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RGED" sheetId="1" r:id="rId3"/>
    <sheet state="visible" name="status" sheetId="2" r:id="rId4"/>
    <sheet state="visible" name="cut" sheetId="3" r:id="rId5"/>
    <sheet state="visible" name="resolutions" sheetId="4" r:id="rId6"/>
    <sheet state="visible" name="original-papers" sheetId="5" r:id="rId7"/>
    <sheet state="visible" name="Zotero-dump-28122021"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J325">
      <text>
        <t xml:space="preserve">often-cited work- seminal work
	-Laura Garrison</t>
      </text>
    </comment>
    <comment authorId="0" ref="AJ223">
      <text>
        <t xml:space="preserve">in outlook to show how microscopy etc is being used more and more to understand patterns of expression mapping up to our understanding of cell proliferation rates, organogenesis, etc., with need to accompanying VA tools to build from this data
	-Laura Garrison</t>
      </text>
    </comment>
    <comment authorId="0" ref="J223">
      <text>
        <t xml:space="preserve">whole body
	-Laura Garrison</t>
      </text>
    </comment>
    <comment authorId="0" ref="J221">
      <text>
        <t xml:space="preserve">focus on tumors
	-Laura Garrison</t>
      </text>
    </comment>
    <comment authorId="0" ref="AJ220">
      <text>
        <t xml:space="preserve">in morphogenesis in tissue section-note that this is an extension from the other Toma et al. article that incorporates microglial cells into simulation
	-Laura Garrison</t>
      </text>
    </comment>
    <comment authorId="0" ref="T219">
      <text>
        <t xml:space="preserve">or more this?
	-Laura Garrison</t>
      </text>
    </comment>
    <comment authorId="0" ref="J219">
      <text>
        <t xml:space="preserve">hundreds of microns
	-Laura Garrison</t>
      </text>
    </comment>
    <comment authorId="0" ref="K219">
      <text>
        <t xml:space="preserve">beginning of network pathways
	-Laura Garrison</t>
      </text>
    </comment>
    <comment authorId="0" ref="L217">
      <text>
        <t xml:space="preserve">entire cell cycle, multiple opportunities for gene expression
	-Laura Garrison</t>
      </text>
    </comment>
    <comment authorId="0" ref="AJ218">
      <text>
        <t xml:space="preserve">tissue -morphogenesis section
	-Laura Garrison</t>
      </text>
    </comment>
    <comment authorId="0" ref="N218">
      <text>
        <t xml:space="preserve">model is multscale but the vis isn't really
	-Laura Garrison</t>
      </text>
    </comment>
    <comment authorId="0" ref="L218">
      <text>
        <t xml:space="preserve">morphogenesis
	-Laura Garrison</t>
      </text>
    </comment>
    <comment authorId="0" ref="K218">
      <text>
        <t xml:space="preserve">molecule diffusion
	-Laura Garrison</t>
      </text>
    </comment>
    <comment authorId="0" ref="L216">
      <text>
        <t xml:space="preserve">datasets for cell cycle
	-Laura Garrison</t>
      </text>
    </comment>
    <comment authorId="0" ref="S213">
      <text>
        <t xml:space="preserve">does this make sense?
	-Laura Garrison</t>
      </text>
    </comment>
    <comment authorId="0" ref="J213">
      <text>
        <t xml:space="preserve">bronchial tubes
	-Laura Garrison</t>
      </text>
    </comment>
    <comment authorId="0" ref="K213">
      <text>
        <t xml:space="preserve">??
	-Laura Garrison</t>
      </text>
    </comment>
    <comment authorId="0" ref="S211">
      <text>
        <t xml:space="preserve">more exploration than analysis?
	-Laura Garrison</t>
      </text>
    </comment>
    <comment authorId="0" ref="T208">
      <text>
        <t xml:space="preserve">ivo originally had this as pure visual analysis but this doesn't seem so to me after looking at the paper
	-Laura Garrison</t>
      </text>
    </comment>
    <comment authorId="0" ref="K208">
      <text>
        <t xml:space="preserve">action potential timing
	-Laura Garrison</t>
      </text>
    </comment>
    <comment authorId="0" ref="I208">
      <text>
        <t xml:space="preserve">group of 17 neurons
	-Laura Garrison</t>
      </text>
    </comment>
    <comment authorId="0" ref="J208">
      <text>
        <t xml:space="preserve">medulla of brain
	-Laura Garrison</t>
      </text>
    </comment>
    <comment authorId="0" ref="AJ195">
      <text>
        <t xml:space="preserve">tissue section
	-Laura Garrison</t>
      </text>
    </comment>
    <comment authorId="0" ref="AJ194">
      <text>
        <t xml:space="preserve">include in Tissue section of paper
	-Laura Garrison</t>
      </text>
    </comment>
    <comment authorId="0" ref="L193">
      <text>
        <t xml:space="preserve">cell division timeline (1 day)
	-Laura Garrison</t>
      </text>
    </comment>
    <comment authorId="0" ref="AI192">
      <text>
        <t xml:space="preserve">in small group of clinical data/machine learning vis approaches (upper section of the upper group)
	-Laura Garrison</t>
      </text>
    </comment>
    <comment authorId="0" ref="L200">
      <text>
        <t xml:space="preserve">walk cycle
	-Laura Garrison</t>
      </text>
    </comment>
    <comment authorId="0" ref="K200">
      <text>
        <t xml:space="preserve">time range for action potential for skeletal muscle
	-Laura Garrison</t>
      </text>
    </comment>
    <comment authorId="0" ref="J200">
      <text>
        <t xml:space="preserve">whole body
	-Laura Garrison</t>
      </text>
    </comment>
    <comment authorId="0" ref="I200">
      <text>
        <t xml:space="preserve">muscle sections
	-Laura Garrison</t>
      </text>
    </comment>
    <comment authorId="0" ref="L198">
      <text>
        <t xml:space="preserve">heartbeat
	-Laura Garrison</t>
      </text>
    </comment>
    <comment authorId="0" ref="K198">
      <text>
        <t xml:space="preserve">cardiac action potential timing
	-Laura Garrison</t>
      </text>
    </comment>
    <comment authorId="0" ref="K184">
      <text>
        <t xml:space="preserve">temporal resolution of PET
	-Laura Garrison</t>
      </text>
    </comment>
    <comment authorId="0" ref="I180">
      <text>
        <t xml:space="preserve">CT spatial resolution in general
	-Laura Garrison</t>
      </text>
    </comment>
    <comment authorId="0" ref="AJ179">
      <text>
        <t xml:space="preserve">good example with the bullseye plot for VA of blood flow in context of tissue perfusion, not the dynamics itself
	-Laura Garrison</t>
      </text>
    </comment>
    <comment authorId="0" ref="S177">
      <text>
        <t xml:space="preserve">originally Ivo had this as 0.5 explore, 0.5 communicate
	-Laura Garrison</t>
      </text>
    </comment>
    <comment authorId="0" ref="I177">
      <text>
        <t xml:space="preserve">isotropic 0.5mm volumetric resolution with less motion artifact than the conventional 64-MSCT scanners
	-Laura Garrison</t>
      </text>
    </comment>
    <comment authorId="0" ref="P201">
      <text>
        <t xml:space="preserve">structure informs function
	-Laura Garrison</t>
      </text>
    </comment>
    <comment authorId="0" ref="K199">
      <text>
        <t xml:space="preserve">general time resolution for MD sim
	-Laura Garrison</t>
      </text>
    </comment>
    <comment authorId="0" ref="J199">
      <text>
        <t xml:space="preserve">large molecules
	-Laura Garrison</t>
      </text>
    </comment>
    <comment authorId="0" ref="I199">
      <text>
        <t xml:space="preserve">ligand (focus element) rendered in balls and sticks (atoms and bonds)
	-Laura Garrison</t>
      </text>
    </comment>
    <comment authorId="0" ref="I167">
      <text>
        <t xml:space="preserve">themeriver diagram -each river shows an atom
	-Laura Garrison</t>
      </text>
    </comment>
    <comment authorId="0" ref="K135">
      <text>
        <t xml:space="preserve">range in pathway/network signaling where gated ion channels act
	-Laura Garrison</t>
      </text>
    </comment>
    <comment authorId="0" ref="K167">
      <text>
        <t xml:space="preserve">time for MD simulations in general (Hollingsworth &amp; Dror 2018)
	-Laura Garrison</t>
      </text>
    </comment>
    <comment authorId="0" ref="L169">
      <text>
        <t xml:space="preserve">big movements
	-Laura Garrison</t>
      </text>
    </comment>
    <comment authorId="0" ref="K169">
      <text>
        <t xml:space="preserve">methyl rotation movements of protein - these are part of protein config
	-Laura Garrison</t>
      </text>
    </comment>
    <comment authorId="0" ref="I135">
      <text>
        <t xml:space="preserve">to dna bp
	-Laura Garrison</t>
      </text>
    </comment>
    <comment authorId="0" ref="L160">
      <text>
        <t xml:space="preserve">gamut of time for molecular sim options
	-Laura Garrison</t>
      </text>
    </comment>
    <comment authorId="0" ref="I166">
      <text>
        <t xml:space="preserve">secondary structures of molecules
	-Laura Garrison</t>
      </text>
    </comment>
    <comment authorId="0" ref="K165">
      <text>
        <t xml:space="preserve">ligand binding timeframe
	-Laura Garrison</t>
      </text>
    </comment>
    <comment authorId="0" ref="K170">
      <text>
        <t xml:space="preserve">timeframe of ATP synthase moving
	-Laura Garrison</t>
      </text>
    </comment>
    <comment authorId="0" ref="J170">
      <text>
        <t xml:space="preserve">formal boundary of mesoscale
	-Laura Garrison</t>
      </text>
    </comment>
    <comment authorId="0" ref="I170">
      <text>
        <t xml:space="preserve">atomistic detail
	-Laura Garrison</t>
      </text>
    </comment>
    <comment authorId="0" ref="S151">
      <text>
        <t xml:space="preserve">do these values make sense?
	-Laura Garrison</t>
      </text>
    </comment>
    <comment authorId="0" ref="L161">
      <text>
        <t xml:space="preserve">up to cell cycle
	-Laura Garrison</t>
      </text>
    </comment>
    <comment authorId="0" ref="J143">
      <text>
        <t xml:space="preserve">size of voxel tissue sections
	-Laura Garrison</t>
      </text>
    </comment>
    <comment authorId="0" ref="K143">
      <text>
        <t xml:space="preserve">half life of metabolites
	-Laura Garrison</t>
      </text>
    </comment>
    <comment authorId="0" ref="I125">
      <text>
        <t xml:space="preserve">resolution of EM
	-Laura Garrison</t>
      </text>
    </comment>
    <comment authorId="0" ref="L172">
      <text>
        <t xml:space="preserve">ligand binding can take seconds
	-Laura Garrison</t>
      </text>
    </comment>
    <comment authorId="0" ref="K172">
      <text>
        <t xml:space="preserve">ligand binding time range starts
	-Laura Garrison</t>
      </text>
    </comment>
    <comment authorId="0" ref="I172">
      <text>
        <t xml:space="preserve">atomic resolution on molecule
	-Laura Garrison</t>
      </text>
    </comment>
    <comment authorId="0" ref="L126">
      <text>
        <t xml:space="preserve">formation of loops in structures
	-Laura Garrison</t>
      </text>
    </comment>
    <comment authorId="0" ref="K126">
      <text>
        <t xml:space="preserve">methyl group rotation
	-Laura Garrison</t>
      </text>
    </comment>
    <comment authorId="0" ref="I126">
      <text>
        <t xml:space="preserve">atom resolution
	-Laura Garrison</t>
      </text>
    </comment>
    <comment authorId="0" ref="I159">
      <text>
        <t xml:space="preserve">small molecules, eg ligands
	-Laura Garrison</t>
      </text>
    </comment>
    <comment authorId="0" ref="L144">
      <text>
        <t xml:space="preserve">metabolite turnover in cell
	-Laura Garrison</t>
      </text>
    </comment>
    <comment authorId="0" ref="K144">
      <text>
        <t xml:space="preserve">metabolite turnover in cell
	-Laura Garrison</t>
      </text>
    </comment>
    <comment authorId="0" ref="AJ168">
      <text>
        <t xml:space="preserve">talk about in signal propagation
	-Laura Garrison</t>
      </text>
    </comment>
    <comment authorId="0" ref="M168">
      <text>
        <t xml:space="preserve">this captures the scales the simulation can do, isn't really multiscale in itself
	-Laura Garrison</t>
      </text>
    </comment>
    <comment authorId="0" ref="L168">
      <text>
        <t xml:space="preserve">cell division
	-Laura Garrison</t>
      </text>
    </comment>
    <comment authorId="0" ref="K168">
      <text>
        <t xml:space="preserve">synapse firing
	-Laura Garrison</t>
      </text>
    </comment>
    <comment authorId="0" ref="AJ123">
      <text>
        <t xml:space="preserve">include this in introduction and then use definition in multiscale section of paper
	-Laura Garrison</t>
      </text>
    </comment>
    <comment authorId="0" ref="L129">
      <text>
        <t xml:space="preserve">include cell cycle
	-Laura Garrison</t>
      </text>
    </comment>
    <comment authorId="0" ref="AJ159">
      <text>
        <t xml:space="preserve">in cell communication section
	-Laura Garrison</t>
      </text>
    </comment>
    <comment authorId="0" ref="M159">
      <text>
        <t xml:space="preserve">this is a major impact on cell communication, so really makes sense to discuss in this category
	-Laura Garrison</t>
      </text>
    </comment>
    <comment authorId="0" ref="I319">
      <text>
        <t xml:space="preserve">general resolution of mass spec
	-Laura Garrison</t>
      </text>
    </comment>
    <comment authorId="0" ref="AJ132">
      <text>
        <t xml:space="preserve">key paper, definitely use this
	-Laura Garrison</t>
      </text>
    </comment>
    <comment authorId="0" ref="D132">
      <text>
        <t xml:space="preserve">awesome paper, also organized by scale in part (fig 1)
	-Laura Garrison</t>
      </text>
    </comment>
    <comment authorId="0" ref="I128">
      <text>
        <t xml:space="preserve">An additional challenge of visualising 3C data is that the scale of genome organisation features varies widely: features of interest might range from kilobase-scale loops to inter-chromosomal translocations.
	-Laura Garrison
10 kpb = 3 microns, so 1 kpb = 0.3 microns
	-Laura Garrison</t>
      </text>
    </comment>
    <comment authorId="0" ref="L130">
      <text>
        <t xml:space="preserve">gene expression range
	-Laura Garrison</t>
      </text>
    </comment>
    <comment authorId="0" ref="K130">
      <text>
        <t xml:space="preserve">gene expression range
	-Laura Garrison</t>
      </text>
    </comment>
    <comment authorId="0" ref="AJ136">
      <text>
        <t xml:space="preserve">cool radial plot with hydrogen bond strength depiction
	-Laura Garrison</t>
      </text>
    </comment>
    <comment authorId="0" ref="K136">
      <text>
        <t xml:space="preserve">interactions between bonds
	-Laura Garrison</t>
      </text>
    </comment>
    <comment authorId="0" ref="L136">
      <text>
        <t xml:space="preserve">can last seconds
	-Laura Garrison</t>
      </text>
    </comment>
    <comment authorId="0" ref="L162">
      <text>
        <t xml:space="preserve">complete cell cycle
	-Laura Garrison</t>
      </text>
    </comment>
    <comment authorId="0" ref="J162">
      <text>
        <t xml:space="preserve">molecules
	-Laura Garrison</t>
      </text>
    </comment>
    <comment authorId="0" ref="L127">
      <text>
        <t xml:space="preserve">gene expression range
	-Laura Garrison</t>
      </text>
    </comment>
    <comment authorId="0" ref="K127">
      <text>
        <t xml:space="preserve">gene expression range
	-Laura Garrison</t>
      </text>
    </comment>
    <comment authorId="0" ref="I127">
      <text>
        <t xml:space="preserve">microarray data looks at DNA bp
	-Laura Garrison</t>
      </text>
    </comment>
    <comment authorId="0" ref="L147">
      <text>
        <t xml:space="preserve">time for cell cycle completion
	-Laura Garrison</t>
      </text>
    </comment>
    <comment authorId="0" ref="J137">
      <text>
        <t xml:space="preserve">size of a gene
	-Laura Garrison</t>
      </text>
    </comment>
    <comment authorId="0" ref="L137">
      <text>
        <t xml:space="preserve">time range for gene expression
	-Laura Garrison</t>
      </text>
    </comment>
    <comment authorId="0" ref="K137">
      <text>
        <t xml:space="preserve">time range for gene expression
	-Laura Garrison</t>
      </text>
    </comment>
    <comment authorId="0" ref="I137">
      <text>
        <t xml:space="preserve">microarray data looks at DNA bp
	-Laura Garrison</t>
      </text>
    </comment>
    <comment authorId="0" ref="AJ137">
      <text>
        <t xml:space="preserve">this is a foundational paper for a whole suite of pathway/gene expression visual analysis tools
	-Laura Garrison</t>
      </text>
    </comment>
    <comment authorId="0" ref="I134">
      <text>
        <t xml:space="preserve">transcriptomics reads nucleotide bps
	-Laura Garrison</t>
      </text>
    </comment>
    <comment authorId="0" ref="K134">
      <text>
        <t xml:space="preserve">network signaling
	-Laura Garrison</t>
      </text>
    </comment>
    <comment authorId="0" ref="L134">
      <text>
        <t xml:space="preserve">cell cycle
	-Laura Garrison</t>
      </text>
    </comment>
    <comment authorId="0" ref="J134">
      <text>
        <t xml:space="preserve">whole body from the common coordinate framework
	-Laura Garrison</t>
      </text>
    </comment>
    <comment authorId="0" ref="K141">
      <text>
        <t xml:space="preserve">within seconds can have start of cellular necrosis, collagen rupture, etc. that begin the process (from https://rmdopen.bmj.com/content/2/2/e000279)
	-Laura Garrison</t>
      </text>
    </comment>
    <comment authorId="0" ref="L141">
      <text>
        <t xml:space="preserve">process of cartilage degradation takes years
	-Laura Garrison</t>
      </text>
    </comment>
    <comment authorId="0" ref="AJ141">
      <text>
        <t xml:space="preserve">as a TRUE multiscale vis
	-Laura Garrison</t>
      </text>
    </comment>
    <comment authorId="0" ref="L164">
      <text>
        <t xml:space="preserve">cardiac cycle
	-Laura Garrison</t>
      </text>
    </comment>
    <comment authorId="0" ref="K164">
      <text>
        <t xml:space="preserve">diffusion/ion channel gating
	-Laura Garrison</t>
      </text>
    </comment>
    <comment authorId="0" ref="J164">
      <text>
        <t xml:space="preserve">whole heart
	-Laura Garrison</t>
      </text>
    </comment>
    <comment authorId="0" ref="I164">
      <text>
        <t xml:space="preserve">"At its core, the heart is a multiphysics organ [22] with electrical activation stimulating muscle contraction [23,24], muscle contraction interacting with intraventricular blood to promote outflow [25,26] and coronary perfusion [27], transporting metabolites and clearing waste products. These physical phenomena—involving reaction–diffusion, nonlinear mechanics, hemodynamics and biotransport—are tightly integrated, influencing the mechanical action of the heart."
	-Laura Garrison
review anatomy diagram shows organelles as smallest scale
	-Laura Garrison</t>
      </text>
    </comment>
    <comment authorId="0" ref="J142">
      <text>
        <t xml:space="preserve">looking at in context of voxel in brain
	-Laura Garrison</t>
      </text>
    </comment>
    <comment authorId="0" ref="I142">
      <text>
        <t xml:space="preserve">size of metabolite
	-Laura Garrison</t>
      </text>
    </comment>
    <comment authorId="0" ref="L142">
      <text>
        <t xml:space="preserve">metabolite half-life
	-Laura Garrison</t>
      </text>
    </comment>
    <comment authorId="0" ref="K142">
      <text>
        <t xml:space="preserve">metabolite half life
	-Laura Garrison</t>
      </text>
    </comment>
    <comment authorId="0" ref="L146">
      <text>
        <t xml:space="preserve">top range of network process, corresponds to cell cycle
	-Laura Garrison</t>
      </text>
    </comment>
    <comment authorId="0" ref="K146">
      <text>
        <t xml:space="preserve">bottom range of network process
	-Laura Garrison</t>
      </text>
    </comment>
    <comment authorId="0" ref="I146">
      <text>
        <t xml:space="preserve">atoms that comprise molecule are represented schematically
	-Laura Garrison</t>
      </text>
    </comment>
    <comment authorId="0" ref="M131">
      <text>
        <t xml:space="preserve">gene is in the size range of an organelle
	-Laura Garrison</t>
      </text>
    </comment>
    <comment authorId="0" ref="K131">
      <text>
        <t xml:space="preserve">gene expression
	-Laura Garrison</t>
      </text>
    </comment>
    <comment authorId="0" ref="L21">
      <text>
        <t xml:space="preserve">picking a high number since aging process can occur over many years
	-Laura Garrison</t>
      </text>
    </comment>
    <comment authorId="0" ref="K112">
      <text>
        <t xml:space="preserve">half life of metabolites (small proteins)
	-Laura Garrison</t>
      </text>
    </comment>
    <comment authorId="0" ref="J112">
      <text>
        <t xml:space="preserve">tissues
	-Laura Garrison</t>
      </text>
    </comment>
    <comment authorId="0" ref="I112">
      <text>
        <t xml:space="preserve">nanoscale level
	-Laura Garrison</t>
      </text>
    </comment>
    <comment authorId="0" ref="M112">
      <text>
        <t xml:space="preserve">highlight organelle vis here since it goes down to this resolution really well
	-Laura Garrison</t>
      </text>
    </comment>
    <comment authorId="0" ref="M46">
      <text>
        <t xml:space="preserve">can see vesicles
	-Laura Garrison</t>
      </text>
    </comment>
    <comment authorId="0" ref="I46">
      <text>
        <t xml:space="preserve">resolution stated in paper for stack is a micron
	-Laura Garrison
can see vesicles
	-Laura Garrison</t>
      </text>
    </comment>
    <comment authorId="0" ref="L37">
      <text>
        <t xml:space="preserve">development of heart tissue, scale of days
	-Laura Garrison</t>
      </text>
    </comment>
    <comment authorId="0" ref="I80">
      <text>
        <t xml:space="preserve">atoms-resolution on molecules
	-Laura Garrison</t>
      </text>
    </comment>
    <comment authorId="0" ref="I79">
      <text>
        <t xml:space="preserve">atoms-resolution on molecules
	-Laura Garrison</t>
      </text>
    </comment>
    <comment authorId="0" ref="AJ79">
      <text>
        <t xml:space="preserve">this work is cited a lot in the surveys at this level
	-Laura Garrison</t>
      </text>
    </comment>
    <comment authorId="0" ref="AJ25">
      <text>
        <t xml:space="preserve">definitely include, his art has been massively inspirational to vis
	-Laura Garrison</t>
      </text>
    </comment>
    <comment authorId="0" ref="I16">
      <text>
        <t xml:space="preserve">atomistic presentation within molecules
	-Laura Garrison</t>
      </text>
    </comment>
    <comment authorId="0" ref="M98">
      <text>
        <t xml:space="preserve">talk about this in the Cell section for the simulation vis for apoptosis
	-Laura Garrison</t>
      </text>
    </comment>
    <comment authorId="0" ref="L98">
      <text>
        <t xml:space="preserve">~18 days duration of simulation for cell death factors
	-Laura Garrison</t>
      </text>
    </comment>
    <comment authorId="0" ref="K98">
      <text>
        <t xml:space="preserve">time for diffusion across membrane
	-Laura Garrison</t>
      </text>
    </comment>
    <comment authorId="0" ref="I98">
      <text>
        <t xml:space="preserve">can see nuclei of cells in visualization
	-Laura Garrison</t>
      </text>
    </comment>
    <comment authorId="0" ref="J98">
      <text>
        <t xml:space="preserve">thousands of cells
	-Laura Garrison</t>
      </text>
    </comment>
    <comment authorId="0" ref="M87">
      <text>
        <t xml:space="preserve">I would say we're looking at this more at the level of cells, tissue is context, but we're looking at the fates of individual cells
	-Laura Garrison</t>
      </text>
    </comment>
    <comment authorId="0" ref="I87">
      <text>
        <t xml:space="preserve">simulation of cells
	-Laura Garrison</t>
      </text>
    </comment>
    <comment authorId="0" ref="L87">
      <text>
        <t xml:space="preserve">in range of 1800h
	-Laura Garrison</t>
      </text>
    </comment>
    <comment authorId="0" ref="K87">
      <text>
        <t xml:space="preserve">part of cell cycle
	-Laura Garrison</t>
      </text>
    </comment>
    <comment authorId="0" ref="K91">
      <text>
        <t xml:space="preserve">atomistic simulation
	-Laura Garrison</t>
      </text>
    </comment>
    <comment authorId="0" ref="I91">
      <text>
        <t xml:space="preserve">cell resolution
	-Laura Garrison</t>
      </text>
    </comment>
    <comment authorId="0" ref="L121">
      <text>
        <t xml:space="preserve">longer-run time movements of proteins, eg ligand binding can take seconds
	-Laura Garrison</t>
      </text>
    </comment>
    <comment authorId="0" ref="K121">
      <text>
        <t xml:space="preserve">for major analysis can get into showing bond vibrations
	-Laura Garrison</t>
      </text>
    </comment>
    <comment authorId="0" ref="M39">
      <text>
        <t xml:space="preserve">main analysis is tissue because we care about the various cell types as a whole
	-Laura Garrison</t>
      </text>
    </comment>
    <comment authorId="0" ref="N39">
      <text>
        <t xml:space="preserve">single cell, aggregate information
	-Laura Garrison</t>
      </text>
    </comment>
    <comment authorId="0" ref="P39">
      <text>
        <t xml:space="preserve">data itself not temporal, but the form follows function
	-Laura Garrison</t>
      </text>
    </comment>
    <comment authorId="0" ref="I39">
      <text>
        <t xml:space="preserve">imaging resolution of mass cytometry
	-Laura Garrison</t>
      </text>
    </comment>
    <comment authorId="0" ref="L104">
      <text>
        <t xml:space="preserve">length of one cell cycle
	-Laura Garrison</t>
      </text>
    </comment>
    <comment authorId="0" ref="L56">
      <text>
        <t xml:space="preserve">human cell moves at roughly one micron per minute
	-Laura Garrison</t>
      </text>
    </comment>
    <comment authorId="0" ref="L84">
      <text>
        <t xml:space="preserve">ligand binding can take seconds
	-Laura Garrison</t>
      </text>
    </comment>
    <comment authorId="0" ref="K84">
      <text>
        <t xml:space="preserve">low end of ligand-binding time for cellular communication
	-Laura Garrison</t>
      </text>
    </comment>
    <comment authorId="0" ref="J84">
      <text>
        <t xml:space="preserve">tissue
	-Laura Garrison</t>
      </text>
    </comment>
    <comment authorId="0" ref="I84">
      <text>
        <t xml:space="preserve">scRNA-seq data reads the bp of DNA to produce an RNA transcriptome, so this reads the size of a single DNA bp
	-Laura Garrison</t>
      </text>
    </comment>
    <comment authorId="0" ref="L106">
      <text>
        <t xml:space="preserve">one level higher to focus on morphogenesis/heading towards development of limbs etc.
	-Laura Garrison</t>
      </text>
    </comment>
    <comment authorId="0" ref="H106">
      <text>
        <t xml:space="preserve">dashboard vis
	-Laura Garrison</t>
      </text>
    </comment>
    <comment authorId="0" ref="J58">
      <text>
        <t xml:space="preserve">see up to groups of cells, understand tissue development from cell lineages
	-Laura Garrison</t>
      </text>
    </comment>
    <comment authorId="0" ref="L58">
      <text>
        <t xml:space="preserve">completion of one cell cycle
	-Laura Garrison</t>
      </text>
    </comment>
    <comment authorId="0" ref="O58">
      <text>
        <t xml:space="preserve">can be human, isn't always
	-Laura Garrison</t>
      </text>
    </comment>
    <comment authorId="0" ref="L36">
      <text>
        <t xml:space="preserve">signal processing time
	-Laura Garrison</t>
      </text>
    </comment>
    <comment authorId="0" ref="L83">
      <text>
        <t xml:space="preserve">signal processing time
	-Laura Garrison</t>
      </text>
    </comment>
    <comment authorId="0" ref="K83">
      <text>
        <t xml:space="preserve">synapse
	-Laura Garrison</t>
      </text>
    </comment>
    <comment authorId="0" ref="J83">
      <text>
        <t xml:space="preserve">whole brain
	-Laura Garrison</t>
      </text>
    </comment>
    <comment authorId="0" ref="I83">
      <text>
        <t xml:space="preserve">nanoscale
	-Laura Garrison</t>
      </text>
    </comment>
    <comment authorId="0" ref="O83">
      <text>
        <t xml:space="preserve">often studied in other organisms with less complex circuitry
	-Laura Garrison</t>
      </text>
    </comment>
    <comment authorId="0" ref="K36">
      <text>
        <t xml:space="preserve">time across synapse, important part of connectivity/understanding neural cell function
	-Laura Garrison</t>
      </text>
    </comment>
    <comment authorId="0" ref="M36">
      <text>
        <t xml:space="preserve">we're looking at tissue but we really care about the cells, so this should be in the cell section for discussion
	-Laura Garrison</t>
      </text>
    </comment>
    <comment authorId="0" ref="J36">
      <text>
        <t xml:space="preserve">brain tissue resolution
	-Laura Garrison</t>
      </text>
    </comment>
    <comment authorId="0" ref="M86">
      <text>
        <t xml:space="preserve">main task is with cell
	-Laura Garrison</t>
      </text>
    </comment>
    <comment authorId="0" ref="L59">
      <text>
        <t xml:space="preserve">time range for gene expression
	-Laura Garrison</t>
      </text>
    </comment>
    <comment authorId="0" ref="K59">
      <text>
        <t xml:space="preserve">time for gene expression
	-Laura Garrison</t>
      </text>
    </comment>
    <comment authorId="0" ref="J59">
      <text>
        <t xml:space="preserve">thousands of cells
	-Laura Garrison</t>
      </text>
    </comment>
    <comment authorId="0" ref="I59">
      <text>
        <t xml:space="preserve">looking for stained nuclei, resolution of microscopy
	-Laura Garrison</t>
      </text>
    </comment>
    <comment authorId="0" ref="P113">
      <text>
        <t xml:space="preserve">the data here are not dynamic, but the part that to me is physiology is that we're looking at patterns of gene coexpression
	-Laura Garrison</t>
      </text>
    </comment>
    <comment authorId="0" ref="I113">
      <text>
        <t xml:space="preserve">The highest level is the genome,
which contains a list of chromosomes. The next level is the chromosome, which contains a list of blocks whose locations are specified
in terms of the chromosome sequence coordinate system. The third
block level contains a list of conserved features, which are specified
with a chromosome id, coordinate along the sequence, length, orientation, tag, match on another chromosome, and similarity score. At an
even lower level, a feature may contain the string of its constituent nucleotides.
	-Laura Garrison
DNA string
	-Laura Garrison</t>
      </text>
    </comment>
    <comment authorId="0" ref="M113">
      <text>
        <t xml:space="preserve">main focus on chromosomes, evolutionary context
	-Laura Garrison</t>
      </text>
    </comment>
    <comment authorId="0" ref="L113">
      <text>
        <t xml:space="preserve">answer questions about evolutionary processes, occur over generation(s) - 10^9 is the bare minimum, one human generation
	-Laura Garrison</t>
      </text>
    </comment>
    <comment authorId="0" ref="P40">
      <text>
        <t xml:space="preserve">cell phenotype
	-Laura Garrison</t>
      </text>
    </comment>
    <comment authorId="0" ref="K40">
      <text>
        <t xml:space="preserve">data aren't dynamic..or could set this to half life of antibodies that the mass cytometry tags to
	-Laura Garrison</t>
      </text>
    </comment>
    <comment authorId="0" ref="J40">
      <text>
        <t xml:space="preserve">we care about the cells, but samples contain millions of cells
	-Laura Garrison</t>
      </text>
    </comment>
    <comment authorId="0" ref="I40">
      <text>
        <t xml:space="preserve">detect proteins that are expressed on the surface of the cell
"Mass cytometry is a novel, mass spectrometry-based, technique for characterizing protein expression on cells (cytometry) at single-cell resolution."
	-Laura Garrison</t>
      </text>
    </comment>
    <comment authorId="0" ref="D40">
      <text>
        <t xml:space="preserve">including at least a few of papers like these because cell phenotype is what indicates the behavior of the cell --&gt; structure etc comes from function
	-Laura Garrison</t>
      </text>
    </comment>
    <comment authorId="0" ref="K55">
      <text>
        <t xml:space="preserve">early events from blastula to early epiboly stages (≈3.5−4.5 hours post fertilization (hpf)) and consists of 100 time steps with a spatial discretization of 90 seconds
	-Laura Garrison</t>
      </text>
    </comment>
    <comment authorId="0" ref="M55">
      <text>
        <t xml:space="preserve">but main focus is on what the individual cells are doing
	-Laura Garrison</t>
      </text>
    </comment>
    <comment authorId="0" ref="L55">
      <text>
        <t xml:space="preserve">early events from blastula to early epiboly stages (≈3.5−4.5 hours post fertilization (hpf)) and consists of 100 time steps with a spatial discretization of 90 seconds....however, we are looking at mitotic generations, which if we scale up to human is over days, so using this
	-Laura Garrison</t>
      </text>
    </comment>
    <comment authorId="0" ref="I55">
      <text>
        <t xml:space="preserve">resolution of microscopy
	-Laura Garrison</t>
      </text>
    </comment>
    <comment authorId="0" ref="J55">
      <text>
        <t xml:space="preserve">up to thousands of cells
	-Laura Garrison</t>
      </text>
    </comment>
    <comment authorId="0" ref="I368">
      <text>
        <t xml:space="preserve">resolution of 0.92μm per pixel
	-Laura Garrison</t>
      </text>
    </comment>
    <comment authorId="0" ref="L85">
      <text>
        <t xml:space="preserve">limb takes days to develop
	-Laura Garrison</t>
      </text>
    </comment>
    <comment authorId="0" ref="D9">
      <text>
        <t xml:space="preserve">not sure about including this, the physiology part is that you can identify cells according to their gene expression profiles, the latter of which is the dynamic part
	-Laura Garrison</t>
      </text>
    </comment>
    <comment authorId="0" ref="L9">
      <text>
        <t xml:space="preserve">one cell cycle
	-Laura Garrison</t>
      </text>
    </comment>
    <comment authorId="0" ref="K9">
      <text>
        <t xml:space="preserve">timing for gene expression
	-Laura Garrison</t>
      </text>
    </comment>
    <comment authorId="0" ref="J9">
      <text>
        <t xml:space="preserve">thousands of cells
	-Laura Garrison</t>
      </text>
    </comment>
    <comment authorId="0" ref="K6">
      <text>
        <t xml:space="preserve">general microscopy data resolution 1000fps
	-Laura Garrison</t>
      </text>
    </comment>
    <comment authorId="0" ref="J92">
      <text>
        <t xml:space="preserve">or a "block" of blood
	-Laura Garrison</t>
      </text>
    </comment>
    <comment authorId="0" ref="I92">
      <text>
        <t xml:space="preserve">can by applied to individual blood cells
	-Laura Garrison</t>
      </text>
    </comment>
    <comment authorId="0" ref="D377">
      <text>
        <t xml:space="preserve">functional or structural? if latter, remove
	-Laura Garrison</t>
      </text>
    </comment>
    <comment authorId="0" ref="J360">
      <text>
        <t xml:space="preserve">tissue
	-Laura Garrison</t>
      </text>
    </comment>
    <comment authorId="0" ref="I360">
      <text>
        <t xml:space="preserve">gene size
	-Laura Garrison</t>
      </text>
    </comment>
    <comment authorId="0" ref="F240">
      <text>
        <t xml:space="preserve">a bit old to include?
	-Laura Garrison</t>
      </text>
    </comment>
    <comment authorId="0" ref="M240">
      <text>
        <t xml:space="preserve">organelle scale = gene size
	-Laura Garrison</t>
      </text>
    </comment>
    <comment authorId="0" ref="J38">
      <text>
        <t xml:space="preserve">we're looking at cells
	-Laura Garrison</t>
      </text>
    </comment>
    <comment authorId="0" ref="I38">
      <text>
        <t xml:space="preserve">general resolution of confocal microscopy
	-Laura Garrison</t>
      </text>
    </comment>
    <comment authorId="0" ref="K38">
      <text>
        <t xml:space="preserve">roughly 1000 frames/sec  = 1 frame/ms for this technique in general
	-Laura Garrison</t>
      </text>
    </comment>
    <comment authorId="0" ref="L38">
      <text>
        <t xml:space="preserve">But upon closer inspection, the cell surface decomposes into the oscillating product
of superimposed, rotating waves. The origin of these
waves lies in the highly dynamic assembly and disassembly
of actin proteins into short filaments in alternate corners of
the cell with time periods ranging from 10 to 100 s.
	-Laura Garrison</t>
      </text>
    </comment>
    <comment authorId="0" ref="AJ100">
      <text>
        <t xml:space="preserve">this isn't super crazy cool vis but it's for tissue and I think it's an interesting way to depict the layering of neuron types in cortical tissue besides ONLY showing the spikes in action potential
	-Laura Garrison</t>
      </text>
    </comment>
    <comment authorId="0" ref="J100">
      <text>
        <t xml:space="preserve">cortical tissue
	-Laura Garrison</t>
      </text>
    </comment>
    <comment authorId="0" ref="I100">
      <text>
        <t xml:space="preserve">neurons (represented as circles)
	-Laura Garrison</t>
      </text>
    </comment>
    <comment authorId="0" ref="L100">
      <text>
        <t xml:space="preserve">seconds
	-Laura Garrison</t>
      </text>
    </comment>
    <comment authorId="0" ref="K100">
      <text>
        <t xml:space="preserve">milliseconds
	-Laura Garrison</t>
      </text>
    </comment>
    <comment authorId="0" ref="M385">
      <text>
        <t xml:space="preserve">main focus is on organelle
	-Laura Garrison</t>
      </text>
    </comment>
    <comment authorId="0" ref="L89">
      <text>
        <t xml:space="preserve">"minutes" up to 20 min? would be the max
	-Laura Garrison</t>
      </text>
    </comment>
    <comment authorId="0" ref="K89">
      <text>
        <t xml:space="preserve">large molecule domain motions
	-Laura Garrison</t>
      </text>
    </comment>
    <comment authorId="0" ref="J89">
      <text>
        <t xml:space="preserve">tissue
	-Laura Garrison</t>
      </text>
    </comment>
    <comment authorId="0" ref="I89">
      <text>
        <t xml:space="preserve">VEGF is a macromolecule
	-Laura Garrison</t>
      </text>
    </comment>
    <comment authorId="0" ref="D89">
      <text>
        <t xml:space="preserve">this one is really cool
	-Laura Garrison</t>
      </text>
    </comment>
    <comment authorId="0" ref="N89">
      <text>
        <t xml:space="preserve">this is true multiscale
	-Laura Garrison</t>
      </text>
    </comment>
    <comment authorId="0" ref="M139">
      <text>
        <t xml:space="preserve">focus is on protein interactions (and protein images) within the cell
	-Laura Garrison</t>
      </text>
    </comment>
    <comment authorId="0" ref="K44">
      <text>
        <t xml:space="preserve">US data can be this resolution
	-Laura Garrison</t>
      </text>
    </comment>
    <comment authorId="0" ref="I374">
      <text>
        <t xml:space="preserve">chromatin around genomic length scales
	-Laura Garrison</t>
      </text>
    </comment>
    <comment authorId="0" ref="N368">
      <text>
        <t xml:space="preserve">maybe? if toggling between histology and a different data type?
	-Laura Garrison</t>
      </text>
    </comment>
    <comment authorId="0" ref="I242">
      <text>
        <t xml:space="preserve">size of a gene
	-Laura Garrison</t>
      </text>
    </comment>
    <comment authorId="0" ref="L10">
      <text>
        <t xml:space="preserve">signal processing
	-Laura Garrison</t>
      </text>
    </comment>
    <comment authorId="0" ref="K10">
      <text>
        <t xml:space="preserve">electrophys spiking neurons
	-Laura Garrison</t>
      </text>
    </comment>
    <comment authorId="0" ref="I10">
      <text>
        <t xml:space="preserve">In our Alzheimer’s BIOCARD study [36] we are examining pathological Tau at both the micro histological and macro atlas scales of Tau particle detections, from 10-100 μ m [45] and to human magnetic resonance millimeter scales for examining entire circuits in the medial temporal lobe [53]. In the mouse cell counting project we are examining single-cell spatial transcriptomics using modern RNA sequencing in dense tissue at the micron scale and its representations in the Allen atlas coordinates
	-Laura Garrison</t>
      </text>
    </comment>
    <comment authorId="0" ref="N10">
      <text>
        <t xml:space="preserve">this is TRUE multiscale and very cool
	-Laura Garrison</t>
      </text>
    </comment>
    <comment authorId="0" ref="K217">
      <text>
        <t xml:space="preserve">time for gene expression
	-Laura Garrison</t>
      </text>
    </comment>
    <comment authorId="0" ref="I217">
      <text>
        <t xml:space="preserve">metabolites
	-Laura Garrison</t>
      </text>
    </comment>
    <comment authorId="0" ref="D70">
      <text>
        <t xml:space="preserve">NOTE this is related to the Alharbi STAR short paper
	-Laura Garrison</t>
      </text>
    </comment>
    <comment authorId="0" ref="J5">
      <text>
        <t xml:space="preserve">seeing whole cells
	-Laura Garrison</t>
      </text>
    </comment>
    <comment authorId="0" ref="L5">
      <text>
        <t xml:space="preserve">1 cell cycle
	-Laura Garrison</t>
      </text>
    </comment>
    <comment authorId="0" ref="K5">
      <text>
        <t xml:space="preserve">timing for gene expression
	-Laura Garrison</t>
      </text>
    </comment>
    <comment authorId="0" ref="I5">
      <text>
        <t xml:space="preserve">resolution generally that microscopy data can go to
	-Laura Garrison</t>
      </text>
    </comment>
    <comment authorId="0" ref="AI1">
      <text>
        <t xml:space="preserve">if paper published in 2021 it won't be in vitaLITy, database hasn't been updated past 2020
	-Laura Garrison</t>
      </text>
    </comment>
    <comment authorId="0" ref="K320">
      <text>
        <t xml:space="preserve">didn't say how long progression of normal to fibrosis goes
	-Laura Garrison</t>
      </text>
    </comment>
    <comment authorId="0" ref="J320">
      <text>
        <t xml:space="preserve">tissue cubes up to 100 micrometers in size
	-Laura Garrison</t>
      </text>
    </comment>
    <comment authorId="0" ref="O320">
      <text>
        <t xml:space="preserve">mouse
	-Laura Garrison</t>
      </text>
    </comment>
    <comment authorId="0" ref="I320">
      <text>
        <t xml:space="preserve">resolution 0.23
μm/pixel
	-Laura Garrison</t>
      </text>
    </comment>
    <comment authorId="0" ref="W9">
      <text>
        <t xml:space="preserve">this could be bullshit
	-Laura Garrison</t>
      </text>
    </comment>
    <comment authorId="0" ref="I131">
      <text>
        <t xml:space="preserve">gene sequence to dna bp
	-Laura Garrison</t>
      </text>
    </comment>
    <comment authorId="0" ref="J102">
      <text>
        <t xml:space="preserve">mid size molecules
	-Laura Garrison</t>
      </text>
    </comment>
    <comment authorId="0" ref="I102">
      <text>
        <t xml:space="preserve">small molecules
	-Laura Garrison</t>
      </text>
    </comment>
    <comment authorId="0" ref="L102">
      <text>
        <t xml:space="preserve">lower edge of scale for ligand binding, captures lower end of range for protein folding
	-Laura Garrison</t>
      </text>
    </comment>
    <comment authorId="0" ref="K102">
      <text>
        <t xml:space="preserve">range of midscale protein motion
	-Laura Garrison</t>
      </text>
    </comment>
    <comment authorId="0" ref="N66">
      <text>
        <t xml:space="preserve">generally, not multiscale (no change in data frame needed), except in spectroscopy type data
	-Laura Garrison</t>
      </text>
    </comment>
    <comment authorId="0" ref="M66">
      <text>
        <t xml:space="preserve">although the resolution goes down to molecule level for MRS, the main goal of the applications detailed in this paper are focused on organ function
	-Laura Garrison</t>
      </text>
    </comment>
    <comment authorId="0" ref="L66">
      <text>
        <t xml:space="preserve">over seconds
	-Laura Garrison</t>
      </text>
    </comment>
    <comment authorId="0" ref="K66">
      <text>
        <t xml:space="preserve">lowest resolution of surveyed methods includes US data
	-Laura Garrison</t>
      </text>
    </comment>
    <comment authorId="0" ref="I66">
      <text>
        <t xml:space="preserve">discuss MRS, which detects presence of biomolecules, which can measure about 1nm
	-Laura Garrison</t>
      </text>
    </comment>
    <comment authorId="0" ref="AJ64">
      <text>
        <t xml:space="preserve">have this as a domain-side example of blood flow, show how simulations are of value now in clinic
	-Laura Garrison</t>
      </text>
    </comment>
    <comment authorId="0" ref="J6">
      <text>
        <t xml:space="preserve">can track up to clusters of cells
	-Laura Garrison</t>
      </text>
    </comment>
    <comment authorId="0" ref="I6">
      <text>
        <t xml:space="preserve">resolution of microscopy data
	-Laura Garrison</t>
      </text>
    </comment>
    <comment authorId="0" ref="M6">
      <text>
        <t xml:space="preserve">MAIN goal of application is tracking behavior and characteristics of individual cells
	-Laura Garrison</t>
      </text>
    </comment>
    <comment authorId="0" ref="J103">
      <text>
        <t xml:space="preserve">can show system-level (e.g. entire cardio system
	-Laura Garrison</t>
      </text>
    </comment>
    <comment authorId="0" ref="I103">
      <text>
        <t xml:space="preserve">cell model, transmembrane voltage (applied to cell membrane) that looks at sodium channel conductance
	-Laura Garrison</t>
      </text>
    </comment>
    <comment authorId="0" ref="A1">
      <text>
        <t xml:space="preserve">"
CellML is an XML format designed to encode biophysically based systems of ordinary differential equations and both linear and non-linear algebraic equations. A primary design goal of CellML is to allow mathematical models to be encoded in a modular and reusable format to aid reproducibility and interoperability of modeling studies."
	-Laura Garrison</t>
      </text>
    </comment>
    <comment authorId="0" ref="L103">
      <text>
        <t xml:space="preserve">cell cycle is one day
	-Laura Garrison</t>
      </text>
    </comment>
    <comment authorId="0" ref="K103">
      <text>
        <t xml:space="preserve">ion channel gating
	-Laura Garrison</t>
      </text>
    </comment>
    <comment authorId="0" ref="N103">
      <text>
        <t xml:space="preserve">CAN do multiscale but doesn't have this in a combined view
	-Laura Garrison</t>
      </text>
    </comment>
    <comment authorId="0" ref="K173">
      <text>
        <t xml:space="preserve">~50ms (generally temporal resolution in tens of milliseconds)
	-Laura Garrison</t>
      </text>
    </comment>
    <comment authorId="0" ref="I173">
      <text>
        <t xml:space="preserve">resolution ~1mm x 1mm x 1mm
	-Laura Garrison</t>
      </text>
    </comment>
    <comment authorId="0" ref="J127">
      <text>
        <t xml:space="preserve">avg size of gene is 3 micrometers
	-Laura Garrison</t>
      </text>
    </comment>
    <comment authorId="0" ref="J27">
      <text>
        <t xml:space="preserve">cell
	-Laura Garrison</t>
      </text>
    </comment>
    <comment authorId="0" ref="I27">
      <text>
        <t xml:space="preserve">smallest molecules with atomistic shapes
	-Laura Garrison</t>
      </text>
    </comment>
    <comment authorId="0" ref="L27">
      <text>
        <t xml:space="preserve">gene expression in this range
	-Laura Garrison</t>
      </text>
    </comment>
    <comment authorId="0" ref="K27">
      <text>
        <t xml:space="preserve">zone for protein loop motion
	-Laura Garrison</t>
      </text>
    </comment>
    <comment authorId="0" ref="J121">
      <text>
        <t xml:space="preserve">macromolecules
	-Laura Garrison</t>
      </text>
    </comment>
    <comment authorId="0" ref="I121">
      <text>
        <t xml:space="preserve">atoms
	-Laura Garrison</t>
      </text>
    </comment>
    <comment authorId="0" ref="M21">
      <text>
        <t xml:space="preserve">although the model is driven by biophysical properties/diffusion, the visualization isn't actually showing this., it's showing skin at a macro-view
	-Laura Garrison</t>
      </text>
    </comment>
    <comment authorId="0" ref="K21">
      <text>
        <t xml:space="preserve">metabolite turnover
	-Laura Garrison</t>
      </text>
    </comment>
    <comment authorId="0" ref="I21">
      <text>
        <t xml:space="preserve">model includes diffusion at 400-700nm, so 10^-7 resolution but that's not the visual output - we just see a skin section (surface-level)
	-Laura Garrison</t>
      </text>
    </comment>
    <comment authorId="0" ref="J21">
      <text>
        <t xml:space="preserve">head
	-Laura Garrison</t>
      </text>
    </comment>
    <comment authorId="0" ref="N97">
      <text>
        <t xml:space="preserve">the calculations are multiscale but the vis itself is just organ
	-Laura Garrison</t>
      </text>
    </comment>
    <comment authorId="0" ref="K97">
      <text>
        <t xml:space="preserve">"Even when considering the EP problem alone, the time scales involved differ significantly between reaction and diffusion terms. Fast transients such as the upstroke of the action potential are governed by time constants in the μs range whereas slower processes occur at the order of tens or hundreds of μs up to ms"
	-Laura Garrison
this scale since we're talking about electrophysical properties
	-Laura Garrison</t>
      </text>
    </comment>
    <comment authorId="0" ref="L97">
      <text>
        <t xml:space="preserve">simulation of a single heart beat in 44.3, 87.8 and 235.3 minutes..since the simulation ultimately generates a single heartbeat, using this.
	-Laura Garrison</t>
      </text>
    </comment>
    <comment authorId="0" ref="I97">
      <text>
        <t xml:space="preserve">220 μm, 440 μm and 880 μm meshes
	-Laura Garrison</t>
      </text>
    </comment>
    <comment authorId="0" ref="I263">
      <text>
        <t xml:space="preserve">change to whatever the resolution of the dataset was
	-Laura Garrison</t>
      </text>
    </comment>
    <comment authorId="0" ref="L107">
      <text>
        <t xml:space="preserve">guessing but doesn't seem like it does really big reaction movements?
	-Laura Garrison</t>
      </text>
    </comment>
    <comment authorId="0" ref="K107">
      <text>
        <t xml:space="preserve">atomic movement
	-Laura Garrison</t>
      </text>
    </comment>
    <comment authorId="0" ref="I107">
      <text>
        <t xml:space="preserve">shows atomic resolution
	-Laura Garrison</t>
      </text>
    </comment>
    <comment authorId="0" ref="K193">
      <text>
        <t xml:space="preserve">M phase of cell cycle is 20 min
	-Laura Garrison</t>
      </text>
    </comment>
    <comment authorId="0" ref="J193">
      <text>
        <t xml:space="preserve">looking at whole cells
	-Laura Garrison</t>
      </text>
    </comment>
    <comment authorId="0" ref="I193">
      <text>
        <t xml:space="preserve">spatial resolution of live cell imaging is generally around 0.2-1 micron
	-Laura Garrison</t>
      </text>
    </comment>
    <comment authorId="0" ref="J349">
      <text>
        <t xml:space="preserve">cell scale
	-Laura Garrison</t>
      </text>
    </comment>
    <comment authorId="0" ref="I349">
      <text>
        <t xml:space="preserve">down to showing the atoms in some cases (hinted/abstracted)
	-Laura Garrison</t>
      </text>
    </comment>
    <comment authorId="0" ref="J87">
      <text>
        <t xml:space="preserve">hundreds of cells
	-Laura Garrison</t>
      </text>
    </comment>
    <comment authorId="0" ref="M394">
      <text>
        <t xml:space="preserve">probably, since it's covering blood flow most likely?
	-Laura Garrison</t>
      </text>
    </comment>
    <comment authorId="0" ref="L1">
      <text>
        <t xml:space="preserve">how long does the process take? if between scales, round up since process isn't finished within the lower one (e.g. 10 min process rounds up to 10^3, don't round down to 10^2)
	-Laura Garrison</t>
      </text>
    </comment>
    <comment authorId="0" ref="I207">
      <text>
        <t xml:space="preserve">spatial resolution of a metabolite
	-Laura Garrison</t>
      </text>
    </comment>
    <comment authorId="0" ref="J207">
      <text>
        <t xml:space="preserve">looking at different metabolite distributions across the entire brain
	-Laura Garrison</t>
      </text>
    </comment>
    <comment authorId="0" ref="K207">
      <text>
        <t xml:space="preserve">metabolite turnover ~1min
	-Laura Garrison</t>
      </text>
    </comment>
    <comment authorId="0" ref="M169">
      <text>
        <t xml:space="preserve">is this really multiscale?
	-Laura Garrison</t>
      </text>
    </comment>
    <comment authorId="0" ref="J194">
      <text>
        <t xml:space="preserve">thousands of cells, 500micrometers
	-Laura Garrison</t>
      </text>
    </comment>
    <comment authorId="0" ref="I194">
      <text>
        <t xml:space="preserve">section blocks in length scales ranging from 22 mm down to 500μm, general spatial resolution of a slide at 400x equivalent is 0.25micrometers
	-Laura Garrison
so at this stage organelles are fully spatially resolved, and some really huge molecules can be, but this is on the edge.
	-Laura Garrison</t>
      </text>
    </comment>
    <comment authorId="0" ref="M164">
      <text>
        <t xml:space="preserve">would say that the ultimate vis target is the whole heart though
	-Laura Garrison</t>
      </text>
    </comment>
    <comment authorId="0" ref="K225">
      <text>
        <t xml:space="preserve">Mitosis, during which the cell makes preparations for and completes cell division only takes about 2 hours. this is where the chromosomes do their thing
	-Laura Garrison</t>
      </text>
    </comment>
    <comment authorId="0" ref="J225">
      <text>
        <t xml:space="preserve">cell scale resolution
	-Laura Garrison</t>
      </text>
    </comment>
    <comment authorId="0" ref="D108">
      <text>
        <t xml:space="preserve">great writing on this, could be a nice writing style ref
	-Laura Garrison</t>
      </text>
    </comment>
    <comment authorId="0" ref="L99">
      <text>
        <t xml:space="preserve">mid range of protein movements
	-Laura Garrison</t>
      </text>
    </comment>
    <comment authorId="0" ref="K22">
      <text>
        <t xml:space="preserve">they just say nanoscale here but they're talking about molecular dynamics, so might as well cover the whole gammut
	-Laura Garrison</t>
      </text>
    </comment>
    <comment authorId="0" ref="L22">
      <text>
        <t xml:space="preserve">from paper, they say billions of years for population level
	-Laura Garrison</t>
      </text>
    </comment>
    <comment authorId="0" ref="AF1">
      <text>
        <t xml:space="preserve">that I'm adding myself, in some cases
	-Laura Garrison</t>
      </text>
    </comment>
    <comment authorId="0" ref="G109">
      <text>
        <t xml:space="preserve">the standards
	-Laura Garrison</t>
      </text>
    </comment>
    <comment authorId="0" ref="M1">
      <text>
        <t xml:space="preserve">what level of biological organization are we talking about that is the MAIN TARGET for visualization (most relevant to the task)?
	-Laura Garrison</t>
      </text>
    </comment>
    <comment authorId="0" ref="J108">
      <text>
        <t xml:space="preserve">visualizing genes/networks (=many pathways?)
	-Laura Garrison</t>
      </text>
    </comment>
    <comment authorId="0" ref="J22">
      <text>
        <t xml:space="preserve">space for a population
	-Laura Garrison</t>
      </text>
    </comment>
    <comment authorId="0" ref="U1">
      <text>
        <t xml:space="preserve">Data are most abstracted (visually) from their original form. Idea is to convey a clear and specific message about overarching property/properties of the data
	-Laura Garrison</t>
      </text>
    </comment>
    <comment authorId="0" ref="T1">
      <text>
        <t xml:space="preserve">Understand properties of the data, often with transformations through statistical methods; guidance, specific tasks related to search, query associated with understanding/interpreting the data
	-Laura Garrison</t>
      </text>
    </comment>
    <comment authorId="0" ref="S1">
      <text>
        <t xml:space="preserve">minimally abstracted input data. What are the results of a simulation, what do the data look like in a raw form?
	-Laura Garrison</t>
      </text>
    </comment>
    <comment authorId="0" ref="K99">
      <text>
        <t xml:space="preserve">range of mid-size protein interactions
	-Laura Garrison
size 116× 116 × 10 nanometers (x, y, and z respectively). Individual trajectories reflect the evolution of 336,260
particles over 1,980 nanoseconds (ns).
	-Laura Garrison</t>
      </text>
    </comment>
    <comment authorId="0" ref="L109">
      <text>
        <t xml:space="preserve">protein deformation changes can take minutes, but networks (pathways) can take days
	-Laura Garrison</t>
      </text>
    </comment>
    <comment authorId="0" ref="J109">
      <text>
        <t xml:space="preserve">a gene averages 3 micrometers in size
	-Laura Garrison</t>
      </text>
    </comment>
    <comment authorId="0" ref="J99">
      <text>
        <t xml:space="preserve">organelle size (lipid membrane)
	-Laura Garrison</t>
      </text>
    </comment>
    <comment authorId="0" ref="I99">
      <text>
        <t xml:space="preserve">we see the atoms that comprise the lipd molecules
	-Laura Garrison</t>
      </text>
    </comment>
    <comment authorId="0" ref="L118">
      <text>
        <t xml:space="preserve">changes in blood gas over time
	-Laura Garrison
over several minutes
	-Laura Garrison</t>
      </text>
    </comment>
    <comment authorId="0" ref="K119">
      <text>
        <t xml:space="preserve">bond vibrations
	-Laura Garrison</t>
      </text>
    </comment>
    <comment authorId="0" ref="L119">
      <text>
        <t xml:space="preserve">weeks
	-Laura Garrison</t>
      </text>
    </comment>
    <comment authorId="0" ref="J119">
      <text>
        <t xml:space="preserve">upper limit tissue
	-Laura Garrison
This is a population thing too though, not sure how to set this - would 1 be better? recognition of cohort?
	-Laura Garrison</t>
      </text>
    </comment>
    <comment authorId="0" ref="J122">
      <text>
        <t xml:space="preserve">macromolecule scale zone, e.g. DNA, RNA
	-Laura Garrison</t>
      </text>
    </comment>
    <comment authorId="0" ref="I122">
      <text>
        <t xml:space="preserve">down to atom scale that comprises the molecules
	-Laura Garrison</t>
      </text>
    </comment>
    <comment authorId="0" ref="J2">
      <text>
        <t xml:space="preserve">organ
	-Laura Garrison</t>
      </text>
    </comment>
    <comment authorId="0" ref="I2">
      <text>
        <t xml:space="preserve">bond vibrations
	-Laura Garrison</t>
      </text>
    </comment>
    <comment authorId="0" ref="D249">
      <text>
        <t xml:space="preserve">is this actually vis?
	-Laura Garrison</t>
      </text>
    </comment>
    <comment authorId="0" ref="J118">
      <text>
        <t xml:space="preserve">there's an application (Midgaard) with a whole body view
	-Laura Garrison</t>
      </text>
    </comment>
    <comment authorId="0" ref="L336">
      <text>
        <t xml:space="preserve">upper limit of big protein motions
	-Laura Garrison</t>
      </text>
    </comment>
    <comment authorId="0" ref="K336">
      <text>
        <t xml:space="preserve">not getting down to bond vibrations
	-Laura Garrison</t>
      </text>
    </comment>
    <comment authorId="0" ref="J336">
      <text>
        <t xml:space="preserve">gene size on average is 3 micrometers
	-Laura Garrison</t>
      </text>
    </comment>
    <comment authorId="0" ref="K214">
      <text>
        <t xml:space="preserve">tens to hundreds of milliseconds
	-Laura Garrison</t>
      </text>
    </comment>
    <comment authorId="0" ref="I214">
      <text>
        <t xml:space="preserve">neural tissue
	-Laura Garrison</t>
      </text>
    </comment>
    <comment authorId="0" ref="N1">
      <text>
        <t xml:space="preserve">if this is empty then I've finished comparing tags with col K (Levels)
	-Laura Garrison</t>
      </text>
    </comment>
    <comment authorId="0" ref="K1">
      <text>
        <t xml:space="preserve">what is the lowest temporal resolution? what's the fastest that this can occur/begin? *Data itself may not necessarily be dynamic, but is capturing a part of a dynamic process, where we then note the timing of the process
	-Laura Garrison</t>
      </text>
    </comment>
    <comment authorId="0" ref="J1">
      <text>
        <t xml:space="preserve">what is the spatial resolution that I'm seeing at the highest level?
	-Laura Garrison</t>
      </text>
    </comment>
    <comment authorId="0" ref="I1">
      <text>
        <t xml:space="preserve">what is the spatial resolution I'm seeing at the lowest level?
atoms -&gt; 10^-10
whole molecules -&gt; 10^-9 - 10^-6 range (upper limit is gene, which is DNA segment of avg 3 micrometers)
organelles -&gt; 10^-6
cell -&gt; 10^-5 (general) - 10^-4
tissue -&gt; 10^-5 (capillarydiam, syn cleft) - 10^-3 *generally use 10^-4
organ -&gt; 10^3 - 10^-1
	-Laura Garrison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56">
      <text>
        <t xml:space="preserve">simulation method described, no vis really
	-Laura Garrison</t>
      </text>
    </comment>
    <comment authorId="0" ref="B55">
      <text>
        <t xml:space="preserve">redundant to other Toma article
	-Laura Garrison</t>
      </text>
    </comment>
    <comment authorId="0" ref="B53">
      <text>
        <t xml:space="preserve">this is more of a project pitch, not really a research paper about a product that has been developed
	-Laura Garrison</t>
      </text>
    </comment>
    <comment authorId="0" ref="B52">
      <text>
        <t xml:space="preserve">not visualization
	-Laura Garrison</t>
      </text>
    </comment>
    <comment authorId="0" ref="B51">
      <text>
        <t xml:space="preserve">whole PhD thesis, redundant to other papers
	-Laura Garrison</t>
      </text>
    </comment>
    <comment authorId="0" ref="B50">
      <text>
        <t xml:space="preserve">really just about gene sequence and annotations, doesn't include gene expression
	-Laura Garrison</t>
      </text>
    </comment>
    <comment authorId="0" ref="B49">
      <text>
        <t xml:space="preserve">dated
	-Laura Garrison</t>
      </text>
    </comment>
    <comment authorId="0" ref="B47">
      <text>
        <t xml:space="preserve">all about structure
	-Laura Garrison</t>
      </text>
    </comment>
    <comment authorId="0" ref="B46">
      <text>
        <t xml:space="preserve">structural focus
	-Laura Garrison</t>
      </text>
    </comment>
    <comment authorId="0" ref="B45">
      <text>
        <t xml:space="preserve">is about imaging techniques, vis is secondary
	-Laura Garrison</t>
      </text>
    </comment>
    <comment authorId="0" ref="B44">
      <text>
        <t xml:space="preserve">redundant work to other one by same author
	-Laura Garrison</t>
      </text>
    </comment>
    <comment authorId="0" ref="B43">
      <text>
        <t xml:space="preserve">this is more about imaging, not the visaulization so much
	-Laura Garrison</t>
      </text>
    </comment>
    <comment authorId="0" ref="G43">
      <text>
        <t xml:space="preserve">100 nm resolution
	-Laura Garrison</t>
      </text>
    </comment>
    <comment authorId="0" ref="K43">
      <text>
        <t xml:space="preserve">main focus is on tissue
	-Laura Garrison</t>
      </text>
    </comment>
    <comment authorId="0" ref="B41">
      <text>
        <t xml:space="preserve">this is a bit dated
	-Laura Garrison</t>
      </text>
    </comment>
    <comment authorId="0" ref="B40">
      <text>
        <t xml:space="preserve">I think this is redundant to the Hunter paper
	-Laura Garrison</t>
      </text>
    </comment>
    <comment authorId="0" ref="B39">
      <text>
        <t xml:space="preserve">are similar and more recently published works related to this topic
	-Laura Garrison</t>
      </text>
    </comment>
    <comment authorId="0" ref="B38">
      <text>
        <t xml:space="preserve">a bit old?
	-Laura Garrison</t>
      </text>
    </comment>
    <comment authorId="0" ref="B37">
      <text>
        <t xml:space="preserve">very old
	-Laura Garrison</t>
      </text>
    </comment>
    <comment authorId="0" ref="B36">
      <text>
        <t xml:space="preserve">not visualization
	-Laura Garrison</t>
      </text>
    </comment>
    <comment authorId="0" ref="B34">
      <text>
        <t xml:space="preserve">old paper, exclude since there are so many surveys covering this space already
	-Laura Garrison</t>
      </text>
    </comment>
    <comment authorId="0" ref="B33">
      <text>
        <t xml:space="preserve">cool but more of a methods thing, have just cited the methods in the paper
	-Laura Garrison</t>
      </text>
    </comment>
    <comment authorId="0" ref="B32">
      <text>
        <t xml:space="preserve">more of a domain study, no interesting vis
	-Laura Garrison</t>
      </text>
    </comment>
    <comment authorId="0" ref="B48">
      <text>
        <t xml:space="preserve">has a plugin for dynamics GROMACS
	-Laura Garrison
more about structure visualization
	-Laura Garrison</t>
      </text>
    </comment>
    <comment authorId="0" ref="B31">
      <text>
        <t xml:space="preserve">is more of a domain tech dev, not new vis beyond basic direct vis methods
	-Laura Garrison</t>
      </text>
    </comment>
    <comment authorId="0" ref="B30">
      <text>
        <t xml:space="preserve">not discussing physiology
	-Laura Garrison</t>
      </text>
    </comment>
    <comment authorId="0" ref="B29">
      <text>
        <t xml:space="preserve">more of a domain thing, not much vis here
	-Laura Garrison</t>
      </text>
    </comment>
    <comment authorId="0" ref="G47">
      <text>
        <t xml:space="preserve">size of macromolecules
	-Laura Garrison</t>
      </text>
    </comment>
    <comment authorId="0" ref="K41">
      <text>
        <t xml:space="preserve">cell interactions but focus is on proteins in the visualization part
	-Laura Garrison</t>
      </text>
    </comment>
    <comment authorId="0" ref="B27">
      <text>
        <t xml:space="preserve">domain ref about microarray technology
	-Laura Garrison</t>
      </text>
    </comment>
    <comment authorId="0" ref="B26">
      <text>
        <t xml:space="preserve">this is a domain ref paper, not really for the vis catalogue
	-Laura Garrison</t>
      </text>
    </comment>
    <comment authorId="0" ref="B25">
      <text>
        <t xml:space="preserve">not really vis, is what drives vis
	-Laura Garrison</t>
      </text>
    </comment>
    <comment authorId="0" ref="B24">
      <text>
        <t xml:space="preserve">domain ref, not vis
	-Laura Garrison</t>
      </text>
    </comment>
    <comment authorId="0" ref="B23">
      <text>
        <t xml:space="preserve">structural
	-Laura Garrison</t>
      </text>
    </comment>
    <comment authorId="0" ref="B22">
      <text>
        <t xml:space="preserve">structural
	-Laura Garrison</t>
      </text>
    </comment>
    <comment authorId="0" ref="B21">
      <text>
        <t xml:space="preserve">no vis, really just about mathematical modeling
	-Laura Garrison</t>
      </text>
    </comment>
    <comment authorId="0" ref="B20">
      <text>
        <t xml:space="preserve">domain work
	-Laura Garrison</t>
      </text>
    </comment>
    <comment authorId="0" ref="B19">
      <text>
        <t xml:space="preserve">data mining, no vis
	-Laura Garrison</t>
      </text>
    </comment>
    <comment authorId="0" ref="B18">
      <text>
        <t xml:space="preserve">master thesis, not peer reviewed pub
	-Laura Garrison</t>
      </text>
    </comment>
    <comment authorId="0" ref="B17">
      <text>
        <t xml:space="preserve">just a standard heatmap, other sources from visualization that do similar
	-Laura Garrison</t>
      </text>
    </comment>
    <comment authorId="0" ref="B16">
      <text>
        <t xml:space="preserve">so cool but not really physiology, more structural
	-Laura Garrison</t>
      </text>
    </comment>
    <comment authorId="0" ref="G16">
      <text>
        <t xml:space="preserve">The pixel size of the acquired WSIs was 0.46 μm
	-Laura Garrison</t>
      </text>
    </comment>
    <comment authorId="0" ref="B15">
      <text>
        <t xml:space="preserve">no vis, just sim
	-Laura Garrison</t>
      </text>
    </comment>
    <comment authorId="0" ref="B14">
      <text>
        <t xml:space="preserve">diagnosis of a disease, not showing active physiology process
	-Laura Garrison</t>
      </text>
    </comment>
    <comment authorId="0" ref="B13">
      <text>
        <t xml:space="preserve">keep or swap with a Drew Berry animation?
	-Laura Garrison
this works but replace with a Drew Berry animation
	-Laura Garrison</t>
      </text>
    </comment>
    <comment authorId="0" ref="B12">
      <text>
        <t xml:space="preserve">domain, model specific thing, not much focus on the vis
	-Laura Garrison</t>
      </text>
    </comment>
    <comment authorId="0" ref="B11">
      <text>
        <t xml:space="preserve">domain, not vis
	-Laura Garrison</t>
      </text>
    </comment>
    <comment authorId="0" ref="B9">
      <text>
        <t xml:space="preserve">too old
	-Laura Garrison</t>
      </text>
    </comment>
    <comment authorId="0" ref="B8">
      <text>
        <t xml:space="preserve">not really physiology
	-Laura Garrison</t>
      </text>
    </comment>
    <comment authorId="0" ref="B7">
      <text>
        <t xml:space="preserve">not doing vis
	-Laura Garrison</t>
      </text>
    </comment>
    <comment authorId="0" ref="B6">
      <text>
        <t xml:space="preserve">domain ref, not vis
	-Laura Garrison</t>
      </text>
    </comment>
    <comment authorId="0" ref="B5">
      <text>
        <t xml:space="preserve">more of a domain reference than a visualization work
	-Laura Garrison</t>
      </text>
    </comment>
    <comment authorId="0" ref="J34">
      <text>
        <t xml:space="preserve">I'm guessing, haven't looked at paper yet
	-Laura Garrison</t>
      </text>
    </comment>
    <comment authorId="0" ref="B54">
      <text>
        <t xml:space="preserve">PhD thesis, articles from this are already included in other parts so this is a bit redundant to include
	-Laura Garrison</t>
      </text>
    </comment>
    <comment authorId="0" ref="B4">
      <text>
        <t xml:space="preserve">gene sequence is not gene expression, this is more of a structural thing, not physiology
	-Laura Garrison</t>
      </text>
    </comment>
    <comment authorId="0" ref="B3">
      <text>
        <t xml:space="preserve">great reference for processes, but not really focused on vis. More model-focused
	-Laura Garrison</t>
      </text>
    </comment>
    <comment authorId="0" ref="B2">
      <text>
        <t xml:space="preserve">reject because the results of this model were visualized using Falk et al.'s CellVis tool
	-Laura Garrison</t>
      </text>
    </comment>
    <comment authorId="0" ref="B1">
      <text>
        <t xml:space="preserve">keep or remove? main focus maybe more structural
	-Laura Garrison</t>
      </text>
    </comment>
    <comment authorId="0" ref="B42">
      <text>
        <t xml:space="preserve">this is really similar to Cickovski paper, same basic project I think
	-Laura Garrison</t>
      </text>
    </comment>
    <comment authorId="0" ref="G15">
      <text>
        <t xml:space="preserve">small biomolecules/metabolites
	-Laura Garrison</t>
      </text>
    </comment>
    <comment authorId="0" ref="H15">
      <text>
        <t xml:space="preserve">avg size of cell
	-Laura Garrison</t>
      </text>
    </comment>
  </commentList>
</comments>
</file>

<file path=xl/comments3.xml><?xml version="1.0" encoding="utf-8"?>
<comments xmlns:r="http://schemas.openxmlformats.org/officeDocument/2006/relationships" xmlns="http://schemas.openxmlformats.org/spreadsheetml/2006/main">
  <authors>
    <author/>
  </authors>
  <commentList>
    <comment authorId="0" ref="C5">
      <text>
        <t xml:space="preserve">time for gene expression to occur
	-Laura Garrison</t>
      </text>
    </comment>
    <comment authorId="0" ref="B5">
      <text>
        <t xml:space="preserve">reverse transcribe: cDNA from RNA template
	-Laura Garrison</t>
      </text>
    </comment>
    <comment authorId="0" ref="B12">
      <text>
        <t xml:space="preserve">tenths of micrometers at best,
	-Laura Garrison</t>
      </text>
    </comment>
    <comment authorId="0" ref="C17">
      <text>
        <t xml:space="preserve">at the best, worst is 10^2 (minutes)
	-Laura Garrison</t>
      </text>
    </comment>
    <comment authorId="0" ref="C14">
      <text>
        <t xml:space="preserve">at its best
	-Laura Garrison</t>
      </text>
    </comment>
  </commentList>
</comments>
</file>

<file path=xl/comments4.xml><?xml version="1.0" encoding="utf-8"?>
<comments xmlns:r="http://schemas.openxmlformats.org/officeDocument/2006/relationships" xmlns="http://schemas.openxmlformats.org/spreadsheetml/2006/main">
  <authors>
    <author/>
  </authors>
  <commentList>
    <comment authorId="0" ref="G136">
      <text>
        <t xml:space="preserve">diameter bronchial tube -= 1.3mm
	-Laura Garrison</t>
      </text>
    </comment>
    <comment authorId="0" ref="J2">
      <text>
        <t xml:space="preserve">brain signal processing range
	-Laura Garrison</t>
      </text>
    </comment>
    <comment authorId="0" ref="I2">
      <text>
        <t xml:space="preserve">time to diffusion across synapse
	-Laura Garrison</t>
      </text>
    </comment>
    <comment authorId="0" ref="J111">
      <text>
        <t xml:space="preserve">gene expression ~10 min
	-Laura Garrison</t>
      </text>
    </comment>
    <comment authorId="0" ref="I96">
      <text>
        <t xml:space="preserve">gene expression ~10min
	-Laura Garrison</t>
      </text>
    </comment>
    <comment authorId="0" ref="J78">
      <text>
        <t xml:space="preserve">point that we see larger protein domain motions; since polymerization is a process of a bunch of small molecules becoming a bigger one, this sort of makese sense?
	-Laura Garrison</t>
      </text>
    </comment>
    <comment authorId="0" ref="J94">
      <text>
        <t xml:space="preserve">time scale gene expression
	-Laura Garrison</t>
      </text>
    </comment>
    <comment authorId="0" ref="I94">
      <text>
        <t xml:space="preserve">time scale metabolic networks
	-Laura Garrison</t>
      </text>
    </comment>
    <comment authorId="0" ref="I124">
      <text>
        <t xml:space="preserve">metabolic turnover ~1min
	-Laura Garrison</t>
      </text>
    </comment>
    <comment authorId="0" ref="I53">
      <text>
        <t xml:space="preserve">time to diffuse across synapse is 10^-6
	-Laura Garrison</t>
      </text>
    </comment>
    <comment authorId="0" ref="I92">
      <text>
        <t xml:space="preserve">nanoseconds - point at which ion gates open, which can initiate a cycle?
	-Laura Garrison</t>
      </text>
    </comment>
    <comment authorId="0" ref="I55">
      <text>
        <t xml:space="preserve">ion channel gating speed
	-Laura Garrison</t>
      </text>
    </comment>
    <comment authorId="0" ref="G47">
      <text>
        <t xml:space="preserve">CMR = PC-MRI, using standards from this
	-Laura Garrison</t>
      </text>
    </comment>
    <comment authorId="0" ref="I47">
      <text>
        <t xml:space="preserve">CMR = PC-MRI, using standards from this
	-Laura Garrison</t>
      </text>
    </comment>
    <comment authorId="0" ref="I87">
      <text>
        <t xml:space="preserve">CFD better temporal resolution
	-Laura Garrison</t>
      </text>
    </comment>
    <comment authorId="0" ref="I86">
      <text>
        <t xml:space="preserve">CFD better temporal resolution
	-Laura Garrison</t>
      </text>
    </comment>
    <comment authorId="0" ref="I112">
      <text>
        <t xml:space="preserve">CFD better temporal resolution
	-Laura Garrison</t>
      </text>
    </comment>
    <comment authorId="0" ref="E102">
      <text>
        <t xml:space="preserve">2 mm3 and 40 ms
	-Laura Garrison</t>
      </text>
    </comment>
    <comment authorId="0" ref="H102">
      <text>
        <t xml:space="preserve">whole heart
	-Laura Garrison</t>
      </text>
    </comment>
    <comment authorId="0" ref="H133">
      <text>
        <t xml:space="preserve">whole heart
	-Laura Garrison</t>
      </text>
    </comment>
    <comment authorId="0" ref="E133">
      <text>
        <t xml:space="preserve">using generic PC-MRI spatial/temporal measurements
	-Laura Garrison</t>
      </text>
    </comment>
    <comment authorId="0" ref="H115">
      <text>
        <t xml:space="preserve">whole brain
	-Laura Garrison</t>
      </text>
    </comment>
    <comment authorId="0" ref="E37">
      <text>
        <t xml:space="preserve">didn't say so using same spatial and temporal gen measurements as finding elsewhere
	-Laura Garrison</t>
      </text>
    </comment>
    <comment authorId="0" ref="H37">
      <text>
        <t xml:space="preserve">segments of vessels
	-Laura Garrison</t>
      </text>
    </comment>
    <comment authorId="0" ref="I103">
      <text>
        <t xml:space="preserve">40ms
	-Laura Garrison</t>
      </text>
    </comment>
    <comment authorId="0" ref="G103">
      <text>
        <t xml:space="preserve">~2mm3
	-Laura Garrison</t>
      </text>
    </comment>
    <comment authorId="0" ref="I49">
      <text>
        <t xml:space="preserve">90 ms
	-Laura Garrison</t>
      </text>
    </comment>
    <comment authorId="0" ref="G49">
      <text>
        <t xml:space="preserve">1 × 1 × 1mm
	-Laura Garrison</t>
      </text>
    </comment>
    <comment authorId="0" ref="I46">
      <text>
        <t xml:space="preserve">48.8 m
	-Laura Garrison</t>
      </text>
    </comment>
    <comment authorId="0" ref="G46">
      <text>
        <t xml:space="preserve">1.7 × 1.7 × 3.5
	-Laura Garrison</t>
      </text>
    </comment>
    <comment authorId="0" ref="H81">
      <text>
        <t xml:space="preserve">aorta
	-Laura Garrison</t>
      </text>
    </comment>
    <comment authorId="0" ref="I81">
      <text>
        <t xml:space="preserve">(TR 53 ms, 1.7 mm inplane resolution, 2.3 mm slice thickness
	-Laura Garrison</t>
      </text>
    </comment>
    <comment authorId="0" ref="G81">
      <text>
        <t xml:space="preserve">(TR 53 ms, 1.7 mm inplane resolution, 2.3 mm slice thickness
	-Laura Garrison</t>
      </text>
    </comment>
    <comment authorId="0" ref="H14">
      <text>
        <t xml:space="preserve">whole heart/aortic arch/descending aorta
	-Laura Garrison</t>
      </text>
    </comment>
    <comment authorId="0" ref="I14">
      <text>
        <t xml:space="preserve">48.8 ms
	-Laura Garrison</t>
      </text>
    </comment>
    <comment authorId="0" ref="I150">
      <text>
        <t xml:space="preserve">since doppler ultrasound is included in here, setting this as the low point
	-Laura Garrison</t>
      </text>
    </comment>
    <comment authorId="0" ref="I101">
      <text>
        <t xml:space="preserve">general  temporal resolutions of 30–80 msec
	-Laura Garrison</t>
      </text>
    </comment>
    <comment authorId="0" ref="H101">
      <text>
        <t xml:space="preserve">up to whole heart, etc.
	-Laura Garrison</t>
      </text>
    </comment>
    <comment authorId="0" ref="G57">
      <text>
        <t xml:space="preserve">1.2 × 1.8 × 1.8 mm3
	-Laura Garrison</t>
      </text>
    </comment>
    <comment authorId="0" ref="H57">
      <text>
        <t xml:space="preserve">carotid artery
	-Laura Garrison</t>
      </text>
    </comment>
    <comment authorId="0" ref="I57">
      <text>
        <t xml:space="preserve">temporal resolution of 8 TR = 48.8 ms
	-Laura Garrison</t>
      </text>
    </comment>
    <comment authorId="0" ref="I45">
      <text>
        <t xml:space="preserve">temporal resolution of 0.5 seconds.
	-Laura Garrison</t>
      </text>
    </comment>
    <comment authorId="0" ref="H45">
      <text>
        <t xml:space="preserve">aorta
	-Laura Garrison</t>
      </text>
    </comment>
    <comment authorId="0" ref="G45">
      <text>
        <t xml:space="preserve">dataset with worse resolution: 1.875 mm2 and 5 mm slice thickness
	-Laura Garrison</t>
      </text>
    </comment>
    <comment authorId="0" ref="I134">
      <text>
        <t xml:space="preserve">20 ms
	-Laura Garrison</t>
      </text>
    </comment>
    <comment authorId="0" ref="I147">
      <text>
        <t xml:space="preserve">50 ms
	-Laura Garrison</t>
      </text>
    </comment>
    <comment authorId="0" ref="G147">
      <text>
        <t xml:space="preserve">2.0×2.0×2.7 mm
	-Laura Garrison</t>
      </text>
    </comment>
    <comment authorId="0" ref="G134">
      <text>
        <t xml:space="preserve">high spatial (&lt;2mm sq) and temporal (≈ 20ms)
	-Laura Garrison</t>
      </text>
    </comment>
    <comment authorId="0" ref="G76">
      <text>
        <t xml:space="preserve">1.77mm2in a 132 × 192 grid inplane with a distance of 3.5mm
	-Laura Garrison</t>
      </text>
    </comment>
    <comment authorId="0" ref="C150">
      <text>
        <t xml:space="preserve">STAR
	-Laura Garrison</t>
      </text>
    </comment>
    <comment authorId="0" ref="G122">
      <text>
        <t xml:space="preserve">couldn't find so defaulting to number seen used in general from Sengupta et al. 2012
	-Laura Garrison</t>
      </text>
    </comment>
    <comment authorId="0" ref="H122">
      <text>
        <t xml:space="preserve">organ segments
	-Laura Garrison</t>
      </text>
    </comment>
    <comment authorId="0" ref="H144">
      <text>
        <t xml:space="preserve">whole brain, whole kidney
	-Laura Garrison</t>
      </text>
    </comment>
    <comment authorId="0" ref="G13">
      <text>
        <t xml:space="preserve">TR = 6.4 – 11.9 ms; TE = 2.1 – 3.9 ms; 1.0 - 1.4 mm3 isotropic spatial resolution
	-Laura Garrison</t>
      </text>
    </comment>
    <comment authorId="0" ref="G111">
      <text>
        <t xml:space="preserve">macromolecues (DNA in this range) - same as what I'm using for Caleydo, but need to double check this paper
	-Laura Garrison</t>
      </text>
    </comment>
    <comment authorId="0" ref="H96">
      <text>
        <t xml:space="preserve">avg size of genes
	-Laura Garrison</t>
      </text>
    </comment>
    <comment authorId="0" ref="G96">
      <text>
        <t xml:space="preserve">size of macromolecules
	-Laura Garrison</t>
      </text>
    </comment>
    <comment authorId="0" ref="J84">
      <text>
        <t xml:space="preserve">brain signal processing
	-Laura Garrison</t>
      </text>
    </comment>
    <comment authorId="0" ref="I84">
      <text>
        <t xml:space="preserve">ion gated channel timeframe
	-Laura Garrison</t>
      </text>
    </comment>
    <comment authorId="0" ref="I104">
      <text>
        <t xml:space="preserve">assuming normal resolution of this kind of imaging
	-Laura Garrison</t>
      </text>
    </comment>
    <comment authorId="0" ref="G104">
      <text>
        <t xml:space="preserve">predict patient specific cardiac motion from a single 3D CTA image. So assuming normal CTA resolution
	-Laura Garrison</t>
      </text>
    </comment>
    <comment authorId="0" ref="G54">
      <text>
        <t xml:space="preserve">0.28 and 1.00 mm with a slice thickness from 0.4 to 2.0 mm
	-Laura Garrison</t>
      </text>
    </comment>
    <comment authorId="0" ref="G59">
      <text>
        <t xml:space="preserve">0.39 × 0.39 × 1 mm3
	-Laura Garrison</t>
      </text>
    </comment>
    <comment authorId="0" ref="I105">
      <text>
        <t xml:space="preserve">50 ms time resolution
	-Laura Garrison</t>
      </text>
    </comment>
    <comment authorId="0" ref="G105">
      <text>
        <t xml:space="preserve">1.77 × 1.77× 3.5 mm3
	-Laura Garrison</t>
      </text>
    </comment>
    <comment authorId="0" ref="H16">
      <text>
        <t xml:space="preserve">descending aorta
	-Laura Garrison</t>
      </text>
    </comment>
    <comment authorId="0" ref="I16">
      <text>
        <t xml:space="preserve">temp res~ 40ms
	-Laura Garrison</t>
      </text>
    </comment>
    <comment authorId="0" ref="G16">
      <text>
        <t xml:space="preserve">The spatial resolution is in the range of about 1.6×1.6×2.0 mm3.
	-Laura Garrison</t>
      </text>
    </comment>
    <comment authorId="0" ref="H138">
      <text>
        <t xml:space="preserve">whole heart
	-Laura Garrison</t>
      </text>
    </comment>
    <comment authorId="0" ref="H55">
      <text>
        <t xml:space="preserve">whole heart
	-Laura Garrison</t>
      </text>
    </comment>
    <comment authorId="0" ref="L55">
      <text>
        <t xml:space="preserve">simulation spans icon concentration in cells, cells themselves, the simulation models blocks of tissues, and this is applied to a whole heart
	-Laura Garrison</t>
      </text>
    </comment>
    <comment authorId="0" ref="G55">
      <text>
        <t xml:space="preserve">The simulation also models the calcium and potassium ion levels in heart muscle cells.
	-Laura Garrison</t>
      </text>
    </comment>
    <comment authorId="0" ref="G85">
      <text>
        <t xml:space="preserve">I couldn't find so I went with what I'm usually finding in literature for PC-MRI
	-Laura Garrison</t>
      </text>
    </comment>
    <comment authorId="0" ref="H31">
      <text>
        <t xml:space="preserve">aorta
	-Laura Garrison</t>
      </text>
    </comment>
    <comment authorId="0" ref="G31">
      <text>
        <t xml:space="preserve">1.5625 × 1.5625 × 2.5mm. Measurements were performed with resporitatory gating, a velocity encoding (venc) of 2m/s, a repetition time (TR) of 5.807ms,
	-Laura Garrison</t>
      </text>
    </comment>
    <comment authorId="0" ref="G30">
      <text>
        <t xml:space="preserve">sized 2.0 × 2.0 × 2.5mm. Acquisition was performed with a velocity encoding (venc) speed of 2 m/s, repetition time (TR) 4.7ms, echo time (TE) 2.7ms,
	-Laura Garrison</t>
      </text>
    </comment>
    <comment authorId="0" ref="J30">
      <text>
        <t xml:space="preserve">covers full heartbeat
	-Laura Garrison</t>
      </text>
    </comment>
    <comment authorId="0" ref="H30">
      <text>
        <t xml:space="preserve">aorta
	-Laura Garrison</t>
      </text>
    </comment>
    <comment authorId="0" ref="J19">
      <text>
        <t xml:space="preserve">capture whole heartbeat
	-Laura Garrison</t>
      </text>
    </comment>
    <comment authorId="0" ref="H19">
      <text>
        <t xml:space="preserve">whole heart
	-Laura Garrison</t>
      </text>
    </comment>
    <comment authorId="0" ref="G5">
      <text>
        <t xml:space="preserve">resolution is 1.67mm, 1.67mm, 3.5mm
	-Laura Garrison</t>
      </text>
    </comment>
    <comment authorId="0" ref="H4">
      <text>
        <t xml:space="preserve">just a section of the heart
	-Laura Garrison</t>
      </text>
    </comment>
    <comment authorId="0" ref="H5">
      <text>
        <t xml:space="preserve">aorta is 3cm diameter
	-Laura Garrison</t>
      </text>
    </comment>
    <comment authorId="0" ref="I145">
      <text>
        <t xml:space="preserve">resolution of fMRI is ms
	-Laura Garrison</t>
      </text>
    </comment>
    <comment authorId="0" ref="I126">
      <text>
        <t xml:space="preserve">resolution of fMRI is ms
	-Laura Garrison</t>
      </text>
    </comment>
    <comment authorId="0" ref="I110">
      <text>
        <t xml:space="preserve">resolution of fMRI is ms
	-Laura Garrison</t>
      </text>
    </comment>
    <comment authorId="0" ref="I98">
      <text>
        <t xml:space="preserve">resolution of fMRI is ms
	-Laura Garrison</t>
      </text>
    </comment>
    <comment authorId="0" ref="I67">
      <text>
        <t xml:space="preserve">resolution of fMRI is ms
	-Laura Garrison</t>
      </text>
    </comment>
    <comment authorId="0" ref="I22">
      <text>
        <t xml:space="preserve">resolution of fMRI is ms
	-Laura Garrison</t>
      </text>
    </comment>
    <comment authorId="0" ref="I114">
      <text>
        <t xml:space="preserve">blood flow resolution milliseconds (according to data)
	-Laura Garrison</t>
      </text>
    </comment>
    <comment authorId="0" ref="H1">
      <text>
        <t xml:space="preserve">how much are we looking at? E.g. just one small section of something, or a whole cell, a whole organ? Not necessarily a camera zoom, but what is the upper the spatial scope of the visualized process?
	-Laura Garrison</t>
      </text>
    </comment>
    <comment authorId="0" ref="H139">
      <text>
        <t xml:space="preserve">whole lung
	-Laura Garrison</t>
      </text>
    </comment>
    <comment authorId="0" ref="G139">
      <text>
        <t xml:space="preserve">resolution of HRCT ~1mm
	-Laura Garrison</t>
      </text>
    </comment>
    <comment authorId="0" ref="I66">
      <text>
        <t xml:space="preserve">not totally sure but looks like could be at this resolution of small motions like side chain rotations
	-Laura Garrison</t>
      </text>
    </comment>
    <comment authorId="0" ref="I15">
      <text>
        <t xml:space="preserve">animation only showing big/major domain motions, not atomistic movements
	-Laura Garrison</t>
      </text>
    </comment>
    <comment authorId="0" ref="I74">
      <text>
        <t xml:space="preserve">animation only showing big/major domain motions, not atomistic movements
	-Laura Garrison</t>
      </text>
    </comment>
    <comment authorId="0" ref="I27">
      <text>
        <t xml:space="preserve">simulation in nanoseconds
	-Laura Garrison</t>
      </text>
    </comment>
    <comment authorId="0" ref="J27">
      <text>
        <t xml:space="preserve">loop motion duration range
	-Laura Garrison</t>
      </text>
    </comment>
    <comment authorId="0" ref="J20">
      <text>
        <t xml:space="preserve">large domain motions ~seconds
	-Laura Garrison</t>
      </text>
    </comment>
    <comment authorId="0" ref="H34">
      <text>
        <t xml:space="preserve">whole stomach grew to 6cm (embryo)
	-Laura Garrison</t>
      </text>
    </comment>
    <comment authorId="0" ref="G34">
      <text>
        <t xml:space="preserve">ellipsoids that represent aggregates of cells, microscopy data was at 0.1mm resolution roughly
	-Laura Garrison</t>
      </text>
    </comment>
    <comment authorId="0" ref="J17">
      <text>
        <t xml:space="preserve">using MAPK activation for signal transduction and gene expression time from Aymoz et al., saying few to several minutes
	-Laura Garrison</t>
      </text>
    </comment>
    <comment authorId="0" ref="H116">
      <text>
        <t xml:space="preserve">looked at whole brain as well
	-Laura Garrison</t>
      </text>
    </comment>
    <comment authorId="0" ref="G129">
      <text>
        <t xml:space="preserve">spatial resolution of CT is good, but ultimately are just visualizing the main structure of the lung and segments of the lung, not getting into smaller things
	-Laura Garrison</t>
      </text>
    </comment>
    <comment authorId="0" ref="G75">
      <text>
        <t xml:space="preserve">All imageshad an in-plane resolution of 0.85-0.97 mm andaslice thickness of 2.5 mm
	-Laura Garrison</t>
      </text>
    </comment>
    <comment authorId="0" ref="G156">
      <text>
        <t xml:space="preserve">The spatial resolution is 0.62×0.62×1.0mm
	-Laura Garrison</t>
      </text>
    </comment>
    <comment authorId="0" ref="H156">
      <text>
        <t xml:space="preserve">aorta around 3cm diameter
	-Laura Garrison</t>
      </text>
    </comment>
    <comment authorId="0" ref="H142">
      <text>
        <t xml:space="preserve">whole heart
	-Laura Garrison</t>
      </text>
    </comment>
    <comment authorId="0" ref="G142">
      <text>
        <t xml:space="preserve">showing tissue perfusion but not actual blood flow happening
	-Laura Garrison</t>
      </text>
    </comment>
    <comment authorId="0" ref="H104">
      <text>
        <t xml:space="preserve">whole heart
	-Laura Garrison</t>
      </text>
    </comment>
    <comment authorId="0" ref="H83">
      <text>
        <t xml:space="preserve">whole heart
	-Laura Garrison</t>
      </text>
    </comment>
    <comment authorId="0" ref="G83">
      <text>
        <t xml:space="preserve">isotropic 0.5mm volumetric resolution
	-Laura Garrison</t>
      </text>
    </comment>
    <comment authorId="0" ref="H54">
      <text>
        <t xml:space="preserve">whole heart
	-Laura Garrison</t>
      </text>
    </comment>
    <comment authorId="0" ref="E54">
      <text>
        <t xml:space="preserve">The in-slice resolution is isotropic and varies between 0.28 and 1.00 mm with a slice thickness from 0.4 to 2.0 mm.
	-Laura Garrison
The detection of the comprehensive valves model was performed on volumes resampled to an isotropic resolution of 1 mm.
	-Laura Garrison</t>
      </text>
    </comment>
    <comment authorId="0" ref="H36">
      <text>
        <t xml:space="preserve">whole lung
	-Laura Garrison</t>
      </text>
    </comment>
    <comment authorId="0" ref="E36">
      <text>
        <t xml:space="preserve">Due to memory and computation time restrictions, the 3D volumes were downsampled to a spatial resolution of 320×320×220 voxels with 1.5×1.5×1.5 mm3
	-Laura Garrison</t>
      </text>
    </comment>
    <comment authorId="0" ref="H11">
      <text>
        <t xml:space="preserve">aorta is roughly 3cm in diameter
	-Laura Garrison</t>
      </text>
    </comment>
    <comment authorId="0" ref="G52">
      <text>
        <t xml:space="preserve">general resolution of data when looking at in-plane and between plane average out to this
	-Laura Garrison</t>
      </text>
    </comment>
    <comment authorId="0" ref="H52">
      <text>
        <t xml:space="preserve">whole breast
	-Laura Garrison</t>
      </text>
    </comment>
    <comment authorId="0" ref="E52">
      <text>
        <t xml:space="preserve">in-plane resolution ≈ 0.67 ×
0.67mm2, matrix≈ 528 × 528, number of slices
≈ 100, slice gap = 1.5mm, number of acquisitions
= 5 − 6 and total acquisition time ≈ 400sec.
	-Laura Garrison</t>
      </text>
    </comment>
    <comment authorId="0" ref="E114">
      <text>
        <t xml:space="preserve">resolution of CT angiography is in 0.05-0.8mm range
	-Laura Garrison</t>
      </text>
    </comment>
    <comment authorId="0" ref="H6">
      <text>
        <t xml:space="preserve">breast measures 11 cm
	-Laura Garrison</t>
      </text>
    </comment>
    <comment authorId="0" ref="G4">
      <text>
        <t xml:space="preserve">US spatial res around 0.1mm for one source and 4mm for another, and this paper doesn't say so I'll default to the worse resolution
	-Laura Garrison</t>
      </text>
    </comment>
    <comment authorId="0" ref="G3">
      <text>
        <t xml:space="preserve">EEG resolution is about 5-9cm according to Burle et al. 2015
	-Laura Garrison</t>
      </text>
    </comment>
    <comment authorId="0" ref="L2">
      <text>
        <t xml:space="preserve">covers all of these but really isn't true multiscale since it's not changing the data frame from the neurons
	-Laura Garrison</t>
      </text>
    </comment>
    <comment authorId="0" ref="J34">
      <text>
        <t xml:space="preserve">takes weeks for the stomach to fully develop embryologically
	-Laura Garrison</t>
      </text>
    </comment>
    <comment authorId="0" ref="I9">
      <text>
        <t xml:space="preserve">range for gene expression process (10e2 to 10e4)
	-Laura Garrison</t>
      </text>
    </comment>
    <comment authorId="0" ref="H2">
      <text>
        <t xml:space="preserve">whole brain (based on cat, so scaling up for matching humans)
	-Laura Garrison</t>
      </text>
    </comment>
    <comment authorId="0" ref="J40">
      <text>
        <t xml:space="preserve">ligand binding is in this range
	-Laura Garrison</t>
      </text>
    </comment>
    <comment authorId="0" ref="J29">
      <text>
        <t xml:space="preserve">includes gene expression use case, this process itself can take around 10e3 so using this
	-Laura Garrison</t>
      </text>
    </comment>
    <comment authorId="0" ref="J123">
      <text>
        <t xml:space="preserve">10 generations, around 11 days (10^6)
	-Laura Garrison</t>
      </text>
    </comment>
    <comment authorId="0" ref="I123">
      <text>
        <t xml:space="preserve">24h roughly
	-Laura Garrison</t>
      </text>
    </comment>
    <comment authorId="0" ref="L1">
      <text>
        <t xml:space="preserve">Like actual multi-scale that spans 3 or more, not just adjacent scales which may occur because of simply fuzzy boundaries
	-Laura Garrison</t>
      </text>
    </comment>
    <comment authorId="0" ref="N120">
      <text>
        <t xml:space="preserve">consider removing this one, since is really just structural
	-Laura Garrison</t>
      </text>
    </comment>
    <comment authorId="0" ref="I70">
      <text>
        <t xml:space="preserve">picking this based off comment in video that they feed cells glucose, which leads to cell growth-metabolism pathways being activated
	-Laura Garrison</t>
      </text>
    </comment>
    <comment authorId="0" ref="I88">
      <text>
        <t xml:space="preserve">mol dynamics, I can't tell from paper but assuming they're doing a nanoscale sim, up to showing ligand binding, diffusion
	-Laura Garrison</t>
      </text>
    </comment>
    <comment authorId="0" ref="Q88">
      <text>
        <t xml:space="preserve">explore sim results
	-Laura Garrison</t>
      </text>
    </comment>
    <comment authorId="0" ref="Q89">
      <text>
        <t xml:space="preserve">explore sim results
	-Laura Garrison</t>
      </text>
    </comment>
    <comment authorId="0" ref="J74">
      <text>
        <t xml:space="preserve">step of dna polymerase is 10-2
	-Laura Garrison</t>
      </text>
    </comment>
    <comment authorId="0" ref="J151">
      <text>
        <t xml:space="preserve">cell division can take ~2h, so 10^4 sec
	-Laura Garrison</t>
      </text>
    </comment>
    <comment authorId="0" ref="J10">
      <text>
        <t xml:space="preserve">~1 day
	-Laura Garrison</t>
      </text>
    </comment>
    <comment authorId="0" ref="C1">
      <text>
        <t xml:space="preserve">todo convert to sentence case
	-Laura Garrison</t>
      </text>
    </comment>
    <comment authorId="0" ref="A6">
      <text>
        <t xml:space="preserve">include this? breast is not one of the topics we "cover"
	-Laura Garrison</t>
      </text>
    </comment>
  </commentList>
</comments>
</file>

<file path=xl/sharedStrings.xml><?xml version="1.0" encoding="utf-8"?>
<sst xmlns="http://schemas.openxmlformats.org/spreadsheetml/2006/main" count="11735" uniqueCount="4772">
  <si>
    <t>date finished/checked</t>
  </si>
  <si>
    <t>status</t>
  </si>
  <si>
    <t>Key from main</t>
  </si>
  <si>
    <t>Title</t>
  </si>
  <si>
    <t>Author</t>
  </si>
  <si>
    <t>Year</t>
  </si>
  <si>
    <t>Data Origin</t>
  </si>
  <si>
    <t>Visual Dim</t>
  </si>
  <si>
    <t>Space Scale Start</t>
  </si>
  <si>
    <t>Space Scale Finish</t>
  </si>
  <si>
    <t>Time Scale Start</t>
  </si>
  <si>
    <t>Time Scale Finish</t>
  </si>
  <si>
    <t>Level</t>
  </si>
  <si>
    <t>Multi scale</t>
  </si>
  <si>
    <t>Human</t>
  </si>
  <si>
    <t>Phys/Anat</t>
  </si>
  <si>
    <t>Survey model method tool</t>
  </si>
  <si>
    <t>Old Purpose</t>
  </si>
  <si>
    <t>Exploration</t>
  </si>
  <si>
    <t>Analysis</t>
  </si>
  <si>
    <t>Communication</t>
  </si>
  <si>
    <t>Purpose test</t>
  </si>
  <si>
    <t>Purpose comment</t>
  </si>
  <si>
    <t>Process</t>
  </si>
  <si>
    <t>Structure</t>
  </si>
  <si>
    <t>Origin</t>
  </si>
  <si>
    <t>Concept</t>
  </si>
  <si>
    <t>Ref. Image</t>
  </si>
  <si>
    <t>Image Name</t>
  </si>
  <si>
    <t>Bibtex Authors</t>
  </si>
  <si>
    <t>Abstract</t>
  </si>
  <si>
    <t>Keywords</t>
  </si>
  <si>
    <t>Future work</t>
  </si>
  <si>
    <t>DOI</t>
  </si>
  <si>
    <t>in vitaLITy?</t>
  </si>
  <si>
    <t>in paper</t>
  </si>
  <si>
    <t>done</t>
  </si>
  <si>
    <t>Visualizing biological data—now and in the future</t>
  </si>
  <si>
    <t>O'Donoghue, Seán I.; Gavin, Anne-Claude; Gehlenborg, Nils; Goodsell, David S.; Hériché, Jean-Karim; Nielsen, Cydney B.; North, Chris; Olson, Arthur J.; Procter, James B.; Shattuck, David W.; Walter, Thomas; Wong, Bang</t>
  </si>
  <si>
    <t>--</t>
  </si>
  <si>
    <t>Molecule, Organelle, Cell, Tissue, Organ</t>
  </si>
  <si>
    <t>Physiology</t>
  </si>
  <si>
    <t>Survey</t>
  </si>
  <si>
    <t>Molecular processes over all scales</t>
  </si>
  <si>
    <t xml:space="preserve">Molecules, Genes </t>
  </si>
  <si>
    <t>Bioinformatics</t>
  </si>
  <si>
    <t xml:space="preserve">This is over 10 years old now but provides a good foundational text for the needs and challenges in visualization. Use this to compare against more recent surveys to see what has changed, what remains outstanding. This is a commentary piece, authors note that integration is improving for hardware and technology, that visualization has become mainstream. They call for usability in visualizations, incorporation of visual analytics in a balanced way, multiscale visualization (biological data can range from atom to cell, from chromosome to nucleotide), innovative/novel representations (e.g. combining pathway with expression profile data, from Gehlenborg) with a call to consider 3D as opposed to 2D, standardization of representations, to name the main elements. </t>
  </si>
  <si>
    <t>odonoghue-2010-biodata.png</t>
  </si>
  <si>
    <t>Methods and tools for visualizing biological data have improved considerably over the last decades, but they are still inadequate for some high-throughput data sets. For most users, a key challenge is to benefit from the deluge of data without being overwhelmed by it. This challenge is still largely unfulfilled and will require the development of truly integrated and highly useable tools</t>
  </si>
  <si>
    <t>biological data, visualization</t>
  </si>
  <si>
    <t>---</t>
  </si>
  <si>
    <t>10.1038/nmeth.f.301</t>
  </si>
  <si>
    <t>n</t>
  </si>
  <si>
    <t>y</t>
  </si>
  <si>
    <t>Physics-Based Deformable Tongue Visualization</t>
  </si>
  <si>
    <t>Yang et al.</t>
  </si>
  <si>
    <t>CT</t>
  </si>
  <si>
    <t>Organ</t>
  </si>
  <si>
    <t>Model</t>
  </si>
  <si>
    <t>Process simulation</t>
  </si>
  <si>
    <t>explore results of simulation</t>
  </si>
  <si>
    <t>tongue deformation</t>
  </si>
  <si>
    <t>Tongue</t>
  </si>
  <si>
    <t>Medical imaging</t>
  </si>
  <si>
    <t>Physically-based deformation visualization of tongue</t>
  </si>
  <si>
    <t>yang.jpg</t>
  </si>
  <si>
    <t>Yang, Yin; Guo, Xiaohu; Vick, J.; Torres, L. G.; Campbell, T. F.</t>
  </si>
  <si>
    <t>In this paper, a physics-based framework is presented to visualize the human tongue deformation. The tongue is modeled with the Finite Element Method (FEM) and driven by the motion capture data gathered during speech production. Several novel deformation visualization techniques are presented for in-depth data analysis and exploration. To reveal the hidden semantic information of the tongue deformation, we present a novel physics-based volume segmentation algorithm. This is accomplished by decomposing the tongue model into segments based on its deformation pattern with the computation of deformation subspaces and fitting the target deformation locally at each segment. In addition, the strain energy is utilized to provide an intuitive low-dimensional visualization for the high-dimensional sequential motion. Energy-interpolation-based morphing is also equipped to effectively highlight the subtle differences of the 3D deformed shapes without any visual occlusion. Our experimental results and analysis demonstrate the effectiveness of this framework. The proposed methods, though originally designed for the exploration of the tongue deformation, are also valid for general deformation analysis of other shapes.</t>
  </si>
  <si>
    <t>mesh, small multiples, color coded</t>
  </si>
  <si>
    <t>Speech production</t>
  </si>
  <si>
    <t>10.1109/TVCG.2012.174</t>
  </si>
  <si>
    <t>y-lower group</t>
  </si>
  <si>
    <t>Physiological self-regulation of regional brain activity using real-time functional magnetic resonance imaging (fMRI): methodology and exemplary data</t>
  </si>
  <si>
    <t>Weiskopf et al.</t>
  </si>
  <si>
    <t>fMRI</t>
  </si>
  <si>
    <t>Tissue, Organ</t>
  </si>
  <si>
    <t>Method</t>
  </si>
  <si>
    <t>Process analysis</t>
  </si>
  <si>
    <t xml:space="preserve">explore input data </t>
  </si>
  <si>
    <t>brain activity</t>
  </si>
  <si>
    <t>Brain</t>
  </si>
  <si>
    <t>Medicine</t>
  </si>
  <si>
    <t>Visualization for fMRI showing changes on blood oxygen level-dependent response</t>
  </si>
  <si>
    <t>weiskopf.jpg</t>
  </si>
  <si>
    <t>Weiskopf, Nikolaus; Veit, Ralf; Erb, Michael; Mathiak, Klaus; Grodd, Wolfgang; Goebel, Rainer; Birbaumer, Niels</t>
  </si>
  <si>
    <t>A brain– computer interface (BCI) based on real-time functional magnetic resonance imaging (fMRI) is presented which allows human subjects to observe and control changes of their own blood oxygen level-dependent (BOLD) response. This BCI performs data preprocessing (including linear trend removal, 3D motion correction) and statistical analysis on-line. Local BOLD signals are continuously fed back to the subject in the magnetic resonance scanner with a delay of less than 2 s from image acquisition. The mean signal of a region of interest is plotted as a time-series superimposed on color-coded stripes which indicate the task, i.e., to increase or decrease the BOLD signal. We exemplify the presented BCI with one volunteer intending to control the signal of the rostral–ventral and dorsal part of the anterior cingulate cortex (ACC). The subject achieved significant changes of local BOLD responses as revealed by region of interest analysis and statistical parametric maps. The percent signal change increased across fMRI-feedback sessions suggesting a learning effect with training. This methodology of fMRI-feedback can assess voluntary control of circumscribed brain areas. As a further extension, behavioral effects of local self-regulation become accessible as a new field of research.</t>
  </si>
  <si>
    <t>slice rendering, color coded</t>
  </si>
  <si>
    <t>10.1016/S1053-8119(03)00145-9</t>
  </si>
  <si>
    <t>CellProﬁler Analyst Web (CPAW) - Exploration, analysis, and classiﬁcation of biological images on the web</t>
  </si>
  <si>
    <t>Baidak et al.</t>
  </si>
  <si>
    <t>microscopy</t>
  </si>
  <si>
    <t>Cell</t>
  </si>
  <si>
    <t>Anatomy</t>
  </si>
  <si>
    <t>Tool</t>
  </si>
  <si>
    <t xml:space="preserve">mainly for visual analysis, but direct visualization of the cell image data for researchers to explore </t>
  </si>
  <si>
    <t>cell phenotype</t>
  </si>
  <si>
    <t>cell</t>
  </si>
  <si>
    <t>bioinformatics</t>
  </si>
  <si>
    <t>domain scientists can explore and analyze image-based data and classify complex biological phenotypes through an interactive user interface now on the web with faster processing capabilities</t>
  </si>
  <si>
    <t>baidak.png</t>
  </si>
  <si>
    <t>Baidak, Bella; Jones, Thouis R; Hussain, Yahiya; Franke, Loraine; Kelminson, Emma; Haehn, Daniel</t>
  </si>
  <si>
    <t>CellProfiler Analyst (CPA) has enabled the scientific research community to explore image-based data and classify complex biological phenotypes through an interactive user interface since its release in 2008. This paper describes CellProfiler Analyst Web (CPAW), a newly redesigned and web-based version of the software, allowing for greater accessibility, quicker setup, and facilitating a simple workflow for users. Installation and managing new versions ha  been challenging and time-consuming, historically. CPAW is an alternative that ensures installation and future updates are not a hassle to the user. CPAW ports the core iteration loop of CPA to a pure server-less browser environment using modern web-development technologies, allowing computationally heavy activities, like machine learning, to occur without freezing the user interface (UI). With a setup as simple as navigating to a website, CPAW presents a clean UI to the user to refine their classifier and explore phenotypic data easily. We evaluated both the old and the new version of the software in an extensive domain expert study. We found that users could complete the essential classification tasks in CPAW and CPA 3.0 with the same efficiency. Additionally, users completed the tasks 20 percent faster using CPAW compared to CPA 3.0. The code of CellProfiler Analyst Web is open-source and available at https://mpsych.github.io/CellProfilerAnalystWeb/.</t>
  </si>
  <si>
    <t>cell profiling, gene expression, classification</t>
  </si>
  <si>
    <t>data handling, fine tune deep learning model, support color and intensity adjustments to cell images</t>
  </si>
  <si>
    <t>10.1109/VIS49827.2021.9623317</t>
  </si>
  <si>
    <t>Loon: Using Exemplars to Visualize Large-Scale Microscopy Data</t>
  </si>
  <si>
    <t>Lange et al.</t>
  </si>
  <si>
    <t xml:space="preserve">Physiology </t>
  </si>
  <si>
    <t>Visual analysis tool to track movements of individual cells, measure mass of individual cancer cells</t>
  </si>
  <si>
    <t>cell growth, migration</t>
  </si>
  <si>
    <t>vis</t>
  </si>
  <si>
    <t>visual analysis tool to better profile exemplars of cells to understand patterns of growth, behavior, to identify what makes a drug most promising for a certain patient</t>
  </si>
  <si>
    <t>lange.png</t>
  </si>
  <si>
    <t>Lange, Devin; Polanco, Eddie; Judson-Torres, Robert; Zangle, Thomas; Lex, Alexander</t>
  </si>
  <si>
    <t>Which drug is most promising for a cancer patient? This is a question a new microscopy-based approach for measuring the mass of individual cancer cells treated with different drugs promises to answer in only a few hours. However, the analysis pipeline for extracting data from these images is still far from complete automation: human intervention is necessary for quality control for preprocessing steps such as segmentation, to adjust filters, and remove noise, and for the analysis of the result. To address this workflow, we developed Loon, a visualization tool for analyzing drug screening data based on quantitative phase microscopy imaging. Loon visualizes both, derived data such as growth rates, and imaging data. Since the images are collected automatically at a large scale, manual inspection of images and segmentations is infeasible. However, reviewing representative samples of cells is essential, both for quality control and for data analysis. We introduce a new approach of choosing and visualizing representative exemplar cells that retain a close connection to the low-level data. By tightly integrating the derived data visualization capabilities with the novel exemplar visualization and providing selection and filtering capabilities, Loon is well suited for making decisions about which drugs are suitable for a specific patient.</t>
  </si>
  <si>
    <t>microscopy visualization, cancer cell lines, design study, exemplars</t>
  </si>
  <si>
    <t>10.1109/TVCG.2021.3114766</t>
  </si>
  <si>
    <t>Physics-based Modeling of Aortic Wall Motion from ECG- Gated 4D Computed Tomography</t>
  </si>
  <si>
    <t>Xiong et al.</t>
  </si>
  <si>
    <t>model</t>
  </si>
  <si>
    <t>Process analysis,Process modeling</t>
  </si>
  <si>
    <t>between raw data and model from it</t>
  </si>
  <si>
    <t>other - aorta motion</t>
  </si>
  <si>
    <t>Heart</t>
  </si>
  <si>
    <t>Vis</t>
  </si>
  <si>
    <t>Visualization, using real-time rendering, has been routinely used to qualitatively examine functional abnormalities of the aorta, that are not obvious on static images. Recent advances in electrocardiogram-gated computer tomography technology provide information of aortic wall motion in high spatial and temporal resolution. Xiong et al. \cite{xiong:2010} have created a physics-based filtering approach to construct a dynamic model of aortic wall motion from the 4D images. The model is able to produce an animation of aorta wall deformations.</t>
  </si>
  <si>
    <t>xiong.jpg</t>
  </si>
  <si>
    <t>Xiong, Guanglei; Taylor, Charles A.</t>
  </si>
  <si>
    <t>Recent advances in electrocardiogram (ECG)-gated Computed Tomography (CT) technology provide 4D (3D+T) information of aortic wall motion in high spatial and temporal resolution. However, imaging artifacts, e.g. noise, partial volume effect, misregistration and/or motion blurring may preclude its usability in many applications where accuracy and reliability are concerns. Although it is possible to find correspondence through tagged MRI or echo or image registration, it may be either inconsistent to the physics or difficult to utilize data from all frames. In this paper, we propose a physics-based filtering approach to construct a dynamic model from these 4D images. It includes a state filter that corrects simulated displacements from an elastic finite element model to match observed motion from images. In the meantime, the model parameters are refined to improve the model quality by applying a parameter filter based on ensemble Kalman filtering. We evaluated the performance of our method on synthetic data where ground-truths are available. Finally, we successfully applied the method to a real data set.</t>
  </si>
  <si>
    <t>mesh, small multiples</t>
  </si>
  <si>
    <t>10.1007/978-3-642-15705-9_52</t>
  </si>
  <si>
    <t>Physiological Fusion of Functional and Structural Data for Cardiac Deformation Recovery</t>
  </si>
  <si>
    <t>Wong et al.</t>
  </si>
  <si>
    <t>MRI</t>
  </si>
  <si>
    <t>direct visualization of model, explore</t>
  </si>
  <si>
    <t>heart activity</t>
  </si>
  <si>
    <t>Biomedicine</t>
  </si>
  <si>
    <t>Fusing together information from different modalities, such as structural information from MRI, and functional data from body surface potential maps, creates more plausible information about the state of patients cardiac functions. Wong et al. \cite{wong:2010} Put together data from multiple sources using a cardiac physiome model as the central link and modeling more complete subject-specific information of cardiac deformation recovery. The transmembrane potentials of the heart is color coded to red, blue and green, and shown as animation, to see the changes in the heart muscle.</t>
  </si>
  <si>
    <t>wong.jpg</t>
  </si>
  <si>
    <t>Wong, Ken C. L.; Wang, Linwei; Zhang, Heye; Shi, Pengcheng</t>
  </si>
  <si>
    <t>The advancement in meaningful constraining models has resulted in increasingly useful quantitative information recovered from cardiac images. Nevertheless, single-source data used by most of these algorithms have put certain limits on the clinical completeness and relevance of the analysis results, especially for pathological cases where data fusion of multiple complementary sources is essential. As traditional image fusion strategies are typically performed at pixel level by fusing commensurate information of registered images through various mathematical operators, such approaches are not necessarily based on meaningful biological bases, particularly when the data are dissimilar in physical nature and spatiotemporal quantity. In this work, we present a physiological fusion framework for integrating information from different yet complementary sources. Using a cardiac physiome model as the central link, structural and functional data are naturally fused together for a more complete subject-specific information recovery. Experiments were performed on synthetic and real data to show the benefits and potential clinical applicability of our framework.</t>
  </si>
  <si>
    <t>mesh, color coded, small multiples</t>
  </si>
  <si>
    <t>10.1007/978-3-642-15705-9_20.</t>
  </si>
  <si>
    <t>Interactive Virtual Probing of 4D MRI Blood-Flow</t>
  </si>
  <si>
    <t>van Pelt et al.</t>
  </si>
  <si>
    <t>interactive exploration with visual analysis component (probe); uses illustrative visualization techniques to enhance appearance of the blood flow data, but these are still encoding something directly from the data, so classify this still as mainly exploration</t>
  </si>
  <si>
    <t>blood flow</t>
  </si>
  <si>
    <t>Interactive virtual probe serves as a navigational object for visual exploration of 4D blood flow data</t>
  </si>
  <si>
    <t>pelt2011.jpg</t>
  </si>
  <si>
    <t>Pelt, R. van; Bescos, J. Olivan; Breeuwer, M.; Clough, R. E.; Gröller; Romeny, B. ter Haar; Vilanova, A.</t>
  </si>
  <si>
    <t>Better understanding of hemodynamics conceivably leads to improved diagnosis and prognosis of cardiovascular diseases. Therefore, an elaborate analysis of the blood-flow in heart and thoracic arteries is essential. Contemporary MRI techniques enable acquisition of quantitative time-resolved flow information, resulting in 4D velocity fields that capture the blood-flow behavior. Visual exploration of these fields provides comprehensive insight into the unsteady blood-flow behavior, and precedes a quantitative analysis of additional blood-flow parameters. The complete inspection requires accurate segmentation of anatomical structures, encompassing a time-consuming and hard-to-automate process, especially for malformed morphologies. We present a way to avoid the laborious segmentation process in case of qualitative inspection, by introducing an interactive virtual probe. This probe is positioned semi-automatically within the blood-flow field, and serves as a navigational object for visual exploration. The difficult task of determining position and orientation along the view-direction is automated by a fitting approach, aligning the probe with the orientations of the velocity field. The aligned probe provides an interactive seeding basis for various flow visualization approaches. We demonstrate illustration-inspired particles, integral lines and integral surfaces, conveying distinct characteristics of the unsteady blood-flow. Lastly, we present the results of an evaluation with domain experts, valuing the practical use of our probe and flow visualization techniques.</t>
  </si>
  <si>
    <t>flow visualization, clipping, particles, Probing, Illustrative visualization, Multivalued images, Phase-contrast cine MRI</t>
  </si>
  <si>
    <t>Other types of probe, for example clipping probe, refining probe etc.</t>
  </si>
  <si>
    <t>10.1109/TVCG.2011.215</t>
  </si>
  <si>
    <t>y-lower grp</t>
  </si>
  <si>
    <t>Hierarchical Computational Anatomy: Unifying the Molecular to Tissue Continuum Via Measure Representations of the Brain</t>
  </si>
  <si>
    <t>Miller, Michael; Tward, Daniel; Trouvé, Alain</t>
  </si>
  <si>
    <t>MRI, simulation, histology</t>
  </si>
  <si>
    <t xml:space="preserve">Molecule, Organelle, Cell, Tissue, Organ </t>
  </si>
  <si>
    <t>Anatomy/Physiology</t>
  </si>
  <si>
    <t>Explore input simulation and imaging data</t>
  </si>
  <si>
    <t xml:space="preserve">brain activity </t>
  </si>
  <si>
    <t>brain</t>
  </si>
  <si>
    <t>biomedical engineering</t>
  </si>
  <si>
    <t>"This paper focusses on the challenge of building multi-scale representations that simultaneously connect the quantum nano-scales of modern molecular biology for characterizing neural circuits architecture in the brain with the classical continuum representations at the anatomical gross and meso scales."</t>
  </si>
  <si>
    <t>miller.jpg</t>
  </si>
  <si>
    <t>This paper presents a unified representation of the brain based on mathematical functional measures integrating the molecular and cellular scale descriptions with continuum tissue scale descriptions. We present a fine-to-coarse recipe for traversing the brain as a hierarchy of measures projecting functional description into stable empirical probability laws that unifies scale-space aggregation. The representation uses measure norms for mapping the brain across scales from different measurement technologies. Brainspace is constructed as a metric space with metric comparison between brains provided by a hierarchy of Hamiltonian geodesic flows of diffeomorphisms connecting the molecular and continuum tissue scales. The diffeomorphisms act on the brain measures via the 3D varifold action representing “copy and paste” so that basic particle quantities that are conserved biologically are combined with greater multiplicity and not geometrically distorted. Two applications are examined, the first histological and tissue scale data in the human brain for studying Alzheimer’s disease, and the second the RNA and cell signatures of dense spatial transcriptomics mapped to the meso-scales of brain atlases. The representation unifies the classical formalism of computational anatomy for representing continuum tissue scale with non-classical generalized functions appropriate for molecular particle scales.</t>
  </si>
  <si>
    <t>computational anatomy, hierarchical anatomy</t>
  </si>
  <si>
    <t>10.1101/2021.04.19.440540v1.full</t>
  </si>
  <si>
    <t>Modeling Human Physiology: The IUPS/EMBS Physiome Project</t>
  </si>
  <si>
    <t>Hunter et al.</t>
  </si>
  <si>
    <t>Multiple</t>
  </si>
  <si>
    <t>Process modeling</t>
  </si>
  <si>
    <t>modeling</t>
  </si>
  <si>
    <t>multi-scale physiology</t>
  </si>
  <si>
    <t>Human body</t>
  </si>
  <si>
    <t>Interdisciplinary</t>
  </si>
  <si>
    <t>Physiome project</t>
  </si>
  <si>
    <t>Hunter, P.J.</t>
  </si>
  <si>
    <t>The Physiome Project is an international collaboration to provide a framework for understanding human physiology, from proteins and cells to tissues and organs, with multiscale models that use computational techniques derived from engineering and software approaches from computer science. With the increasing interest in modeling living systems from research scientists in many branches of mathematics, physics, and engineering, it is timely to review what has been achieved, what lessons can be learned from the efforts so far, and what needs to be done to facilitate the international collaboration that is essential to the project’s success. In particular, we review the development of models at spatial scales from genes and proteins to the whole body, and the development of standards, tools, and databases to facilitate multiscale modeling. Some applications of the physiome models are described, including applications in medical diagnostics, the design of medical devices, virtual surgery, surgical training, and medical education.</t>
  </si>
  <si>
    <t>10.1109/JPROC.2006.871767</t>
  </si>
  <si>
    <t>Understanding Blood-Flow Dynamics: New Challenges for Visualization</t>
  </si>
  <si>
    <t>van Pelt, Vilanova</t>
  </si>
  <si>
    <t>Process analysis, Process modeling</t>
  </si>
  <si>
    <t>methods for visual analysis, exploring input data through different visual encodings, and curating visualization for communication are all mentioned</t>
  </si>
  <si>
    <t>van Pelt, Roy; Vilanova, Anna</t>
  </si>
  <si>
    <t>Blood-flow velocity information can nowadays be obtained through imaging and simulation, providing time-varying volumetric vector-fields. The 4D blood-flow data contain valuable information for diagnosis, prognosis, and risk assessment of cardiovascular diseases, which currently form the leading cause of death worldwide. However, these complex blood-flow data are still rarely analyzed, because conventional inspection is insufficient to extract useful information. Therefore, comprehensive visualization techniques are necessary to effectively communicate the essential blood-flow dynamics. In recent years, the bloodflow application has gained interest in the visualization research field, and new techniques have been proposed to convey the complex hemodynamics. Still, many challenges remain in terms of the visualization and interaction. This work first describes the main applications, and the current blood-flow analysis process. Subsequently, we set out key challenges for blood-flow visualization research, and describe to what extent the challenges have been achieved in the state of the art in this field.</t>
  </si>
  <si>
    <t>10.1109/MC.2013.121</t>
  </si>
  <si>
    <t>E.O.Wilson's Life on Earth</t>
  </si>
  <si>
    <t>Ryan, McGill, Wilson</t>
  </si>
  <si>
    <t>Comunication</t>
  </si>
  <si>
    <t>illustration</t>
  </si>
  <si>
    <t>Life</t>
  </si>
  <si>
    <t>Body</t>
  </si>
  <si>
    <t>Illustrator</t>
  </si>
  <si>
    <t>Book of life, with interactive animations</t>
  </si>
  <si>
    <t>ryan.jpg</t>
  </si>
  <si>
    <t>Ryan, Morgan; McGill, Gael; Wilson, Edward O.</t>
  </si>
  <si>
    <t>Designed to give students a deep understanding of the central topics of introductory biology, E. O. Wilson’s Life on Earth is a captivating iBooks Textbook presented as a seven-unit collection. In this first unit, we explore the unity of life by examining the shared features of all living things, inherited from a universal common ancestor. In addition, we look at the evolutionary mechanisms that—over the course of 3.5 billion years—created the countless species and forms of life that populate our diverse living planet. Each unit of the engagingly interactive E. O. Wilson’s Life on Earth features video, photo galleries, and Multi-Touch images and illustrations that inspire students to study, enjoy, and help protect the wonders of life on Earth.</t>
  </si>
  <si>
    <t>Characterization of blood-flow patterns from phase-contrast MRI velocity fields</t>
  </si>
  <si>
    <t>PC-MRI</t>
  </si>
  <si>
    <t>visual analysis</t>
  </si>
  <si>
    <t>heart beat flow</t>
  </si>
  <si>
    <t>Parametrization of blood flow patterns and visualization based on the pattern matching result</t>
  </si>
  <si>
    <t>pelt2014.jpg</t>
  </si>
  <si>
    <t>Pelt, R. F. P. van; Fuster, A.; Claassen, G. G. H.; Vilanova, A.</t>
  </si>
  <si>
    <t>Hemodynamic information has proven valuable for analysis of cardiovascular diseases. Aberrant blood-flow patterns, for instance, often relate to disease progression. Magnetic resonance imaging enables blood-flow measurements that provide three-dimensional velocity fields during one heartbeat. However, visual analysis of these data is challenging, because of the abundance and complexity of information. Explicit feature extraction can facilitate the pattern characterization, and hence support visualization techniques to effectively convey anomalous flow areas. In this work, we improve on existing pattern matching methods that characterize blood-flow patterns in volumetric imaging data. To this end, we propose a set of helical and vortical patterns that can be parameterized by a single variable. The characterization performance is validated on both synthetic and imaging blood-flow data. Moreover, we present a comprehensive visualization based on the pattern matching results, enabling semi-quantitative assessment of the patterns in relation to the cardiovascular anatomy.</t>
  </si>
  <si>
    <t>flow visualization, pathlines, color coded</t>
  </si>
  <si>
    <t>Parallel implementation, spatiotemporal pattern matching approach</t>
  </si>
  <si>
    <t>10.2312/eurovisshort.20141158</t>
  </si>
  <si>
    <t>VMD: Visual molecular dynamics</t>
  </si>
  <si>
    <t>Humphrey, Dalke, Schulten</t>
  </si>
  <si>
    <t>PDB</t>
  </si>
  <si>
    <t>Molecule</t>
  </si>
  <si>
    <t>direct visualization of molecule</t>
  </si>
  <si>
    <t>molecular dynamics</t>
  </si>
  <si>
    <t>VMD - a tool for the visualization of molecular structures and dynamics.</t>
  </si>
  <si>
    <t>humphrey.jpg</t>
  </si>
  <si>
    <t>Humphrey, William; Dalke, Andrew; Schulten, Klaus</t>
  </si>
  <si>
    <t>VMD is a molecular graphics program designed for the display and analysis of molecular assemblies, in particular biopolymers such as proteins and nucleic acids. VMD can simultaneously display any number of structures using a wide variety of rendering styles and coloring methods. Molecules are displayed as one or more "representations", in which each representation embodies a particular rendering method and coloring scheme for a selected subset of atoms. The atoms displayed in each representation are chosen using an extensive atom selection syntax, which includes Boolean operators and regular expressions. VMD provides a complete graphical user interface for program control, as well as a text interface using the Tcl embeddable parser to allow for complex scripts with variable substitution, control loops, and function calls. Full session logging is supported, which produces a VMD command script for later playback. High-resolution raster images of displayed molecules may be produced by generating input scripts for use by a number of photorealistic image-rendering applications. VMD has also been expressly designed with the ability to animate molecular dynamics (MD) simulation trajectories, imported either from files or from a direct connection to a running MD simulation. VMD is the visualization component of MDScope, a set of tools for interactive problem solving in structural biology, which also includes the parallel MD  program NAMD, and the MDCOMM software used to connect the visualization and simulation programs. VMD is written in C++, using an object-oriented design, the program, including source code and extensive documentation, is freely available via anonymous ftp and through the World Wide Web.</t>
  </si>
  <si>
    <t>balls and sticks, space filling, ribbon</t>
  </si>
  <si>
    <t>10.1016/0263-7855(96)00018-5</t>
  </si>
  <si>
    <t>The Inner Life of the Cell</t>
  </si>
  <si>
    <t>Bolinsky</t>
  </si>
  <si>
    <t>Molecule,Organelle</t>
  </si>
  <si>
    <t>Illustration</t>
  </si>
  <si>
    <t>Cell processes</t>
  </si>
  <si>
    <t>Cell organelles</t>
  </si>
  <si>
    <t>Animations are natural way of showing a temporal aspect of the processes. Bolinsky et al. have created a set of online animations called "Inner life of cell". The animated video was showing multiple processes happening inside the cell like Membrane dynamics, protein creation, transport inside the cell environment.</t>
  </si>
  <si>
    <t>bolinsky.jpg</t>
  </si>
  <si>
    <t>Bolinsky, David</t>
  </si>
  <si>
    <t>The Inner Life of the Cell is an 8.5-minute 3D computer graphics animation illustrating the molecular mechanisms that occur when a white blood cell in the blood vessels of the human body is activated by inflammation (Leukocyte extravasation). It shows how a white blood cell rolls along the inner surface of the capillary, flattens out, and squeezes through the cells of the capillary wall to the site of inflammation where it contributes to the immune reaction. When teaching biology, professors will often generate 3D animations to demonstrate certain concepts to their students in a much more visual way than would otherwise be possible. In the case of The Inner Life of the Cell the creators aimed for a more cinematic, as opposed to academic, feel.</t>
  </si>
  <si>
    <t>illustrative animation</t>
  </si>
  <si>
    <t>Towards virtual physiological human: Multilevel modelling and simulation of the human anatomy and physiology</t>
  </si>
  <si>
    <t>Ayache et al.</t>
  </si>
  <si>
    <t>Simulation</t>
  </si>
  <si>
    <t>Both</t>
  </si>
  <si>
    <t>Only modeling, but multisclae</t>
  </si>
  <si>
    <t>Human physiology</t>
  </si>
  <si>
    <t>Interdisciplinary project to model and simulate human physiology</t>
  </si>
  <si>
    <t>Ayache, Nicholas; Boissel, Jean-Pierre; Brunak, Søren; Clapworthy, Gordon</t>
  </si>
  <si>
    <t>Developing the computational framework and ICT based tools for the multilevel modelling and simulation of the human anatomy and physiology - here referred to as the Virtual Physiological Human (VPH)- is, perhaps, the ‘grand challenge’ for several disciplines at the cross-road of ICT and the biosciences. The VPH will have impact on the way health knowledge is formalised, acquired, understood, represented, analysed, communicated and validated. It will create a new basis for research and healthcare and will open up new opportunities for industrial development.</t>
  </si>
  <si>
    <t xml:space="preserve">n
**has 2 other papers coauthored in VCBM </t>
  </si>
  <si>
    <t>The EuroPhysiome, STEP and a roadmap for the virtual physiological human</t>
  </si>
  <si>
    <t>Fenner et al.</t>
  </si>
  <si>
    <t>Project for simulating th whole human physiology</t>
  </si>
  <si>
    <t>Fenner, J. W.; Brook, B.; Clapworthy, G.; Coveney, P. V.; Feipel, V.; Gregersen, H.; Hose, D. R.; Kohl, P.; Lawford, P.; McCormack, K. M.; Pinney, D.; Thomas, S. R.; Jan, S. Van Sint; Waters, S.; Viceconti, M.</t>
  </si>
  <si>
    <t>Biomedical science and its allied disciplines are entering a new era in which computational methods and technologies are poised to play a prevalent role in supporting collaborative investigation of the human body. Within Europe, this has its focus in the virtual physiological human (VPH), which is an evolving entity that has emerged from the EuroPhysiome initiative and the strategy for the EuroPhysiome (STEP) consortium. The VPH is intended to be a solution to common infrastructure needs for physiome projects across the globe, providing a unifying architecture that facilitates integration and prediction, ultimately creating a framework capable of describing Homo sapiens in silico. The routine reliance of the biomedical industry, biomedical research and clinical practice on information technology (IT) highlights the importance of a tailor-made and robust IT infrastructure, but numerous challenges need to be addressed if the VPH is to become a mature technological reality. Appropriate investment will reap considerable rewards, since it is anticipated that the VPH will influence all sectors of society, with implications predominantly for improved healthcare, improved competitiveness in industry and greater understanding of (patho)physiological processes. This paper considers issues pertinent to the development of the VPH, highlighted by the work of the STEP consortium.</t>
  </si>
  <si>
    <t>10.1098/rsta.2008.0089</t>
  </si>
  <si>
    <t>A time model for time-varying visualization</t>
  </si>
  <si>
    <t>Wolter et al.</t>
  </si>
  <si>
    <t xml:space="preserve">generalized method for visual analysis of unsteady temporal flow in nasal cavities, element of explore since analyzing input data </t>
  </si>
  <si>
    <t>nasal airflow</t>
  </si>
  <si>
    <t>Nasal</t>
  </si>
  <si>
    <t>general time model which classifies the time frames of simulation phenomena and the connections between different time scales in the analysis process</t>
  </si>
  <si>
    <t>wolter.jpg</t>
  </si>
  <si>
    <t>The analysis of unsteady phenomena is an important topic for scientific visualization. Several time-dependent visualization techniques exist, as well as solutions for dealing with the enormous size of time-varying data in interactive visualization. Many current visualization toolkits support displaying time-varying data sets. However, for the interactive exploration of time-varying data in scientific visualization, no common time model that describes the temporal properties which occur in the visualization process has been established. In this work, we propose a general time model which classifies the time frames of simulation phenomena and the connections between different time scales in the analysis process. This model is designed for intuitive interaction with time in visualization applications for the domain expert as well as for the developer of visualization tools. We demonstrate the benefits of our model by applying it to two use cases with different temporal properties.</t>
  </si>
  <si>
    <t>isosurface, particles</t>
  </si>
  <si>
    <t>Mixture of discrete and continuous visualization is still open</t>
  </si>
  <si>
    <t>10.1111/j.1467-8659.2008.01314.x</t>
  </si>
  <si>
    <t>y - in central body of map</t>
  </si>
  <si>
    <t>Atomistic Visualization of Mesoscopic Whole-Cell Simulations Using Ray-Casted Instancing</t>
  </si>
  <si>
    <t>Falk et al.</t>
  </si>
  <si>
    <t>Molecule, Organelle, Cell</t>
  </si>
  <si>
    <t>Process modeling, Process analysis</t>
  </si>
  <si>
    <t>direct visualization of model output of receptors on cellular membrane
Glyph-based visualization techniques are used to validate and analyze the results of our in-silico model. Information on the individual clusters as well as particle-specific data can be selected by the user and is mapped to colors to highlight certain properties of the data.</t>
  </si>
  <si>
    <t>cell death</t>
  </si>
  <si>
    <t>Modeling and visualization approach to show the process of apopotosis of cell. Glyph based visualization with multiscale spatial resolution. Glyphs represents binding sites.</t>
  </si>
  <si>
    <t>falk.2011.gif</t>
  </si>
  <si>
    <t>Falk, Martin; Krone, Michael; Ertl, Thomas</t>
  </si>
  <si>
    <t>In cell biology, apopotosis is a very important cellular process. Apopotosis, or programmed cell death, allows an organism to remove damaged or unneeded cells in a structured manner in contrast to necrosis. Ligands bind to the death receptors located on the cellular membrane forming ligand-receptor clusters. In this paper, we develop a novel mathematical model describing the stochastic process of the ligand-receptor clustering. To study the structure and the size of the ligand-receptor clusters, a stochastic particle simulation is employed. Besides the translation of the particles on the cellular membrane, we also take the particle rotation into account as we model binding sites explicitly. Glyph-based visualization techniques are used to validate and analyze the results of our in-silico model. Information on the individual clusters as well as particle-specific data can be selected by the user and is mapped to colors to highlight certain properties of the data. The results of our model look very promising. The visualization supports the process of model development by visual data analysis including the identification of cluster components as well as the illustration of particle trajectories.</t>
  </si>
  <si>
    <t>network, particles</t>
  </si>
  <si>
    <t>10.1111/cgf.12197</t>
  </si>
  <si>
    <t>y - upper grp</t>
  </si>
  <si>
    <t>A Biophysically-Based Model of the Optical Properties of Skin Aging</t>
  </si>
  <si>
    <t>Iglesias-Guitian et al.</t>
  </si>
  <si>
    <t>simulation</t>
  </si>
  <si>
    <t>Visualize results of model that show the process of aging in human skin, driven by models that describe light absorption/reflection, change in collagen fibers. Other parameters can be modified, e.g. concentration of biliruben, carotene, water concentration, to show illness or dehydration</t>
  </si>
  <si>
    <t xml:space="preserve">Model that shows the physiology of aging on skin driven by changes at the molecular level (e.g., change of collagen fibers), although main discussion is of effects at a tissue level. Includes diffusion profiles for wavelengths between 400-700 nm
We have presented a comprehensive, biophysically-based skin model capable to simulate the effects of aging, without the need for skilled artistic input or subject-specific capture sessions. It is based on a detailed multilayered structure (including the hypodermis and the dermoepidermal junction), the most dominant chromophores, and scattering profiles fitted from sparse measured data (including novel aspects such as the distribution of collagen fibers). </t>
  </si>
  <si>
    <t>iglesias-guitian.jpeg</t>
  </si>
  <si>
    <t>Iglesias-Guitian, Jose A.; Aliaga, Carlos; Jarabo, Adrian; Gutierrez, Diego</t>
  </si>
  <si>
    <t>This paper presents a time-varying, multi-layered biophysically-based model of the optical properties of human skin, suitable for simulating appearance changes due to aging. We have identified the key aspects that cause such changes, both in terms of the structure of skin and its chromophore concentrations, and rely on the extensive medical and optical tissue literature for accurate data. Our model can be expressed in terms of biophysical parameters, optical parameters commonly used in graphics and rendering (such as spectral absorption and scattering coefficients), or more intuitively with higher-level parameters such as age, gender, skin care or skin type. It can be used with any rendering algorithm that uses diffusion profiles, and it allows to automatically simulate different types of skin at different stages of aging, avoiding the need for artistic input or costly capture processes. While the presented skin model is inspired on tissue optics studies, we also provided a simplified version valid for non-diagnostic applications.</t>
  </si>
  <si>
    <t xml:space="preserve">modeling the time varying characteristics, right now this is showing the anatomy where the physiollogy is tuneable via the parameters </t>
  </si>
  <si>
    <t>10.1111/cgf.12540</t>
  </si>
  <si>
    <t xml:space="preserve">y </t>
  </si>
  <si>
    <t>Visualizing time-related data in biology, a review</t>
  </si>
  <si>
    <t>Secrier, Schneider</t>
  </si>
  <si>
    <t>simulation, microarray and other omics type data</t>
  </si>
  <si>
    <t>Molecule, Organelle, Cell, Tissue, Organ, Population</t>
  </si>
  <si>
    <t xml:space="preserve">Main focus on tools to explore results of simulations, to analyze data </t>
  </si>
  <si>
    <t xml:space="preserve">time dynamics at each level </t>
  </si>
  <si>
    <t>molecules up to populations</t>
  </si>
  <si>
    <t>in the field of biology, one can identify five main approaches to represent time: (i) linear representations, (ii) heat maps, (iii) circular design, (iv) tree-like diagrams and (v) layers, as depicted in the figure. Since this is a work from the field of biology, the organization mirrors this, with the focus on molecule, gene, network, cell, organism, population. One tool they mention for network vis is CellDesigner. CHALLENGES highlighted include: "When it comes to biological systems in the context of visualization and information integration, most of the tools focus on visualizing microarray data and gene expression information, while the network context is often neglected. More in-depth analysis is largely missing especially in the case of metabolic pathways. The fact that temporal variations are present in ranges of several orders of magnitude adds another layer of complexity." Heterogeneity of data is a challenge. At the genomic level, there is a serious absence of visualization methods for changes of the data with time. At the cell level, the ideal would be to develop a simulation tool that is able to visualize changes both at the molecular level and in the cell morphology upon perturbation.
works they cite include MizBee by MMeyer et al.</t>
  </si>
  <si>
    <t>secreir-time-fig.jpeg</t>
  </si>
  <si>
    <t>Secrier, Maria; Schneider, Reinhard</t>
  </si>
  <si>
    <t>Time is of the essence in biology as in so much else. For example, monitoring disease progression or the timing of developmental defects is important for the processes of drug discovery and therapy trials. Furthermore, an understanding of the basic dynamics of biological phenomena that are often strictly time regulated (e.g. circadian rhythms) is needed to make accurate inferences about the evolution of biological processes. Recent advances in technologies have enabled us to measure timing effects more accurately and in more detail. This has driven related advances in visualization and analysis tools that try to effectively exploit this data. Beyond timeline plots, notable attempts at more involved temporal interpretation have been made in recent years, but awareness of the available resources is still limited within the scientific community. Here, we review some advances in biological visualization of time-driven processes and consider how they aid data analysis and interpretation.</t>
  </si>
  <si>
    <t>dynamics of processes; representations of time; visualization software</t>
  </si>
  <si>
    <t>It is harder to understand temporal changes for larger and more complex gene networks, so better tools are needed especially for upcoming time-resolved genome-wide measurements of expression. Furthermore, better visualization approaches are needed for studying phenotypic consequences of combinatorial genotypic effects in a temporal context.</t>
  </si>
  <si>
    <t>10.1093/bib/bbt021</t>
  </si>
  <si>
    <t>Illustrative Timelapse: A Technique for Illustrative Visualization of Particle Simulations on the Mesoscale Level</t>
  </si>
  <si>
    <t>Le Muzic et al.</t>
  </si>
  <si>
    <t>Simulation, PDB</t>
  </si>
  <si>
    <t>Molecule, Organelle</t>
  </si>
  <si>
    <t>illustrative method to show a process in different time scales</t>
  </si>
  <si>
    <t>molecular reaction, diffusion</t>
  </si>
  <si>
    <t>molecule</t>
  </si>
  <si>
    <t>Illustrative animation with the support of seamless temporal zooming and visual abstraction of trajectories.</t>
  </si>
  <si>
    <t>lemuzic2015.jpg</t>
  </si>
  <si>
    <t>Le Muzic, M.; Waldner, Manuela; Parulek, Julius; Viola, Ivan</t>
  </si>
  <si>
    <t>In this paper we propose a new type of a particle systems, tailored for illustrative visualization purposes, in particular for visualizing molecular reactions in biological networks. Previous visualizations of biochemical processes were exploiting the results of agent-based modeling. Such modeling aims at reproducing accurately the stochastic nature of molecular interactions. However, it is impossible to expect events of interest happening at a certain time and location, which is impractical for storytelling. To obtain the means of controlling molecular interactions, we propose to govern passive agents with an omniscient intelligence, instead of giving to the agents the freedom of initiating reaction autonomously. This makes it possible to generate illustrative animated stories that communicate the functioning of the molecular machinery. The rendering performance delivers for interactive framerates of massive amounts of data, based on the dynamic tessellation capabilities of modern graphics cards. Finally, we report an informal expert feedback we obtained from the potential users.</t>
  </si>
  <si>
    <t>particles, illustrative animation, time lapse</t>
  </si>
  <si>
    <t>10.1109/PACIFICVIS.2015.7156384</t>
  </si>
  <si>
    <t>Physics-Based Visual Characterization of Molecular Interaction Forces</t>
  </si>
  <si>
    <t>Hermosilla et al.</t>
  </si>
  <si>
    <t>Glyph based arrow visualization showing the energies influences on the binding process of the reactive molecules. Moreover abstraction and simplification to 2D was presented to allow visual analysis of important forces.</t>
  </si>
  <si>
    <t>molecular reaction</t>
  </si>
  <si>
    <t>hermosilla.jpg</t>
  </si>
  <si>
    <t>Hermosilla, Pedro; Estrada, Jorge; Guallar, Victor; Ropinski, Timo; Vinacua, Àlvar; Vázquez, Pere-Pau</t>
  </si>
  <si>
    <t>Molecular simulations are used in many areas of biotechnology, such as drug design and enzyme engineering. Despite the development of automatic computational protocols, analysis of molecular interactions is still a major aspect where human comprehension and intuition are key to accelerate, analyze, and propose modifications to the molecule of interest. Most visualization algorithms help the users by providing an accurate depiction of the spatial arrangement: the atoms involved in inter-molecular contacts. There are few tools that provide visual information on the forces governing molecular docking. However, these tools, commonly restricted to close interaction between atoms, do not consider whole simulation paths, long-range distances and, importantly, do not provide visual cues for a quick and intuitive comprehension of the energy functions (modeling intermolecular interactions) involved. In this paper, we propose visualizations designed to enable the characterization of interaction forces by taking into account several relevant variables such as molecule-ligand distance and the energy function, which is essential to understand binding affinities. We put emphasis on mapping molecular docking paths obtained from Molecular Dynamics or Monte Carlo simulations, and provide time-dependent visualizations for different energy components and particle resolutions: atoms, groups or residues. The presented visualizations have the potential to support domain experts in a more efficient drug or enzyme design process.</t>
  </si>
  <si>
    <t>glyphs, 2D mapping, color coded, brushing, filtering, focus &amp; context</t>
  </si>
  <si>
    <t>10.1109/TVCG.2016.2598825</t>
  </si>
  <si>
    <t>Neuromuscular synapse</t>
  </si>
  <si>
    <t>Goodsell</t>
  </si>
  <si>
    <t xml:space="preserve">x-ray crystallography, </t>
  </si>
  <si>
    <t>Molecule,Organelle, Cell</t>
  </si>
  <si>
    <t>neuromuscular junction - synapse</t>
  </si>
  <si>
    <t>neuromuscular synapse</t>
  </si>
  <si>
    <t>Illustrator, from Biochemistry &amp; Molecular Biology Education journal</t>
  </si>
  <si>
    <t xml:space="preserve">Goodsell authored a book with illustrations that show the environment of living cells. The spatial granularity of detail is at the molecular level,  with coloring applied thematically to show the compartments/organelles of the cell, including the synaptic vesicles that are critical in the synapse. This static illustrated scene is showing the dynamic process of a neuromuscular synapse , which occurs between neural cells and muscle cells where the entire process lasts about 60 seconds.
 Semi multi-scale
-show what molecules are involved in a neuromuscular synapse (molecule)
-show the action of cellular vesicles in the neuromuscular synapse (organelle)
</t>
  </si>
  <si>
    <t>goodsell-neuromuscular.jpeg</t>
  </si>
  <si>
    <t>Goodsell, David S.</t>
  </si>
  <si>
    <t>Diverse biological data may be used to create illustrations of molecules in their cellular context. I describe the scientific results that support a recent textbook illustration of the neuromuscular synapse. The image magnifies a portion of the synapse at one million times, showing the location and the form of individual macromolecules. Results from biochemistry, electron microscopy, and X-ray crystallography were used to create the image.</t>
  </si>
  <si>
    <t>10.1002/bmb.20297</t>
  </si>
  <si>
    <t>Our Resilient Genome</t>
  </si>
  <si>
    <t>Kingman</t>
  </si>
  <si>
    <t>Animation</t>
  </si>
  <si>
    <t>DNA repair</t>
  </si>
  <si>
    <t>DNA</t>
  </si>
  <si>
    <t xml:space="preserve">Diffusion movement of molecules can be in micro-seconds and thus impossible for human visual perception to conceive. Animations are than representing different sampling of the process state. This can be created offline, for example Kingman have created  a short science animation of DNA repair. </t>
  </si>
  <si>
    <t>kingman.jpg</t>
  </si>
  <si>
    <t>Kingman, Pina</t>
  </si>
  <si>
    <t>Our Resilient Genome is a short science animation by filmmaker Pina Kingman. It was developed as part of the PhysioIllustration Project with the Visualization Group, Department of Informatics at the University of Bergen. The aim of this project is to research novel visual communication techniques and advance knowledge translation methods, specifically in the field of molecular and cellular biology. This research culminated in the creation of a short film describing DNA Repair and is intended for the general public. In addition to showcasing our novel visual communication methods, the film also highlights research undertaken by the Department of Molecular Biology, UiB. The film tells the story of our DNA, how it is constantly breaking and rebuilding over and over again to keep us alive, and provides a  glimpse into the fascinating world of cellular biology.</t>
  </si>
  <si>
    <t>DNA Animations for Science-Art Exhibition</t>
  </si>
  <si>
    <t>Berry</t>
  </si>
  <si>
    <t>animation</t>
  </si>
  <si>
    <t>tool</t>
  </si>
  <si>
    <t>animation of DNA-related processes in real time, designed for communication with cinematic elements</t>
  </si>
  <si>
    <t>molecular pathway - gene expression</t>
  </si>
  <si>
    <t>biomedical animation</t>
  </si>
  <si>
    <t>multiscale animation that starts with an outer view of the cell, then dives into the nucleus to observe the process of gene expression and repair; processes occur in real-time</t>
  </si>
  <si>
    <t>berry.jpg</t>
  </si>
  <si>
    <t>Berry, Drew</t>
  </si>
  <si>
    <r>
      <rPr/>
      <t xml:space="preserve">Edit of wehi.tv's DNA animations.
Created for V&amp;A exhibition "The Future Starts Here" 2018
youtube: </t>
    </r>
    <r>
      <rPr>
        <color rgb="FF1155CC"/>
        <u/>
      </rPr>
      <t>https://www.youtube.com/watch?v=7Hk9jct2ozY</t>
    </r>
  </si>
  <si>
    <t>DNA repair, animation</t>
  </si>
  <si>
    <t>Extracting and visualizing physiological parameters using dynamic contrast-enhanced magnetic resonance imaging of the breast</t>
  </si>
  <si>
    <t>Armitage et al.</t>
  </si>
  <si>
    <t>CE-MRI</t>
  </si>
  <si>
    <t>Direct visualization,Process analysis</t>
  </si>
  <si>
    <t>strong, only direct visualization with additional modeling</t>
  </si>
  <si>
    <t>tissue growth/morphogenesis</t>
  </si>
  <si>
    <t>Breast tumor</t>
  </si>
  <si>
    <t>Medical image analysis</t>
  </si>
  <si>
    <t>Optimization and modeling scheme for CE-MRI to acquire relevant physiological parameters and color coding them to direct visualization.</t>
  </si>
  <si>
    <t>armitage.jpg</t>
  </si>
  <si>
    <t>Armitage, Paul; Behrenbruch, Christian; Brady, Michael; Moore, Niall</t>
  </si>
  <si>
    <t>An analysis procedure is presented that enables the acquisition and visualization of physiologically relevant parameters using dynamic contrast-enhanced magnetic resonance imaging. The first stage of the process involves the use of a signal model that relates the measured magnetic resonance signal to the contrast agent concentration. Since the model requires knowledge of the longitudinal relaxation time T1, a novel optimization scheme is presented which ensures a reliable measurement. Pharmacokinetic modelling of the observed contrast agent uptake is then performed to obtain physiological parameters relating to microvessel leakage permeability and volume fraction and the assumptions made in the derivation of these parameters are discussed. A simple colour representation is utilized that enables the relevant physiological information to be conveyed to the clinician in a visually efficient and meaningful manner. A second representation, based on vector maps, is also devised and it is demonstrated how this can be used for malignant tumour segmentation. Finally, the procedure is applied to 14 pre- and post-chemotherapy breast cases to demonstrate the clinical value of the technique. In particular, the apparent improved representation of tissue vascularity when compared to conventional methods and the implications for this in treatment assessment are discussed.</t>
  </si>
  <si>
    <t>color coded, slice rendering</t>
  </si>
  <si>
    <t>Large, clinical, study  for validation</t>
  </si>
  <si>
    <t>10.1016/j.media.2005.01.001</t>
  </si>
  <si>
    <t>Estimating Myocardial Motion by 4D Image Warping</t>
  </si>
  <si>
    <t>Sundar, Litt, Shen</t>
  </si>
  <si>
    <t>Cine MRI</t>
  </si>
  <si>
    <t>direct visualization</t>
  </si>
  <si>
    <t>Heart beat, wall motion</t>
  </si>
  <si>
    <t>Typical cardiac motions are contraction, expansion and shear. Sundar et al. \cite{sundar:2009} proposed a method for spatio-temporally smooth and consistent estimation of cardiac motion from MR cine sequences. Unlike other approaches, that estimate myocardial motion by performing a series of deformable 3D registrations, the authors instead present it as a 4D registration problem, which makes the motion estimates temporally smooth and consistent.</t>
  </si>
  <si>
    <t>sundar.jpg</t>
  </si>
  <si>
    <t>Sundar, Hari; Litt, Harold; Shen, Dinggang</t>
  </si>
  <si>
    <t>A method for spatio-temporally smooth and consistent estimation of cardiac motion from MR cine sequences is proposed. Myocardial motion is estimated within a 4-dimensional (4D) registration framework, in which all 3D images obtained at different cardiac phases are simultaneously registered. This facilitates spatio-temporally consistent estimation of motion as opposed to other registrationbased algorithms which estimate the motion by sequentially registering one frame to another. To facilitate image matching, an attribute vector (AV) is constructed for each point in the image, and is intended to serve as a “morphological signature” of that point. The AV includes intensity, boundary, and geometric moment invariants (GMIs). Hierarchical registration of two image sequences is achieved by using the most distinctive points for initial registration of two sequences and gradually adding less-distinctive points to refine the registration. Experimental results on real data demonstrate good performance of the proposed method for cardiac image registration and motion estimation. The motion estimation is validated via comparisons with motion estimates obtained from MR images with myocardial tagging.</t>
  </si>
  <si>
    <t>3D view, slice rendering, color coded</t>
  </si>
  <si>
    <t>10.1016/j.patcog.2009.04.022</t>
  </si>
  <si>
    <t>Complete Valvular Heart Apparatus Model from 4D Cardiac CT</t>
  </si>
  <si>
    <t>Grbic et al.</t>
  </si>
  <si>
    <t>Structure analysis</t>
  </si>
  <si>
    <t>modeling of the heart from the data</t>
  </si>
  <si>
    <t>heart valve mechanics</t>
  </si>
  <si>
    <t>Inside the heart are positioned system of valvular aparatus, composed of the aortic, mitral, pulmonary and tricuspid valve. As this system handles the transportation of blood between the heart parts, it is an essential part of the anatomical, functional and hemodynamic characteristics of the heart and the cardio-vascular system as a whole. Gribc et al. \cite{grbic:2010} have proposed a complete and modular patient-specific model of the cardiac valvular apparatus estimated from 4D cardiac CT data using a discriminative learning-based approach. From 4D CT a set of landmarks are extracted for each valve, to provide a measured constraints for generation of the complete heart model. The model is capable to delineate the full anatomy and dynamics needed to depict a large variation of valve pathologies, especially diseases affecting several valves.</t>
  </si>
  <si>
    <t>grbic.jpg</t>
  </si>
  <si>
    <t>Ionasec, Razvan Ioan; Grbic, Sasa; Vitanovski, Dime; Voigt, Ingmar; Georgescu, Bogdan; Vega-Higuera, Fernando; Comaniciu, Dorin</t>
  </si>
  <si>
    <t>The cardiac valvular apparatus, composed of the aortic, mitral, pulmonary and tricuspid valve, is an essential part of the anatomical, functional and hemodynamic characteristics of the heart and the cardio-vascular system as a whole. Valvular heart diseases often involve multiple dysfunctions and require joint assessment and therapy of the valves. In this paper, we propose a complete and modular patient-specific model of the cardiac valvular apparatus estimated from 4D cardiac CT data. A new constrained Multi-linear Shape Model (cMSM), conditioned by anatomical measurements, is introduced to represent the complex spatio-temporal variation of the heart valves. The cMSM is exploited within a learning-based framework to e_x000e_ciently estimate the patient-specific valve parameters from cine images. Experiments on 64 4D cardiac CT studies demonstrate the performance and clinical potential of the proposed method. To the best of our knowledge, it is the first time cardiologists and cardiac surgeons can benefit from an automatic quantitative evaluation of the complete valvular apparatus based on non-invasive imaging techniques. In conjunction with existent patient-specific chamber models, the presented valvular model enables personalized computation modeling and realistic simulation of the entire cardiac system.</t>
  </si>
  <si>
    <t>volume, mesh, combination rendering</t>
  </si>
  <si>
    <t>10.1016/j.media.2012.02.003</t>
  </si>
  <si>
    <t>CT Late Enhancement Segmentation for the Combined Analysis of Coronary Arteries and Myocardial Viability</t>
  </si>
  <si>
    <t>Hennemuth et al.</t>
  </si>
  <si>
    <t>CT Angiogram</t>
  </si>
  <si>
    <t>visual analysis with the combination of direct visualization</t>
  </si>
  <si>
    <t>blood flow (perfusion to heart tissue)</t>
  </si>
  <si>
    <t>The coronary arteries supply oxygen-rich blood to the heart muscle. Coronary heart disease (CHD) is a disease in which a waxy substance called plaque builds up inside the coronary arteries, and limits a blood supply for the heart. Hennemuth et al. \cite{hennemuth:2008} have proposed a new method for the segmentation of late enhancement regions in CT images to allow a combination of coronary artery inspection with a viability analysis of the dependent myocardial tissue. (This is really on the edge of physiology, as it is just segmentation method).</t>
  </si>
  <si>
    <t>hennemuth.jpg</t>
  </si>
  <si>
    <t>Hennemuth, A.; Mahnken, A.; Kühnel, C.; Oeltze, S.; Peitgen, H.-O.</t>
  </si>
  <si>
    <t>Non-invasive imaging techniques become more and more important as diagnostic tools for the assessment of coronary heart disease (CHD). While CT is widely applied for the inspection of the coronary arteries, the state of myocardial tissue is normally analyzed with MRI or nuclear imaging methods such as PET or SPECT. The effect of late enhancement, the accumulation of contrast agent in defective tissue, is used to assess tissue viability with MR imaging. Studies have shown, that this effect can be observed for iodine based contrast agents, which are used for CT coronary artery imaging, as well. Thus the goal of this work is the development of segmentation and visualization methods, which allow a combined inspection of the coronary arteries and the viability of the corresponding myocardial tissue. We therefore present a new segmentation method for the analysis of CT late enhancement images and the integration with methods for the inspection of the coronary arteries. In preliminary tests by a radiologist, the methods are applied to 4 datasets to compare the segmentation with the reference method, test the combined inspection for data with a known relation between infarction and supplying artery and test the general applicability to patient data. The preliminary results are promising, and further studies will focus on the evaluation of the segmentation method as well as on the clinical benefit through the combined analysis.</t>
  </si>
  <si>
    <t>bullseye, histogram, 3D view, volume, brushing</t>
  </si>
  <si>
    <t>10.2312/VCBM/VCBM08/001-009</t>
  </si>
  <si>
    <t>Towards a model of lung biomechanics: pulmonary kinematics via registration of serial lung images</t>
  </si>
  <si>
    <t>Sundaram et al.</t>
  </si>
  <si>
    <t>CT, MRI</t>
  </si>
  <si>
    <t>direct visualization of model</t>
  </si>
  <si>
    <t>breathing</t>
  </si>
  <si>
    <t>Lung</t>
  </si>
  <si>
    <t>an approach toward the quantification of pulmonary deformation via non-rigid registration of serial MR images of the lung using the variational framework</t>
  </si>
  <si>
    <t>sundaram.jpg</t>
  </si>
  <si>
    <t>Sundaram, Tessa A.; Gee, James C.</t>
  </si>
  <si>
    <t>The lungs are highly elastic organs, composed of a variety of structures: vasculature, airways and parenchyma. The unique mechanical properties of each of these structures form the composite material of the lung. Numerous pulmonary diseases affect these material properties. Clinically, these structural changes cannot be directly quantified. However, medical imaging modalities such as computed tomography and magnetic resonance imaging can be used to observe lung morphology. It would be helpful to be able to correlate regional morphological changes with changes in pulmonary function. We present an approach toward the quantification of pulmonary deformation via non-rigid registration of serial MR images of the lung using the variational framework implemented in the Insight toolkit. Conventional registration methods, as exemplified by a finite element implementation of the classic elastic matching technique, are shown to perform well over a set of vascular landmarks in the measurement of lung motion. This performance is maintained in an augmented system, which combines inhomogeneous material properties with the use of domain discretizations tailored to reflect the apparent geometry within the image and to reduce background effects. These adaptations lay the groundwork for biomechanical modeling of the lung using the finite element method.</t>
  </si>
  <si>
    <t>flow visualization, slice rendering, color coded, arrows</t>
  </si>
  <si>
    <t>10.1016/j.media.2005.04.002</t>
  </si>
  <si>
    <t>Coherent View-Dependent Streamlines for Understanding Blood Flow</t>
  </si>
  <si>
    <t>Lawonn et al.</t>
  </si>
  <si>
    <t>CT, MRI, US, simulated hemodynamics</t>
  </si>
  <si>
    <t>illustrative visualization of pathline from blood flow and wall thickness with suggestive contours to allow user to clearly see inside the aneurysm</t>
  </si>
  <si>
    <t>cerebral aneurysm</t>
  </si>
  <si>
    <t>Visualization that combines pathlines from blood flow and wall thickness information. The method uses illustrative techniques to provide occlusion-free visualization of the flow.</t>
  </si>
  <si>
    <t>lawonn2016.jpg</t>
  </si>
  <si>
    <t>Lawonn, Kai; Günther, Tobias; Preim, Bernhard</t>
  </si>
  <si>
    <t>We present the first visualization tool that combines pathlines from blood flow and wall thickness information. Our method uses illustrative techniques to provide occlusion-free visualization of the flow. We thus offer medical researchers an effective visual analysis tool for aneurysm treatment risk assessment. Such aneurysms bear a high risk of rupture and significant treatment-related risks. Therefore, to get a fully informed decision it is essential to both investigate the vessel morphology and the hemodynamic data. Ongoing research emphasizes the importance of analyzing the wall thickness in risk assessment. Our combination of blood flow visualization and wall thickness representation is a significant improvement for the exploration and analysis of aneurysms. As all presented information is spatially intertwined, occlusion problems occur. We solve these occlusion problems by dynamic cutaway surfaces. We combine this approach with a glyph-based blood flow representation and a visual mapping of wall thickness onto the vessel surface. We developed a GPU-based implementation of our visualizations which facilitates wall thickness analysis through real-time rendering and flexible interactive data exploration mechanisms. We designed our techniques in collaboration with domain experts, and we provide details about the evaluation of the technique and tool.</t>
  </si>
  <si>
    <t>flow visualization, pathlines, cutaway, glyphs</t>
  </si>
  <si>
    <t>More interaction to get to the original data</t>
  </si>
  <si>
    <t>10.2312/eurovisshort.20141151</t>
  </si>
  <si>
    <t>y-in lower group</t>
  </si>
  <si>
    <t>Modeling Real-Time 3-D Lung Deformations for Medical Visualization</t>
  </si>
  <si>
    <t>Santhanam et al.</t>
  </si>
  <si>
    <t>CT, Simulation</t>
  </si>
  <si>
    <t>Process modeling,Direct visualization</t>
  </si>
  <si>
    <t>direct visualization of lung model</t>
  </si>
  <si>
    <t>lung dynamic</t>
  </si>
  <si>
    <t>Physics based physiology based approach for modeling real time deformations of 3D high resolution lung models</t>
  </si>
  <si>
    <t>santhanam.jpg</t>
  </si>
  <si>
    <t>Santhanam, Anand P.; Imielinska, Celina; Davenport, Paul; Kupelian, Patrick; Rolland, Jannick P.</t>
  </si>
  <si>
    <t>In this paper, we propose a physics-based and physiology-based approach for modeling real-time deformations of 3-D high-resolution polygonal lung models obtained from highresolution computed tomography (HRCT) images of normal human subjects. The physics-based deformation operator is nonsymmetric, which accounts for the heterogeneous elastic properties of the lung tissue and spatial-dynamic flow properties of the air. An iterative approach is used to estimate the deformation with the deformation operator initialized based on the regional alveolar expandability, a key physiology-based parameter. The force applied on each surface node is based on the airflow pattern inside the lungs, which is known to be based on the orientation of the human subject. The validation of lung dynamics is done by resimulating the lung deformation and comparing it with HRCT data and computing force applied on each node derived from a 4-D HRCT dataset of a normal human subject using the proposed deformation operator and verifying its gradient with the orientation.</t>
  </si>
  <si>
    <t>mesh</t>
  </si>
  <si>
    <t>Study with more patient data</t>
  </si>
  <si>
    <t>10.1109/TITB.2007.899489</t>
  </si>
  <si>
    <t>A visual analytics approach to diagnosis of breast DCE-MRI data</t>
  </si>
  <si>
    <t>Glaßer et al.</t>
  </si>
  <si>
    <t>DCE-MRI</t>
  </si>
  <si>
    <t>visual analysis with direction visualization component (heatmap encoding features of data on top of image slice of data)</t>
  </si>
  <si>
    <t>Breast</t>
  </si>
  <si>
    <t>A visual analytics approach for the evaluation of breast tumors in DCE-MRI data</t>
  </si>
  <si>
    <t>glasser.jpg</t>
  </si>
  <si>
    <t>Glaßer, Sylvia; Preim, Uta; Tönnies, Klaus; Preim, Bernhard</t>
  </si>
  <si>
    <t>Dynamic contrast-enhanced magnetic resonance imaging (DCE-MRI) of the breast is the most sensitive image modality for the detection of invasive breast cancer. To increase the moderate specificity of DCE-MRI, and therefore, the distinction of benign and malign ant tumors, the tumor's heterogeneity and the tumor's enhancement kinetics have to be evaluated. In clinical practice, the tumor's enhancement  kinetics are analyzed via time-intensity curves after manual placement of regions of interest (ROI). A substantial limitation of the ROI analysis is the inter-observervariability as well as the potential distortion of the ROI's average curve, e.g. if the ROI covers benign and malign ant tumor tissue. We present a visual analytics approach for breast tumors in DCE-MRI data that comprises a voxel wise glyph based overview and a region based analysis. The regions are extracted via region merging and each region contains voxels with similar perfusion characteristics. As a result, we avoid the inter observervariability and reduce distortion due to averaging over differently perfused tissue. A comparative study of 20 datasets was carried out to test our approach and an adapted time intensity curve classification method. Moreover, the influence of similarity measurements and a potential region based exploration are discussed. In conclusion, the presented features as similarity criteria yield the best results regarding the finer classification of the early contrast agent accumulation and the region's enhancement kinetics in the intermediate and late post contrast phase since spatial information is included and the merging of regions with different perfusion characteristics is impeded.</t>
  </si>
  <si>
    <t>brushing, voxel-wise glyph, regions specification, connecting spatial and nonspatial information, brushing</t>
  </si>
  <si>
    <t>the local information, that is employed for the merge step during the segmentation process, could be analyzed for an improved local registration.</t>
  </si>
  <si>
    <t>10.1016/j.cag.2010.05.016</t>
  </si>
  <si>
    <t>Abstractocyte: A Visual Tool for Exploring Nanoscale Astroglial Cells</t>
  </si>
  <si>
    <t>Mohammed et al.</t>
  </si>
  <si>
    <t xml:space="preserve">electron microscopy, </t>
  </si>
  <si>
    <t>Cell, Tissue</t>
  </si>
  <si>
    <t>Anatomy, Physiology (form from function)</t>
  </si>
  <si>
    <t>biologists can explore the morphology of astrocytes using various visual abstraction levels, while simultaneously analyzing neighboring neurons and their connectivity. Explore connectome data, visual analysis to answer questions about the data with use of abstractions to summarize features of the data specific to a line of inquiry. also supports the visual analysis of the detailed glycogen distribution and neurite proximity of astrocytes. 
***enables exploring 3D mesh and node-link representation of astrocytes and neurons</t>
  </si>
  <si>
    <t>cell differentiation</t>
  </si>
  <si>
    <t>cell (astrocytes)</t>
  </si>
  <si>
    <t xml:space="preserve">explore and analyze morphology of astrocytes to understand their function and their relation to neurons in microtissue samples. Visualization shows astrocytes and neuron connectome data over a range of visual abstraction levels to control level of detail based on line of inquiry. Case studies included: assess astrocytic coverage of synapses, glycogen distribution in relation to synapses, and astrocytic-mitochondria coverage. </t>
  </si>
  <si>
    <t>mohammed-abstractocyte.jpg</t>
  </si>
  <si>
    <t>Mohammed, Haneen; Al-Awami, Ali K.; Beyer, Johanna; Cali, Corrado; Magistretti, Pierre; Pfister, Hanspeter; Hadwiger, Markus</t>
  </si>
  <si>
    <t>This paper presents Abstractocyte, a system for the visual analysis of astrocytes and their relation to neurons, in nanoscale volumes of brain tissue. Astrocytes are glial cells, i.e., non-neuronal cells that support neurons and the nervous system. The study of astrocytes has immense potential for understanding brain function. However, their complex and widely-branching structure requires high-resolution electron microscopy imaging and makes visualization and analysis challenging. Furthermore, the structure and function of astrocytes is very different from neurons, and therefore requires the development of new visualization and analysis tools. With Abstractocyte, biologists can explore the morphology of astrocytes using various visual abstraction levels, while simultaneously analyzing neighboring neurons and their connectivity. We define a novel, conceptual 2D abstraction space for jointly visualizing astrocytes and neurons. Neuroscientists can choose a specific joint visualization as a point in this space. Interactively moving this point allows them to smoothly transition between different abstraction levels in an intuitive manner. In contrast to simply switching between different visualizations, this preserves the visual context and correlations throughout the transition. Users can smoothly navigate from concrete, highly-detailed 3D views to simplified and abstracted 2D views. In addition to investigating astrocytes, neurons, and their relationships, we enable the interactive analysis of the distribution of glycogen, which is of high importance to neuroscientists. We describe the design of Abstractocyte, and present three case studies in which neuroscientists have successfully used our system to assess astrocytic coverage of synapses, glycogen distribution in relation to synapses, and astrocytic-mitochondria coverage.</t>
  </si>
  <si>
    <t>glial cells, astrocyte, visual abstraction, connectomics</t>
  </si>
  <si>
    <t>10.1109/TVCG.2017.2744278</t>
  </si>
  <si>
    <t>y-upper grp</t>
  </si>
  <si>
    <t>Understanding normal cardiac development using animated models</t>
  </si>
  <si>
    <t>Schleich et al.</t>
  </si>
  <si>
    <t>Empirical</t>
  </si>
  <si>
    <t>Process analysis, Comunication</t>
  </si>
  <si>
    <t>designed for education/communication</t>
  </si>
  <si>
    <t>development</t>
  </si>
  <si>
    <t>Modeled the development of the heart through days.</t>
  </si>
  <si>
    <t>schleich.jpg</t>
  </si>
  <si>
    <t>Schleich, Jean-Marc; Almange, Claude; Dillenseger, Jean-Louis; Coatrieux, Jean-Louis</t>
  </si>
  <si>
    <t>Learning how the human heart develops is essential in cardiology education. It lets us understand a normal heart’s morphology and also explains the formation of congenital heart defects. However, learning cardiac embryology is difficult because the processes underlying the heart formation are complex. This complexity is caused by the fact that complicated organs like the heart are generated from only a couple of cells. Heart development isn’t easy to learn because students must understand the spatial arrangement of the anatomical structures and be able to perceive the dynamic evolution of these structures in its whole complexity. Students have traditionally studied heart development through either lectures or textbooks. But none of these teaching modalities adequately describes the spatiotemporal complexity of the heart’s development. To get an idea of the difficulty of such a description, see the sidebar “Development of Cardiac Outflow Tracts.” Classically, the descriptions are illustrated by sketches like Figure 1 that help us visualize or represent the spatiotemporal evolution of this phenomenon.1 However, such drawings and sketches aren’t effective because 2D pictures only give a partial impression of the objects’ geometry. Moreover, the dynamics of structural evolution can only be rendered with a limited sequence of static images. This inadequacy in representing complex spatial developments is a major limitation. As a result, researchers must undergo the tricky task of graphically illustrating the generation and temporal transformation of most cardiac structures. Fortunately, advanced computer graphics can provide substantial improvements for teaching medicine (see, for example, the special CG&amp;Aissue on imaging in medical education2) by letting researchers design, model, visualize, and manipulate 3D objects as well as produce animated movies. This article shows how we created animated models to improve the understanding of the complex changes that occur during normal heart development.</t>
  </si>
  <si>
    <t>mesh, animation</t>
  </si>
  <si>
    <t>10.1109/38.974513</t>
  </si>
  <si>
    <t>Case study: visualization of laser confocal microscopy datasets</t>
  </si>
  <si>
    <t>Sakas, G.; Vicker, M.G.; Plath, P.J.</t>
  </si>
  <si>
    <t>laser confocal microscopy</t>
  </si>
  <si>
    <t>Organelle, Cell</t>
  </si>
  <si>
    <t xml:space="preserve">Direct volume visualization of live cell imaging showing amoeba cell motitly </t>
  </si>
  <si>
    <t xml:space="preserve">cell motility </t>
  </si>
  <si>
    <t>actin, cell</t>
  </si>
  <si>
    <t>volume rendering method to visualize live cell microscopy datasets to explore the subcellular structure, actin, which enables cells to form pseudopodia and move around in their environment. Actin, when polymerized, forms 3D spiral and scroll structures that can be realized for short spans of time, and this technique aimed to explore these structures.</t>
  </si>
  <si>
    <t>This paper presents an example of how existing visualization methods can be successfully applied – after minor modifications – for allowing new, sometimes unexpected insight in scientific questions, in this case for better understanding unknown, microscopic biological structures. We present a volume rendering system supporting the visualization of LCM datasets, a new microscopic tomographic method allowing for the first time accurate and fast in-vivo inspection of the spatial structure of microscopic structures, especially important in (but not restricted to) biology. The speed, flexibility and versatility of the system allows fast, convenient, interactive operation with large datasets on small computers (workstation or PC). By testing different datasets we have been able to significantlyimprove the performance of understanding the internal structure of LCM data. Most important, we have been able to show static and dynamic structures of cells never seen before and allowing significant insight in the cell movement process. Therefore we regard our system as a universal tool for the visualization such data.</t>
  </si>
  <si>
    <t xml:space="preserve">live cell imaging, volume render, cell motility </t>
  </si>
  <si>
    <t>10.1109/VISUAL.1996.568136</t>
  </si>
  <si>
    <t>Visual cohort comparison for spatial single-cell omics-data</t>
  </si>
  <si>
    <t>Somarakis, Antonios; Ijsselsteijn, Marieke E.; Luk, Sietse J.; Kenkhuis, Boyd; de Miranda, Noel F.C.C.; Lelieveldt, Boudewijn P.F.; Höllt, Thomas</t>
  </si>
  <si>
    <t>mass cytometry, microscopy</t>
  </si>
  <si>
    <t>Tissue, Cell</t>
  </si>
  <si>
    <t>Anatomy, Physiology</t>
  </si>
  <si>
    <t>Single cell resolution from the omics data but the main idea and goal is to understand tissue functionality through examining spatial interactions between cells. Comparative analysis workflow enables the identification of cohort-differentiating features, as well as outlier samples at any stage of the workflow...
"Since researchers are interested in this information per cell, rather than per pixel, these images are typically pre-processed by segmenting individual cells and aggregating the values of the segmented pixels. Based on this aggregated information and potentially further features like morphology, the function and type of the segmented cells can be identified [44]. Both, cell segmentation [44, 46], as well as cell type identification [29, 44, 48, 51] in this kind of data is an active research topic. "</t>
  </si>
  <si>
    <t>tissue function</t>
  </si>
  <si>
    <t>cell groups</t>
  </si>
  <si>
    <t>interactive visual analysis workflow for the comparison of cohorts of spatially-resolved omics-data. from figure screenshot: integrated system including the view for the comparison based on the cell abundance using raincloud plots (a), the tissue view, showing selected samples of the two cohorts (b), and the multi-cellular microenvironment comparison view using a difference heatmap and raincloud plots (c).
IMPORTANCE: understand multi-cellular interactions. With identification of these multi-cellular patterns, a crucial question arises; are such patterns correlated with clinical information, such as survival rate?</t>
  </si>
  <si>
    <t>somarakis.png</t>
  </si>
  <si>
    <t>Spatially-resolved omics-data enable researchers to precisely distinguish cell types in tissue and explore their spatial interactions, enabling deep understanding of tissue functionality. To understand what causes or deteriorates a disease and identify related biomarkers, clinical researchers regularly perform large-scale cohort studies, requiring the comparison of such data at cellular level. In such studies, with little a-priori knowledge of what to expect in the data, explorative data analysis is a necessity. Here, we present an interactive visual analysis workflow for the comparison of cohorts of spatially-resolved omics-data. Our workflow allows the comparative analysis of two cohorts based on multiple levels-of-detail, from simple abundance of contained cell types over complex co-localization patterns to individual comparison of complete tissue images. As a result, the workflow enables the identification of cohort-differentiating features, as well as outlier samples at any stage of the workflow. During the development of the workflow, we continuously consulted with domain experts. To show the effectiveness of the workflow we conducted multiple case studies with domain experts from different application areas and with different data modalities.</t>
  </si>
  <si>
    <t>raincloud plots, direct visualization, histology, heatmap, transcriptomics, spatial omics data</t>
  </si>
  <si>
    <t>Extending this to a hierarchical approach, facilitating the
exploration of such aggregated regions and then individual images
within a region might be a worthwhile extension, extend to image stack/volumetric data</t>
  </si>
  <si>
    <t>10.1109/TVCG.2020.3030336</t>
  </si>
  <si>
    <t>Cytosplore: Interactive Immune Cell Phenotyping for Large Single-Cell Datasets</t>
  </si>
  <si>
    <t>Höllt et al.</t>
  </si>
  <si>
    <t>mass cytyometry</t>
  </si>
  <si>
    <t>visual analysis of single cell data for hypothesis generation. Explore results of mass spectrometry (discover the input data).
Tasks: Group similar cells, where similarity is defined based on the protein expression for each cell. use tSNE
Define for each group the type of cell, which can be unknown beforehand, and annotate the cells.</t>
  </si>
  <si>
    <t>cell, protein markers</t>
  </si>
  <si>
    <t>an integrated system to interactively explore large high-dimensional single-cell datasets and identify phenotypically distinct subsets in a data-driven fashion. Each cell is represented by a high-dimensional expression vector
An analysis workflow, supporting linking of multiple levels of detail to enable:
– rapid, data-driven phenotype specification (including for unknown cell types)
– the discovery, pinpointing and fixing of mistakes over multiple levels of detail</t>
  </si>
  <si>
    <t>holt-cytosplore.jpg</t>
  </si>
  <si>
    <t>Höllt, T.; Pezzotti, N.; van Unen, V.; Koning, F.; Eisemann, E.; Lelieveldt, B.; Vilanova, A.</t>
  </si>
  <si>
    <t>To understand how the immune system works, one needs to have a clear picture of its cellular compositon and the cells' corresponding properties and functionality. Mass cytometry is a novel technique to determine the properties of single-cells with unprecedented detail. This amount of detail allows for much finer differentiation but also comes at the cost of more complex analysis. In this work, we present Cytosplore, implementing an interactive workflow to analyze mass cytometry data in an integrated system, providing multiple linked views, showing different levels of detail and enabling the rapid definition of known and unknown cell types. Cytosplore handles millions of cells, each represented as a high-dimensional data point, facilitates hypothesis generation and confirmation, and provides a significant speed up of the current workflow. We show the effectiveness of Cytosplore in a case study evaluation.</t>
  </si>
  <si>
    <t>cell lineage, protein markers, spectroscopy, expression profile, heatmap, tSNE, clustering</t>
  </si>
  <si>
    <t>add quantitative analysis of subsets</t>
  </si>
  <si>
    <t>10.1111/cgf.12893</t>
  </si>
  <si>
    <t>CyteGuide: Visual Guidance for Hierarchical Single-Cell Analysis</t>
  </si>
  <si>
    <t>hierarchical visual analysis that guides users to hierarchically clustered cells, cells are clustered by their phenotypic similarity, which is closely related to their function</t>
  </si>
  <si>
    <t xml:space="preserve"> vis</t>
  </si>
  <si>
    <t xml:space="preserve">visualization of single cell data from mass cytometry using hierarchical stochastic neighborhood embedding, which allows analyst to request/review detail in areas of interest without being so overwhelmed. This is an extension of the Cytosplore application that provides more guidance to experts </t>
  </si>
  <si>
    <t>hollt.png</t>
  </si>
  <si>
    <t>Höllt, Thomas; Pezzotti, Nicola; van Unen, Vincent; Koning, Frits; Lelieveldt, Boudewijn P.F.; Vilanova, Anna</t>
  </si>
  <si>
    <t>Single-cell analysis through mass cytometry has become an increasingly important tool for immunologists to study the immune system in health and disease. Mass cytometry creates a high-dimensional description vector for single cells by time-of-flight measurement. Recently, t-Distributed Stochastic Neighborhood Embedding (t-SNE) has emerged as one of the state-of-the-art techniques for the visualization and exploration of single-cell data. Ever increasing amounts of data lead to the adoption of Hierarchical Stochastic Neighborhood Embedding (HSNE), enabling the hierarchical representation of the data. Here, the hierarchy is explored selectively by the analyst, who can request more and more detail in areas of interest. Such hierarchies are usually explored by visualizing disconnected plots of selections in different levels of the hierarchy. This poses problems for navigation, by imposing a high cognitive load on the analyst. In this work, we present an interactive summary-visualization to tackle this problem. CyteGuide guides the analyst through the exploration of hierarchically represented single-cell data, and provides a complete overview of the current state of the analysis. We conducted a two-phase user study with domain experts that use HSNE for data exploration. We first studied their problems with their current workflow using HSNE and the requirements to ease this workflow in a field study. These requirements have been the basis for our visual design. In the second phase, we verified our proposed solution in a user evaluation.</t>
  </si>
  <si>
    <t>single cell analysis, mass cytometry, dimensionality reduction, Hierarchical Stochastic Neighborhood Embedding (HSNE)</t>
  </si>
  <si>
    <t xml:space="preserve">further optimize </t>
  </si>
  <si>
    <t>10.1109/TVCG.2017.2744318</t>
  </si>
  <si>
    <t>Visualizing dynamic molecular conformations</t>
  </si>
  <si>
    <t>Schmidt-Ehrenberg, Baum, Hege</t>
  </si>
  <si>
    <t>MD simulation</t>
  </si>
  <si>
    <t>Process analysis, Structure analysis</t>
  </si>
  <si>
    <t>additional encoding of derived data</t>
  </si>
  <si>
    <t>Molecule conformation state</t>
  </si>
  <si>
    <t>Method to visualize molecular conformal phase, a task that deals with the variation of molecular shape.</t>
  </si>
  <si>
    <t>schmidt.jpg</t>
  </si>
  <si>
    <t>Schmidt-Ehrenberg, J.; Baum, D.; Hege, H.-C.</t>
  </si>
  <si>
    <t>The bioactivity of a molecule strongly depends on its metastable conformational shapes and the transitions between these. Therefore, conformation analysis and visualization is a basic prerequisite for the understanding of biochemical processes. We present techniques for visual analysis of metastable molecular conformations. Core of these are flexibly applicable methods for alignment of molecular geometries, as well as methods for depicting shape and "fuzziness" of metastable conformations. All analysis tools are provided in an integrated working environment. The described techniques are demonstrated with pharmaceutically active biomolecules.</t>
  </si>
  <si>
    <t>isosurface, color coded, representation combination</t>
  </si>
  <si>
    <t>Alignment choice</t>
  </si>
  <si>
    <t>10.1109/VISUAL.2002.1183780</t>
  </si>
  <si>
    <t>Interactive Exploration of Polymer-Solvent Interactions</t>
  </si>
  <si>
    <t>Thomaß et al.</t>
  </si>
  <si>
    <t>direct visualization of molecule shape woth encoding for visual analysis</t>
  </si>
  <si>
    <t>Molecular interaction</t>
  </si>
  <si>
    <t>Reaction possibilities are color encoded in the molecular surface \cite{thomass:2011} with special regard to polymer/ solvent interactions. Here, polymer is represented by a colored semi-transparent isosurface with glyphs depicting solvents around it.</t>
  </si>
  <si>
    <t>thomass.jpg</t>
  </si>
  <si>
    <t>Thomaß, Bertram; Walter, Jonathan; Krone, Michael; Hasse, Hans; Ertl, Thomas</t>
  </si>
  <si>
    <t>The interaction of three-dimensional linked hydrophilic polymers with surrounding solvents in time-dependent data sets is of great interest for domain experts and current research in molecular dynamics. These polymers are called hydrogels, and their most characteristic property is their swelling in aqueous solutions by absorbing the solvent. Their conformation transition can be studied by investigations of the interaction of the single polymer strand and the solvent directly around the polymer at an atomistic level. We present new visualization techniques to interactively study time-dependent data sets from molecular dynamics simulations-with special regard to polymer/ solvent interactions like local concentrations and hydrogen bonds-as well as filtering methods to facilitate analysis. Such methods that visualize polymer/solvent interactions on a hydration shell around a polymer are not available in current tools and can greatly facilitate the visual analysis, which helps domain experts to extract additional information about hydrogel characteristics and gain new insights from the simulation results. While our visual analysis methods presented in this paper clearly facilitate the analysis of hydrogels and lead to new insight, the presented concepts are applicable to other domains like proteins or polymers in general that interact with solvents.</t>
  </si>
  <si>
    <t>isosurface, color coded, representation combination, glyphs</t>
  </si>
  <si>
    <t>Additional parameters to analyze</t>
  </si>
  <si>
    <t>10.2312/PE/VMV/VMV11/301-308</t>
  </si>
  <si>
    <t>A survey of medical animations</t>
  </si>
  <si>
    <t>Preim, Bernhard; Meuschke, Monique</t>
  </si>
  <si>
    <t xml:space="preserve">medical imaging data (many types), simulation </t>
  </si>
  <si>
    <t xml:space="preserve">Organ </t>
  </si>
  <si>
    <t xml:space="preserve">Physiology, Anatomy </t>
  </si>
  <si>
    <t xml:space="preserve">discussion of medical animation mainly as a tool for communication of medical data </t>
  </si>
  <si>
    <t>blood flow, heart beat</t>
  </si>
  <si>
    <t>Heart , vessels</t>
  </si>
  <si>
    <t xml:space="preserve">Discussion of animation for medical visualization, part of paper discusses dyanmic data, which can come from simulated or measured data. Focus was on cardiac physiology, blood flow, and their respective data sources, with a brief discussion of fMRI data. Also discussed functional anatomy, e.g. movements of joints and the mechanical pumping of the heart. How things like camera movements can help tell a story in animation. </t>
  </si>
  <si>
    <t>preim-anim-survey.jpg</t>
  </si>
  <si>
    <t>Animation is a potentially powerful instrument to convey complex information with movements, smooth transitions between different states that employ the strong human capabilities to perceive and interpret motion. Animation is a natural choice to display time-dependent medical image data or unsteady biomedical simulation data where the dynamic nature of the data is mapped to a kind of video. Animation, however, may also be employed for static data, e.g., to move a camera along a predefined path to convey complex anatomical structures or the spatial relations around a pathology. Clipping planes may be smoothly translated and object transparency adapted to control visibility and further support emphasis of spatial relations, e.g., around a tumor. Virtual endoscopy, where the virtual camera is moved inside an air-filled or fluid-filled structure, is a prominent example of animating static data. Animations, however, are complex visualizations that may depict a larger number of changes in a short period of time. Thus, we also consider cognitive limitations, e.g., change blindness, and discuss methods to reduce the complexity of animations. Emphasis techniques may guide the viewer’s attention and improve the perception of essential features. Finally, interaction beyond the typical video recorder functionality is considered. In this paper, we give a survey of medical animations and discuss the research potential that arises. Although we focus on medicine, the discussion of a research agenda is partially based on cartography, where animation is widely used.</t>
  </si>
  <si>
    <t>animation, medical illustration</t>
  </si>
  <si>
    <t>10.1016/j.cag.2020.06.003</t>
  </si>
  <si>
    <t>Visualization of molecular interactions by fluorescence complementation</t>
  </si>
  <si>
    <t>Kerppola</t>
  </si>
  <si>
    <t>Microscope</t>
  </si>
  <si>
    <t>Protein interaction</t>
  </si>
  <si>
    <t>Proteins</t>
  </si>
  <si>
    <t>Molecular biology</t>
  </si>
  <si>
    <t>Description of two coloring method to get direct visualization of protein interaction.</t>
  </si>
  <si>
    <t>kerppola.jpg</t>
  </si>
  <si>
    <t>Kerppola, Tom K.</t>
  </si>
  <si>
    <t>The visualization of protein complexes in living cells enables the examination of protein interactions in their normal environment and the determination of their subcellular localization. The bimolecular fluorescence complementation assay has been used to visualize interactions among multiple proteins in many cell types and organisms. Modified forms of this assay have been used to visualize the competition between alternative interaction partners and the covalent modification of proteins by ubiquitin-family peptides.</t>
  </si>
  <si>
    <t>experimental coloring</t>
  </si>
  <si>
    <t>10.1038/nrm1929</t>
  </si>
  <si>
    <t>Two-photon microscopy: Visualization of kidney dynamics</t>
  </si>
  <si>
    <t>Ashworth et al.</t>
  </si>
  <si>
    <t>Organelle, Cell, Tissue</t>
  </si>
  <si>
    <t>Direct visualization</t>
  </si>
  <si>
    <t>Intracellular dynamics in kidney</t>
  </si>
  <si>
    <t>Kidney</t>
  </si>
  <si>
    <t>A novel microscopy method, using dual photon detection, to show tissue spatial properties.</t>
  </si>
  <si>
    <t>ashworth.jpg</t>
  </si>
  <si>
    <t>Ashworth, S. L.; Sandoval, R. M.; Tanner, G. A.; Molitoris, B. A.</t>
  </si>
  <si>
    <t>The introduction of two-photon microscopy, along with the development of new fluorescent probes and innovative computer software, has advanced the study of intracellular and intercellular processes in the tissues of living organisms. Researchers can now determine the distribution, behavior, and interactions of labeled chemical probes and proteins in live kidney tissue in real time without fixation artifacts. Chemical probes, such as fluorescently labeled dextrans, have extended our understanding of dynamic events with subcellular resolution. To accomplish expression of specific proteins in vivo, cDNAs of fluorescently labeled proteins have been cloned into adenovirus vectors and infused by micropuncture to induce proximal tubule cell infection and protein expression. The localization and intensity of the expressed fluorescent proteins can be observed repeatedly at different time points allowing for enhanced quantitative analysis while limiting animal use. Optical sections of images acquired with the two-photon microscope can be 3-D reconstructed and quantified with Metamorph, Voxx, and Amira software programs.</t>
  </si>
  <si>
    <t>Increase the depth of penetration, time series reconstruction</t>
  </si>
  <si>
    <t>10.1038/sj.ki.5002315</t>
  </si>
  <si>
    <t>Visualizing Spatiotemporal Dynamics of Multicellular Cell-Cycle Progression</t>
  </si>
  <si>
    <t>Sakaue-Sawano et al.</t>
  </si>
  <si>
    <t>cell cycle regulation</t>
  </si>
  <si>
    <t>Biology</t>
  </si>
  <si>
    <t>Sakaue et al. had proposed a novel method of coloring for fluorescence microscope, and to create a small multiple views of specific timesteps, to show an overall process of cell cycle progression.</t>
  </si>
  <si>
    <t>sakaue.jpg</t>
  </si>
  <si>
    <t>Sakaue-Sawano, Asako; Kurokawa, Hiroshi; Morimura, Toshifumi; Hanyu, Aki; Hama, Hiroshi; Osawa, Hatsuki; Kashiwagi, Saori; Fukami, Kiyoko; Miyata, Takaki; Miyoshi, Hiroyuki; Imamura, Takeshi; Ogawa, Masaharu; Masai, Hisao; Miyawaki, Atsushi</t>
  </si>
  <si>
    <t>The cell-cycle transition from G1 to S phase has been difficult to visualize. We have harnessed antiphase oscillating proteins that mark cell-cycle transitions in order to develop genetically encoded fluorescent probes for this purpose. These probes effectively label individual G1 phase nuclei red and those in S/G2/ M phases green. We were able to generate cultured cells and transgenic mice constitutively expressing the cell-cycle probes, in which every cell nucleus exhibits either red or green fluorescence. We performed time-lapse imaging to explore the spatiotemporal patterns of cell-cycle dynamics during the epithelial-mesenchymal transition of cultured cells, the migration and differentiation of neural progenitors in brain slices, and the development of tumors across blood vessels in live mice. These mice and cell lines will serve as model systems permitting unprecedented spatial and temporal resolution to help us better understand how the cell cycle is coordinated with various biological events.</t>
  </si>
  <si>
    <t>small multiples, experimental coloring</t>
  </si>
  <si>
    <t>10.1016/j.cell.2007.12.033</t>
  </si>
  <si>
    <t>Prediction and validation of cell alignment along microvessels as order principle to restore tissue architecture in liver regeneration</t>
  </si>
  <si>
    <t>Hoehme et al.</t>
  </si>
  <si>
    <t>direct visualization of partially illustrative modeling</t>
  </si>
  <si>
    <t>Liver recovery</t>
  </si>
  <si>
    <t>Liver</t>
  </si>
  <si>
    <t>BioPhysics</t>
  </si>
  <si>
    <t>Established a procedure based on confocal laser scans, image processing, and 3D tissue reconstruction to research tissue structure emergence.</t>
  </si>
  <si>
    <t>hoehme2010tissue.jpg</t>
  </si>
  <si>
    <t>Hoehme, Stefan; Brulport, Marc; Bauer, Alexander; Bedawy, Essam; Schormann, Wiebke; Hermes, Matthias; Puppe, Verena; Gebhardt, Rolf; Zellmer, Sebastian; Schwarz, Michael; Bockamp, Ernesto; Timmel, Tobias; Hengstler, Jan G.; Drasdo, Dirk</t>
  </si>
  <si>
    <t>Only little is known about how cells coordinately behave to establish functional tissue structure and restore microarchitecture during regeneration. Research in this field is hampered by a lack of techniques that allow quantification of tissue architecture and its development. To bridge this gap, we have established a procedure based on confocal laser scans, image processing, and three-dimensional tissue reconstruction, as well as quantitative mathematical modeling. As a proof of principle, we reconstructed and modeled liver regeneration in mice after damage by CCl4, a prototypical inducer of pericentral liver damage.We have chosen the regenerating liver as an example because of the tight link between liver architecture and function: the complex microarchitecture formed by hepatocytes and microvessels, i.e. sinusoids, ensures optimal exchange of metabolites between blood and hepatocytes. Our model captures all hepatocytes and sinusoids of a liver lobule during a 16 days regeneration process. The model unambiguously predicted a so-far unrecognized mechanism as essential for liver regeneration, whereby daughter hepatocytes align along the orientation of the closest sinusoid, a process which we named “hepatocyte-sinusoid alignment” (HSA). The simulated tissue architecture was only in agreement with the experimentally obtained data when HSA was included into the model and, moreover, no other likely mechanism could replace it. In order to experimentally validate the model of prediction of HSA, we analyzed the three-dimensional orientation of daughter hepatocytes in relation to the sinusoids. The results of this analysis clearly confirmed the model prediction.We believe our procedure is widely applicable in the systems biology of tissues.</t>
  </si>
  <si>
    <t>10.1073/pnas.0909374107</t>
  </si>
  <si>
    <t>Visualizing ribosome biogenesis: parallel assembly pathways for the 30S subunit</t>
  </si>
  <si>
    <t>Mulder et al.</t>
  </si>
  <si>
    <t>pathway with the 3D model of molecule</t>
  </si>
  <si>
    <t>molecular assembly pathway</t>
  </si>
  <si>
    <t>Ribosome</t>
  </si>
  <si>
    <t>Bioinform</t>
  </si>
  <si>
    <t>Visualizing the structures of 14 assembly intermediates, monitor their population and flux</t>
  </si>
  <si>
    <t>mulder.jpg</t>
  </si>
  <si>
    <t>Mulder, Anke M.; Yoshioka, Craig; Beck, Andrea H.; Bunner, Anne E.; Milligan, Ronald A.; Potter, Clinton S.; Carragher, Bridget; Williamson, James R.</t>
  </si>
  <si>
    <t>Ribosomes are self-assembling macromolecular machines that translate DNA into proteins, and an understanding of ribosome biogenesis is central to cellular physiology. Previous studies on the Escherichia coli 30S subunit suggest that ribosome assembly occurs via multiple parallel pathways rather than through a single rate-limiting step, but little mechanistic information is known about this process. Discovery single-particle profiling (DSP), an application of time-resolved electron microscopy, was used to obtain more than 1 million snapshots of assembling 30S subunits, identify and visualize the structures of 14 assembly intermediates, and monitor the population flux of these intermediates over time. DSP results were integrated with mass spectrometry data to construct the first ribosome-assembly mechanism that incorporates binding dependencies, rate constants, and structural characterization of populated intermediates</t>
  </si>
  <si>
    <t>small multiples, time curve, mesh, heatmap, network</t>
  </si>
  <si>
    <t>10.1126/science.1193220.</t>
  </si>
  <si>
    <t>Rapid Visual Inventory &amp; Comparison of Complex 3D Structures</t>
  </si>
  <si>
    <t>Johnson</t>
  </si>
  <si>
    <t>cell metabolism</t>
  </si>
  <si>
    <t>Johnson has created an animation, which shows the positioning of the organelles inside the cell, which are then continuously re-positioned into groups, showing how much space which type of organelle is taking from the whole cell.</t>
  </si>
  <si>
    <t>johnson.jpg</t>
  </si>
  <si>
    <t>Graham Johnson</t>
  </si>
  <si>
    <t>This entry demonstrates a new visualization standard we've developed so that complex three-dimensional (3D) datasets can be computationally 'morphed' into much simpler 3D geometric abstractions that are more "visually intuitive" than the original images. Our approach can be used to streamline the scientific analysis of multiple parameters simultaneously for complex 3D images and/or to more effectively communicate key insights afforded from such data to a wide variety of audiences (both scientists and the general public), including schoolchildren.</t>
  </si>
  <si>
    <t>packing</t>
  </si>
  <si>
    <t>Visualization and correction of automated segmentation, tracking and lineaging from 5-D stem cell image sequences</t>
  </si>
  <si>
    <t>Wait et al.</t>
  </si>
  <si>
    <t>segmentation, direct visualization, with visual analysis and summarization</t>
  </si>
  <si>
    <t xml:space="preserve">mitosis, cell reproduction, cell migration/adhesion to vascular structures </t>
  </si>
  <si>
    <t>Visualization of cell lineage evolution. Together coupled direct spatial visualization with network visualization depicting cell lineage evolution.</t>
  </si>
  <si>
    <t>wait.jpg</t>
  </si>
  <si>
    <t>Wait, Eric; Winter, Mark; Bjornsson, Chris; Kokovay, Erzsebet; Wang, Yue; Goderie, Susan; Temple, Sally; Cohen, Andrew R.</t>
  </si>
  <si>
    <t>Background: Neural stem cells are motile and proliferative cells that undergo mitosis, dividing to produce daughter cells and ultimately generating differentiated neurons and glia. Understanding the mechanisms controlling neural stem cell proliferation and differentiation will play a key role in the emerging fields of regenerative medicine and cancer therapeutics. Stem cell studies in vitro from 2-D image data are well established. Visualizing and analyzing large three dimensional images of intact tissue is a challenging task. It becomes more difficult as the dimensionality of the image data increases to include time and additional fluorescence channels. There is a pressing need for 5-D image analysis and visualization tools to study cellular dynamics in the intact niche and to quantify the role that environmental factors play in determining cell fate. Results: We present an application that integrates visualization and quantitative analysis of 5-D (x,y,z,t,c h a n n e l) and large montage confocal fluorescence microscopy images. The image sequences show stem cells together with blood vessels, enabling quantification of the dynamic behaviors of stem cells in relation to their vascular niche, with applications in developmental and cancer biology. Our application automatically segments, tracks, and lineages the image sequence data and then allows the user to view and edit the results of automated algorithms in a stereoscopic 3-D window while simultaneously viewing the stem cell lineage tree in a 2-D window. Using the GPU to store and render the image sequence data enables a hybrid computational approach. An inference-based approach utilizing user-provided edits to automatically correct related mistakes executes interactively on the system CPU while the GPU handles 3-D visualization tasks. Conclusions: By exploiting commodity computer gaming hardware, we have developed an application that can be run in the laboratory to facilitate rapid iteration through biological experiments. We combine unsupervised image analysis algorithms with an interactive visualization of the results. Our validation interface allows for each data set to be corrected to 100% accuracy, ensuring that downstream data analysis is accurate and verifiable. Our tool is the first to combine all of these aspects, leveraging the synergies obtained by utilizing validation information from stereo visualization to improve the low level image processing tasks.</t>
  </si>
  <si>
    <t>network, volume, mesh</t>
  </si>
  <si>
    <t>10.1186/1471-2105-15-328</t>
  </si>
  <si>
    <t>Cell lineage visualisation</t>
  </si>
  <si>
    <t>Pretorius, Khan, Errington</t>
  </si>
  <si>
    <t>Cell population development</t>
  </si>
  <si>
    <t>Cancer tissue</t>
  </si>
  <si>
    <t>Enabling comprehensive analysis of the cell population development</t>
  </si>
  <si>
    <t>pretorius.jpg</t>
  </si>
  <si>
    <t>Pretorius, A. J.; Khan, I. A.; Errington, R. J.</t>
  </si>
  <si>
    <t>Cell lineages describe the developmental history of cell populations and are produced by combining time-lapse imaging and image processing. Biomedical researchers study cell lineages to understand fundamental processes such as cell differentiation and the pharmacodynamic action of anticancer agents. Yet, the interpretation of cell lineages is hindered by their complexity and insufficient capacity for visual analysis. We present a novel approach for interactive visualisation of cell lineages. Based on an understanding of cellular biology and live-cell imaging methodology, we identify three requirements: multimodality (cell lineages combine spatial, temporal, and other properties), symmetry (related to lineage branching structure), and synchrony (related to temporal alignment of cellular events). We address these by combining visual summaries of the spatiotemporal behaviour of an arbitrary number of lineages, including variation from average behaviour, with node-link representations that emphasise the presence or absence of symmetry and synchrony. We illustrate the merit of our approach by presenting a real-world case study where the cytotoxic action of the anticancer drug topotecan was determined.</t>
  </si>
  <si>
    <t>bar plot, tree view, brushing</t>
  </si>
  <si>
    <t>Linking visual analysis to the underlying image data</t>
  </si>
  <si>
    <t>10.1111/cgf.12614</t>
  </si>
  <si>
    <t>Visualizing stromal cell dynamics in different tumor microenvironments by spinning disk confocal microscopy</t>
  </si>
  <si>
    <t>Egeblad et al.</t>
  </si>
  <si>
    <t>Microscope, Confocal light microscopy</t>
  </si>
  <si>
    <t>cell dynamics</t>
  </si>
  <si>
    <t>stromal cells</t>
  </si>
  <si>
    <t>Multicolor imaging technique to analyze the behaviour of the cells within different tumor microenvironments.</t>
  </si>
  <si>
    <t>egeblad.jpg</t>
  </si>
  <si>
    <t>Egeblad, Mikala; Ewald, Andrew J.; Askautrud, Hanne A.; Truitt, Morgan L.; Welm, Bryan E.; Bainbridge, Emma; Peeters, George; Krummel, Matthew F.; Werb, Zena</t>
  </si>
  <si>
    <t>The tumor microenvironment consists of stromal cells and extracellular factors that evolve in parallel with carcinoma cells. To gain insights into the activities of stromal cell populations, we developed and applied multicolor imaging techniques to analyze the behavior of these cells within different tumor microenvironments in the same live mouse. We found that regulatory T-lymphocytes (Tregs) migrated in proximity to blood vessels. Dendriticlike cells, myeloid cells and carcinoma-associated fibroblasts all exhibited higher motility in the microenvironment at the tumor periphery than within the tumor mass. Since oxygen levels differ between tumor microenvironments, we tested if acute hypoxia could account for the differences in cell migration. Direct visualization revealed that Tregs ceased migration under acute systemic hypoxia, whereas myeloid cells continued migrating. In the same mouse and microenvironment, we experimentally subdivided the myeloid cell population and revealed that uptake of fluorescent dextran defined a low-motility subpopulation expressing markers of tumor-promoting, alternatively activated macrophages. In contrast, fluorescent anti-Gr1 antibodies marked myeloid cells patrolling inside tumor vessels and in the stroma. Our techniques allow real-time combinatorial analysis of cell populations based on spatial location, gene expression, behavior and cell surface molecules within intact tumors. The techniques are not limited to investigations in cancer, but could give new insights into cell behavior more broadly in development and disease.</t>
  </si>
  <si>
    <t>10.1242/dmm.000596</t>
  </si>
  <si>
    <t>A Neuron Membrane Mesh Representation for Visualization of Electrophysiological Simulations</t>
  </si>
  <si>
    <t>Lasserre et al.</t>
  </si>
  <si>
    <t>Microscope,Simulation</t>
  </si>
  <si>
    <t>mesh representation of the data</t>
  </si>
  <si>
    <t>signal propagation</t>
  </si>
  <si>
    <t>Neurons</t>
  </si>
  <si>
    <t>A process to automatically generate three-dimensional mesh representations of the complex, arborized cell membrane surface of cortical neurons.</t>
  </si>
  <si>
    <t>lasserre.jpg</t>
  </si>
  <si>
    <t>Lasserre, Sébastien; Hernando, Juan; Hill, Sean; Schürmann, Felix; Anasagasti, Pedro de Miguel; Jaoudé, Georges Abou; Markram, Henry</t>
  </si>
  <si>
    <t>We present a process to automatically generate three-dimensional mesh representations of the complex, arborized cell membrane surface of cortical neurons (the principal information processing cells of the brain) from nonuniform morphological measurements. Starting from manually sampled morphological points (3D points and diameters) from neurons in a brain slice preparation, we construct a polygonal mesh representation that realistically represents the continuous membrane surface, closely matching the original experimental data. A mapping between the original morphological points and the newly generated mesh enables simulations of electrophysiolgical activity to be visualized on this new membrane representation. We compare the new mesh representation with the state of the art and present a series of use cases and applications of this technique to visualize simulations of single neurons and networks of multiple neurons.</t>
  </si>
  <si>
    <t>mesh, color coded</t>
  </si>
  <si>
    <t>handle other neuron classes from throughout the brain</t>
  </si>
  <si>
    <t>10.1109/TVCG.2011.55</t>
  </si>
  <si>
    <t>Similarity analysis of cell movements in video microscopy</t>
  </si>
  <si>
    <t>Fangerau, Jens; Höckendorf, Burkhard; Wittbrodt, Joachim; Leitte, Heike</t>
  </si>
  <si>
    <t>"The goal of our work is to support biologists in the interactive exploration of cell trajectories in video microscopy data. "
explore tracking paths of traced cells from data, visual analysis of the data that clusters tracked paths of cells with similar features/shape structures</t>
  </si>
  <si>
    <t>cell migration, embryogenesis</t>
  </si>
  <si>
    <t>cell, tissue</t>
  </si>
  <si>
    <t>biovis</t>
  </si>
  <si>
    <t>computational technique that classifies and validates similar patterns of cell movements and cell divisions in organisms that consist of up to thousands of cells.  
The tracking information from video microscopy is used to construct cell lineages, i.e., the pattern of motion and division of a cell. To cope with the huge numbers of lineages, we introduce a level of detail approach by means of hierarchical clustering. An interactive visual interface helps the biologists in the second phase to explore similarities and differences in the trajectory data.</t>
  </si>
  <si>
    <t>fangerau.jpg</t>
  </si>
  <si>
    <t>Modern 3D+T video microscopy techniques enable biologists to acquire data of living organisms with unprecedented resolution in time and space. These datasets contain a wealth of biologically relevant and quantifiable information, e.g. the movements of all individual cells in a complex organism. However, extraction, validation, and analysis of this information are both challenging and time-consuming. In this paper, we present a computational technique that classifies and validates similar patterns of cell movements and cell divisions in organisms that consist of up to thousands of cells. Our algorithm determines tracking paths of traced cells that exhibit similar features and shape structures. These similarity values are assigned to our cluster algorithm that clusters paths into groups of coherent behavior. The data can be interactively explored in 2D projections and a 3D cell movement representation. For the first time, this visualization allows biologists to exhaustively assess similarities and differences in division patterns and cell migration on the scale of an entire organism. For validation, we applied our method on a synthetic dataset and two real datasets including zebrafish periods from blastula stage to early epiboly and growing zebrafish tail. We show that our method succeeds in detecting similarities based on shape and cell-movement based features.</t>
  </si>
  <si>
    <t>migration patterns, embryogenesis, cell lineage, cell division</t>
  </si>
  <si>
    <t>enhance methods by include organism symmetry and shape</t>
  </si>
  <si>
    <t>10.1109/BioVis.2012.6378595</t>
  </si>
  <si>
    <t>Uncertainty Footprint: Visualization of Nonuniform Behavior of Iterative Algorithms Applied to 4D Cell Tracking</t>
  </si>
  <si>
    <t>Wan, Y.; Hansen, C.</t>
  </si>
  <si>
    <t>explore microscopy data of live cells to track their movements, understand uncertainty of cell tracking from segmentation (segmentation via EM algorithm) using histograms</t>
  </si>
  <si>
    <t>cell movement</t>
  </si>
  <si>
    <t xml:space="preserve">In this paper, we present the uncertainty footprint, a method to quantify, visualize, and analyze uncertainties in an iterative process without explicit prior knowledge about its uncertainty. Our study shows a promising and potentially useful metric for objective and self-contained validation for a 4D cell tracking workflow. We also regard it a generally applicable method. </t>
  </si>
  <si>
    <t>wan.jpg</t>
  </si>
  <si>
    <t>Research on microscopy data from developing biological samples usually requires tracking individual cells over time. When cells are three-dimensionally and densely packed in a time-dependent scan of volumes, tracking results can become unreliable and uncertain. Not only are cell segmentation results often inaccurate to start with, but it also lacks a simple method to evaluate the tracking outcome. Previous cell tracking methods have been validated against benchmark data from real scans or artificial data, whose ground truth results are established by manual work or simulation. However, the wide variety of real-world data makes an exhaustive validation impossible. Established cell tracking tools often fail on new data, whose issues are also difficult to diagnose with only manual examinations. Therefore, data-independent tracking evaluation methods are desired for an explosion of microscopy data with increasing scale and resolution. In this paper, we propose the uncertainty footprint, an uncertainty quantification and visualization technique that examines nonuniformity at local convergence for an iterative evaluation process on a spatial domain supported by partially overlapping bases. We demonstrate that the patterns revealed by the uncertainty footprint indicate data processing quality in two algorithms from a typical cell tracking workflow – cell identification and association. A detailed analysis of the patterns further allows us to diagnose issues and design methods for improvements. A 4D cell tracking workflow equipped with the uncertainty footprint is capable of self diagnosis and correction for a higher accuracy than previous methods whose evaluation is limited by manual examinations.</t>
  </si>
  <si>
    <t>cell tracking, uncertainty</t>
  </si>
  <si>
    <t xml:space="preserve"> concentrate our efforts on a comprehensive tracking system that can support a broad range of microscopy data.</t>
  </si>
  <si>
    <t>10.1111/cgf.13204</t>
  </si>
  <si>
    <t>An interactive programming paradigm for realtime experimentation with remote living matter</t>
  </si>
  <si>
    <t>Washington, Peter; Samuel-Gama, Karina G.; Goyal, Shirish; Ramaswami, Ashwin; Riedel-Kruse, Ingmar H.</t>
  </si>
  <si>
    <t xml:space="preserve">users can visualize movement of euglena cells in a programming environment, can analyze their movements through simple queries, but main idea of this application is to make life sciences and programming accessible to everyone, so there's a strong communication goal here </t>
  </si>
  <si>
    <t>Biology cloud laboratories are an emerging approach to lowering access barriers for life-science experimentation. However, suitable programming approaches and interfaces are lacking for both domain experts and lay users, especially ones that enable interaction with the living matter itself and not just the control of equipment. Here we present a programming paradigm for real-time interactive applications with remotely housed biological systems which is accessible and useful for scientists, programmers, and lay people. Our user studies show that scientists and nonscientists are able to rapidly develop a variety of applications, such as interactive biophysics experiments and games. This paradigm has the potential to make first-hand experiences with biology accessible to all of society and to accelerate the rate of scientific discovery. This paradigm is called Bioty</t>
  </si>
  <si>
    <t>washington.jpg</t>
  </si>
  <si>
    <t>Recent advancements in life-science instrumentation and automation enable entirely new modes of human interaction with microbiological processes and corresponding applications for science and education through biology cloud laboratories. A critical barrier for remote and on-site life-science experimentation (for both experts and nonexperts alike) is the absence of suitable abstractions and interfaces for programming living matter. To this end we conceptualize a programming paradigm that provides stimulus and sensor control functions for real-time manipulation of physical biological matter. Additionally, a simulation mode facilitates higher user throughput, program debugging, and biophysical modeling. To evaluate this paradigm, we implemented a JavaScript-based web toolkit, “Bioty,” that supports real-time interaction with swarms of phototactic Euglena cells hosted on a cloud laboratory. Studies with remote and on-site users demonstrate that individuals with little to no biology knowledge and intermediate programming knowledge were able to successfully create and use scientific applications and games. This work informs the design of programming environments for controlling living matter in general, for living material microfabrication and swarm robotics applications, and for lowering the access barriers to the life sciences for professional and citizen scientists, learners, and the lay public.</t>
  </si>
  <si>
    <t>cell movement, cell behavior, real-time interaction, programming envrionment</t>
  </si>
  <si>
    <t>we propose that there is an emerging need for a more general programming paradigm that allows users to develop applications that enable real-time interaction with the living matter itself.</t>
  </si>
  <si>
    <t>10.1073/pnas.1815367116</t>
  </si>
  <si>
    <t>A Survey of Visualization for Live Cell Imaging</t>
  </si>
  <si>
    <t>microscopy (time lapse), image processing</t>
  </si>
  <si>
    <t>most efforts for visualization of live cell imaging are for domain experts to understand the data itself in most raw form, or do statistics/aggregate the data to extract patterns and infer more general behavior. "A common goal of live cell imaging is to test and study the influence of perturbations, such as chemical compounds (also called small molecules), on cell phenotypes. " Comparison is consistently an important task, and to as objectively as possible visualize cell behavior/dynamics</t>
  </si>
  <si>
    <t>cell behavior</t>
  </si>
  <si>
    <t>cells</t>
  </si>
  <si>
    <t xml:space="preserve">"Time-lapse microscopy captures the dynamic behaviour of cells by recording image sequences at the appropriate temporal and spatial resolution. Because manual inspection is tedious, image processing algorithms are used to derive rich descriptive phenotypic data from the images to allow for downstream analysis. A phenotype is an observable characteristic such as a physiological or behavioural property.""
Authors for this paper collected a representative list of 28 papers that deal with visualization of live cell imaging and organized into a taxonomy according to visualization approach: spatial embedding, space-time cubes, temporal plots, aggregate visualizations, lineage diagrams, and dimension reduction. </t>
  </si>
  <si>
    <t>pretorius-survey.jpg</t>
  </si>
  <si>
    <t>Live cell imaging is an important biomedical research paradigm for studying dynamic cellular behaviour. Although phenotypic data derived from images are difficult to explore and analyse, some researchers have successfully addressed this with visualization. Nonetheless, visualization methods for live cell imaging data have been reported in an ad hoc and fragmented fashion. This leads to a knowledge gap where it is difficult for biologists and visualization developers to evaluate the advantages and disadvantages of different visualization methods, and for visualization researchers to gain an overview of existing work to identify research priorities. To address this gap, we survey existing visualization methods for live cell imaging from a visualization research perspective for the first time. Based on recent visualization theory, we perform a structured qualitative analysis of visualization methods that includes characterizing the domain and data, abstracting tasks, and describing visual encoding and interaction design. Based on our survey, we identify and discuss research gaps that future work should address: the broad analytical context of live cell imaging; the importance of behavioural comparisons; links with dynamic data visualization; the consequences of different data modalities; shortcomings in interactive support; and, in addition to analysis, the value of the presentation of phenotypic data and insights to other stakeholders.</t>
  </si>
  <si>
    <t>live cell imaging, task analysis, cell behavior</t>
  </si>
  <si>
    <t xml:space="preserve">broad analytical contect of live cell image data, may to use ontologies to drive organization of visualization methods. "In the first instance, there is scope for developing visualization methods that conform to particular ontologies. A more ambitious goal would be to develop methods that cater for an arbitrary ontology by conforming to existing ontology standards." Researchers want to objectively understand cellular behavior, and animation or dimensionality reduction methods can overly simplify/obfuscate patterns that researchers want to actually see. </t>
  </si>
  <si>
    <t>10.1111/cgf.12784</t>
  </si>
  <si>
    <t>MulteeSum: A Tool for Comparative Spatial and Temporal Gene Expression Data</t>
  </si>
  <si>
    <t>Meyer, M; Munzner, T; DePace, A; Pfister, H</t>
  </si>
  <si>
    <t>microscopy, gene expression</t>
  </si>
  <si>
    <t>visualize output of microscopy data (virtual embryo), visually analyze to answer the following questions: 
--Are there groups of cells in one species that have unique expression profiles compared to cells in the other species?
--Do groups of cells with similar expression patterns in different species exist in the same location in the embryos?
--How do groups of cells with a known morphological function relate to patterns in location and/or gene expression?
pathline feature communicates gene expression over time in blastoderm</t>
  </si>
  <si>
    <t>gene expression, cell function</t>
  </si>
  <si>
    <t>cells, groups of cells</t>
  </si>
  <si>
    <t>MulteeSum is a visualization system that supports inspection and curation of data sets showing gene expression over time, in conjunction with the spatial location of the cells where the genes are expressed -- it is the first tool to support comparisons across multiple such datasets. MulteeSum is part of a general and flexible framework that allows biologists to explore the results of computations that mix spatial information, gene expression measurements over time, and data from multiple species or organisms. MulteeSum was developed to support the research activities of biologists studying developing Drosophila embryos. Has multi view with curve map (pathlines) showing gene expression over time, embryo map shows similar cells color coded where cell similarity determined by their gene expression profile/spatial location.</t>
  </si>
  <si>
    <t>meyer-multeesum.png</t>
  </si>
  <si>
    <t>Cells in an organism share the same genetic information in their DNA, but have very different forms and behavior because of the selective expression of subsets of their genes. The widely used approach of measuring gene expression over time from a tissue sample using techniques such as microarrays or sequencing do not provide information about the spatial position within the tissue where these genes are expressed. In contrast, we are working with biologists who use techniques that measure gene expression in every individual cell of entire fruitfly embryos over an hour of their development, and do so for multiple closely-related subspecies of Drosophila. These scientists are faced with the challenge of integrating temporal gene expression data with the spatial location of cells and, moreover, comparing this data across multiple related species. We have worked with these biologists over the past two years to develop MulteeSum, a visualization system that supports inspection and curation of data sets showing gene expression over time, in conjunction with the spatial location of the cells where the genes are expressed — it is the first tool to support comparisons across multiple such data sets. MulteeSum is part of a general and flexible framework we developed with our collaborators that is built around multiple summaries for each cell, allowing the biologists to explore the results of computations that mix spatial information, gene expression measurements over time, and data from multiple related species or organisms. We justify our design decisions based on specific descriptions of the analysis needs of our collaborators, and provide anecdotal evidence of the efficacy of MulteeSum through a series of case studies.</t>
  </si>
  <si>
    <t>Spatial data, temporal data, gene expression.</t>
  </si>
  <si>
    <t>adapt multeesum for use with other model organisms</t>
  </si>
  <si>
    <t>10.1109/TVCG.2010.137</t>
  </si>
  <si>
    <t>Spatio-temporal Visualization of Regional Myocardial Velocities</t>
  </si>
  <si>
    <t>Sheharyar et al.</t>
  </si>
  <si>
    <t>MR TPM</t>
  </si>
  <si>
    <t>derived information into bullseye plot for visual analysis</t>
  </si>
  <si>
    <t>heart beat (cardiac motion)</t>
  </si>
  <si>
    <t>Sheharyar et al. have studied four different encodings of velocities in myocardium in bullseye layout visualization. Encodings are warp segments, pins, warped lines and warped lines and pins.</t>
  </si>
  <si>
    <t>sheharyar.jpg</t>
  </si>
  <si>
    <t>Sheharyar, A.; Chitiboi, T.; Keller, E.; Rahman, O.; Schnell, S.; Markl, M.; Bouhali, O.; Linsen, L.</t>
  </si>
  <si>
    <t>Cardiovascular disease is the leading cause of death worldwide according to the World Health Organization (WHO). Nearly half of all heart failures occur due to the decline in the performance of the left ventricle (LV). Therefore, early detection, monitoring, and accurate diagnosis of LV pathologies are of critical importance. Usually, global cardiac function parameters are used to assess the cardiac structure and function, although regional abnormalities are important biomarkers of several cardiac diseases. Regional motion of the myocardium, the muscular wall of the LV, can be captured in a non-invasive manner using the velocity-encoded magnetic resonance (MR) imaging method known as Tissue Phase Mapping (TPM). To analyze the complex motion pattern, one typically visualizes for each time step the radial, longitudinal, and circumferential velocities separately according to the American Heart Association (AHA) model, which makes the comprehension of the spatio-temporal pattern an extremely challenging cognitive task. We propose novel spatio-temporal visualization methods for LV myocardial motion analysis with less cognitive load. Our approach uses coordinated views for navigating through the data space. One view visualizes individual time steps, which can be scrolled or animated, while a second view visualizes the temporal evolution using the radial layout of a polar plot for the time dimension. Different designs for visual encoding were considered in both views and evaluated with medical experts to demonstrate and compare their effectiveness and intuitiveness for detecting and analyzing regional abnormalities.</t>
  </si>
  <si>
    <t>bullseye, warping, pins, lines</t>
  </si>
  <si>
    <t>10.2312/vcbm.20161275</t>
  </si>
  <si>
    <t>3D Visualisation of Cerebrospinal Fluid Flow Within the Human Central Nervous System</t>
  </si>
  <si>
    <t>Aroussi, Howden, Vloerberghs</t>
  </si>
  <si>
    <t>modeling to get 3D model and flow data and additional smaller encoding for flow analysis</t>
  </si>
  <si>
    <t>Cerebrospinal fluid flow</t>
  </si>
  <si>
    <t>Central Nervous system</t>
  </si>
  <si>
    <t>Aroussi et al. have combined the structure from MRI data and fluid dynamics to explore cerebrospinal fluid dynamics in central nervous system. Flow is visualized as slices with vectors added directly into 3D model.</t>
  </si>
  <si>
    <t>aroussi.jpg</t>
  </si>
  <si>
    <t>Aroussi, A.; Howden, L.; Vloeberghs, M.</t>
  </si>
  <si>
    <t>The Cerebrospinal fluid (CSF) is a biomedical fluid contained within the Central Nervous System (CNS). It is produced in the ventricular system within the brain and is contained between the meninges, which are membranes lining the brain and the inside of the spine and cranium. It has a major role as a damper that protects the head from injuries and transports biochemical elements and proteins inside the brain. In this paper a three dimensional (3D) model of the Human Ventricular System (HVS) is used to investigate the flow of CSF within the human brain, using Computational Fluid Dynamics (CFD). CSF can be modelled as a Newtonian Fluid and its flow through the HVS can be visualized using CFD. In this investigation a 3D geometric model of the HVS is constructed from MRI data. It is the only model of its type to date. The flow of CSF within the HVS is a complicated phenomenon due to the complex HVS geometry. Understanding the nature of CSF flow allows engineers and physicians to design medical techniques and drugs to treat various HVS complications, such as hydrocephalus as a result of a tumour.</t>
  </si>
  <si>
    <t>flow visualization, particles, streamlines</t>
  </si>
  <si>
    <t>10.1109/DFMA.2006.296914</t>
  </si>
  <si>
    <t>Visualization of Vascular Hemodynamics in a Case of a Large Patent Ductus Arteriosus Using Flow Sensitive 3D CMR at 3T</t>
  </si>
  <si>
    <t>Frydrychowicz et al.</t>
  </si>
  <si>
    <t>direct visualization of 3D CMR</t>
  </si>
  <si>
    <t>Heart - Aorta</t>
  </si>
  <si>
    <t>Medical Imaging</t>
  </si>
  <si>
    <t>Frydrychowicz et al. created a pathline visualization of blood flow from time-resolved 3D contrast CMR with 3D velocity encoding.</t>
  </si>
  <si>
    <t>frydrychowicz.jpg</t>
  </si>
  <si>
    <t>Frydrychowicz, Alex; Bley, Thorsten A.; Dittrich, Sven; Hennig, Jürgen; Langer, Mathias; Markl, Michael</t>
  </si>
  <si>
    <t>Comprehensive flow velocity acquisition based on time-resolved three-dimensional phasecontrast CMR with three-directional velocity encoding was employed to assess arterial hemodynamics in a patient with a large patent ductus arteriosus with Eisenmenger's physiology. Computer-aided visualization of blood flow characteristics provided detailed information about temporal and spatial distribution of left and right ventricular outflow. Main findings included the depiction of the location and extent of two flow channels for systolic aortic filling, a relatively large amount of pulmonary artery to aortic flow confirming Eisenmenger's physiology, and a slight phase difference between right and left ventricular ejection. These results illustrate the feasibility of flow sensitive 3D CMR at 3T in relation to a potential field of clinical application such as congenital heart disease with abnormal vascular connections or shunt flow.</t>
  </si>
  <si>
    <t>flow visualization, streamlines, color coded, volume, slice rendering</t>
  </si>
  <si>
    <t>10.1080/10976640601015219</t>
  </si>
  <si>
    <t>The Connectome Viewer Toolkit: An Open Source Framework to Manage, Analyze, and Visualize Connectomes</t>
  </si>
  <si>
    <t>Gerhard et al.</t>
  </si>
  <si>
    <t>tool to visualy analyse the connectome data</t>
  </si>
  <si>
    <t>Neuroinformatics</t>
  </si>
  <si>
    <t>Gerhard et al. presented Connectom Viewer toolkit: a framework to create a visualization of neural data set, and to provide visual analysis of the brain network and structure.</t>
  </si>
  <si>
    <t>gerhard.jpg</t>
  </si>
  <si>
    <t>Gerhard, Stephan; Daducci, Alessandro; Lemkaddem, Alia; Meuli, Reto; Thiran, Jean-Philippe; Hagmann, Patric</t>
  </si>
  <si>
    <t>Advanced neuroinformatics tools are required for methods of connectome mapping, analysis, and visualization. The inherent multi-modality of connectome datasets poses new challenges for data organization, integration, and sharing. We have designed and implemented the Connectome Viewer Toolkit - a set of free and extensible open source neuroimaging tools written in Python. The key components of the toolkit are as follows: (1) The Connectome File Format is an XML-based container format to standardize multi-modal data integration and structured metadata annotation. (2) The Connectome File Format Library enables management and sharing of connectome files. (3) The Connectome Viewer is an integrated research and development environment for visualization and analysis of multi-modal connectome data. The Connectome Viewer's plugin architecture supports extensions with network analysis packages and an interactive scripting shell, to enable easy development and community contributions. Integration with tools from the scientific Python community allows the leveraging of numerous existing libraries for powerful connectome data mining, exploration, and comparison. We demonstrate the applicability of the Connectome Viewer Toolkit using Diffusion MRI datasets processed by the Connectome Mapper. The Connectome Viewer Toolkit is available from http://www.cmtk.org/</t>
  </si>
  <si>
    <t>brushing, connecting spatial and nonspatial information</t>
  </si>
  <si>
    <t>10.3389/fninf.2011.00003</t>
  </si>
  <si>
    <t>Impact of Pulmonary Venous Inflow on Cardiac Flow Simulations: Comparison with In Vivo 4D Flow MRI</t>
  </si>
  <si>
    <t>Lantz, Jonas; Gupta, Vikas; Henriksson, Lilian; Karlsson, Matts; Persson, Anders; Carlhäll, Carljohan; Ebbers, Tino</t>
  </si>
  <si>
    <t>MRI, CFD simulation</t>
  </si>
  <si>
    <t xml:space="preserve">explore output of 4D MRI on mitral valve flow patterns in heart </t>
  </si>
  <si>
    <t>Blood Flow</t>
  </si>
  <si>
    <t>medicine</t>
  </si>
  <si>
    <t xml:space="preserve">this is an example of a domain-side visualization for blood flow that uses glyphs and heatmap to encode velocity values. </t>
  </si>
  <si>
    <t>lantz.jpeg</t>
  </si>
  <si>
    <t>Blood flow simulations are making their way into the clinic, and much attention is given to estimation of fractional flow reserve in coronary arteries. Intracardiac blood flow simulations also show promising results, and here the flow field is expected to depend on the pulmonary venous (PV) flow rates. In the absence of in vivo measurements, the distribution of the flow from the individual PVs is often unknown and typically assumed. Here, we performed intracardiac blood flow simulations based on time-resolved computed tomography on three patients, and investigated the effect of the distribution of PV flow rate on the flow field in the left atrium and ventricle. A design-of-experiment approach was used, where PV flow rates were varied in a systematic manner. In total 20 different simulations were performed per patient, and compared to in vivo 4D flow MRI measurements. Results were quantified by kinetic energy, mitral valve velocity profiles and root-mean-square errors of velocity. While large differences in atrial flow were found for varying PV inflow distributions, the effect on ventricular flow was negligible, due to a regularizing effect by mitral valve. Equal flow rate through all PVs most closely resembled in vivo measurements and is recommended in the absence of a priori knowledge.</t>
  </si>
  <si>
    <t>Computational fluid dynamics; Design-of-experiments; In vivo measurements; Sensitivity analysis</t>
  </si>
  <si>
    <t>10.1007/s10439-018-02153-5</t>
  </si>
  <si>
    <t>Interactive Visual Similarity Analysis of Measured and Simulated Multi-field Tubular Flow Ensembles</t>
  </si>
  <si>
    <t>Leistikow, Simon; Nahardani, Ali; Hoerr, Verena; Linsen, Lars</t>
  </si>
  <si>
    <t xml:space="preserve">Tissue, Organ </t>
  </si>
  <si>
    <t>Our tool supports experts from both the MRI and CFD domain to analyze their data. generating and analyzing tubular multifield ensembles. Estimate parameters for multiparametric simulation model with linked views to quickly see spatiotemporal differences</t>
  </si>
  <si>
    <t>visual analysis tool that combines spatial data with simulation data to explore common hemodynamic parameters and to visualize ensemble similiarities in low-d embedding. linked views</t>
  </si>
  <si>
    <t>leistikow.png</t>
  </si>
  <si>
    <t>Tubular flow analysis plays an important role in many fields, such as for blood flow analysis in medicine, e.g., for the diagnosis of cardiovascular diseases and treatment planning. Phase-contrast magnetic resonance imaging (PC-MRI) allows for noninvasive in vivo-measurements of such tubular flow, but may suffer from imaging artifacts. New acquisition techniques (or sequences) that are being developed to increase image quality and reduce measurement time have to be validated against the current clinical standard. Computational Fluid Dynamics (CFD), on the other hand, allows for simulating noise-free tubular flow, but optimization of the underlying model depends on multiple parameters and can be a tedious procedure that may run into local optima. Data assimilation is the process of optimally combining the data from both PC-MRI and CFD domains. We present an interactive visual analysis approach to support domain experts in the above-mentioned fields by addressing PC-MRI and CFD ensembles as well as their combination. We develop a multi-field similarity measure including both scalar and vector fields to explore common hemodynamic parameters, and visualize the evolution of the ensemble similarities in a low-dimensional embedding. Linked views to spatial visualizations of selected time steps support an in-detail analysis of the spatio-temporal distribution of differences. To evaluate our system, we reached out to experts from the PC-MRI and CFD domains and summarize their feedback.</t>
  </si>
  <si>
    <t>10.2312/VCBM.20201180</t>
  </si>
  <si>
    <t>A Survey on Multimodal Medical Data Visualization</t>
  </si>
  <si>
    <t>Lawonn, K.; Smit, N.n.; Bühler, K.; Preim, B.</t>
  </si>
  <si>
    <t>MRI, CT, MRS, PET/SPECT, other</t>
  </si>
  <si>
    <t>Anatomy/Phsyiology</t>
  </si>
  <si>
    <t>main focus of most of these multimodal visualization applications are for clinicians and researchers to explore and analyze data</t>
  </si>
  <si>
    <t>Multi-modal data of the complex human anatomy contain a wealth of information. To visualize and explore such data, techniques for emphasizing important structures and controlling visibility are essential. Such fused overview visualizations guide physicians to suspicious regions to be analysed in detail, e.g. with slice-based viewing. We give an overview of state of the art in multi-modal medical data visualization techniques. Multi-modal medical data consist of multiple scans of the same subject using various acquisition methods, often combining multiple complimentary types of information. Three-dimensional visualization techniques for multi-modal medical data can be used in diagnosis, treatment planning, doctor–patient communication as well as interdisciplinary communication. Over the years, multiple techniques have been developed in order to cope with the various associated challenges and present the relevant information from multiple sources in an insightful way. We present an overview of these techniques and analyse the specific challenges that arise in multi-modal data visualization and how recent works aimed to solve these, often using smart visibility techniques. We provide a taxonomy of these multi-modal visualization applications based on the modalities used and the visualization techniques employed. Additionally, we identify unsolved problems as potential future research directions.</t>
  </si>
  <si>
    <t>10.1111/cgf.13306</t>
  </si>
  <si>
    <t>Using Python for Signal Processing and Visualization</t>
  </si>
  <si>
    <t>Anderson, Preston, Silva</t>
  </si>
  <si>
    <t>MRI, EEG</t>
  </si>
  <si>
    <t>using python for direct visualization and visual analysis</t>
  </si>
  <si>
    <t>Computing</t>
  </si>
  <si>
    <t>Anderson et al. have demonstrated a strength of using python for rapid prototyping of visualization solultions. With python, they have combined MRI and EEG to get spatial visualization of the alpha band brain activity from 64 EEG sensors.</t>
  </si>
  <si>
    <t>anderson.jpg</t>
  </si>
  <si>
    <t>Anderson, Erik W.; Preston, Gilbert A.; Silva, Claudio T.</t>
  </si>
  <si>
    <t>Applying Python to a neuroscience project let developers put complex data processing and advanced visualization techniques together in a coherent framework.</t>
  </si>
  <si>
    <t>time frequency plot, surface mapping</t>
  </si>
  <si>
    <t>10.1109/MCSE.2010.91</t>
  </si>
  <si>
    <t>WEAVE: a system for visually linking 3-D and statistical visualizations applied to cardiac simulation and measurement data</t>
  </si>
  <si>
    <t>Gresh et al.</t>
  </si>
  <si>
    <t>MRI, Simulation</t>
  </si>
  <si>
    <t>Molecule, Cell, Tissue, Organ</t>
  </si>
  <si>
    <t xml:space="preserve">Heart beat, contraction and excitation </t>
  </si>
  <si>
    <t>Human heart beats regularly 60 times per minute in average. When the heart doesn't beat properly, it can't pump blood effectively. When the heart doesn't pump blood effectively, the lungs, brain and all other organs can't work properly and may shut down or be damaged. Arrhythmia is one of possible causes of such pathology, and it refers to any change from the normal sequence of electrical impulses. The electrical impulses may happen too fast, too slowly, or erratically – causing the heart to beat too fast, too slowly, or erratically. Gresh et al. \cite{gresh:2000} have created a visualization system, which links together simulation data, measurement data, and 3-d anatomical data concerning the propagation of excitation in the heart. The user can brush in any statistical presentation of physiological data such as, concentrations of calcium, voltage, potassium currents and others, and see the colors reflected not only in the other statistical presentations but also in the 3-D view.</t>
  </si>
  <si>
    <t>gresh.jpg</t>
  </si>
  <si>
    <t>Gresh, D. L.; Rogowitz, B. E.; Winslow, R. L.; Scollan, D. F.; Yung, C. K.</t>
  </si>
  <si>
    <t>WEAVE (Workbench Environment for Analysis and Visual Exploration) is an environment for creating interactive visualization applications. WEAVE differs from previous systems in that it provides transparent linking between custom 3-D visualizations and multidimensional statistical representations, and provides interactive color brushing betwen all visualizations. In this paper, we demonstrate how WEAVE can be used to rapidly prototype a biomedical application, weaving together simulation data, measurement data, and 3-d anatomical data concerning the propagation of excitation in the heart. These linked statistical and custom three-dimensional visualizations of the heart can allow scientists to more effectively study the correspondance of structure and behavior.</t>
  </si>
  <si>
    <t>scatter plot, histogram, brushing, connecting spatial and nonspatial information</t>
  </si>
  <si>
    <t>10.1109/VISUAL.2000.885739</t>
  </si>
  <si>
    <t>From biochemical reaction networks to 3D dynamics in the cell: The ZigCell3D modeling, simulation and visualisation framework</t>
  </si>
  <si>
    <t>De Heras Ciechomski et al.</t>
  </si>
  <si>
    <t>Network</t>
  </si>
  <si>
    <t>Molecule,Organelle,Cell</t>
  </si>
  <si>
    <t>Process modeling,Process simulation</t>
  </si>
  <si>
    <t>modeling,visualization, and some analysis of the simulation</t>
  </si>
  <si>
    <t>Cell signaling</t>
  </si>
  <si>
    <t>ZigCell3D is a unified framework to interactively model, simulate and visualize environment from molecules to cell. The model has input as a pathway, and environment parameters to simulate the overall behavior of the cell, cell cycle included. Moreover, their system is able to show the spatial aspect of the whole cell going from nanometers (atoms), up to whole molecule (micrometers).</t>
  </si>
  <si>
    <t>deheras.jpg</t>
  </si>
  <si>
    <t>Ciechomski, Pablo de Heras; Klann, Michael; Mange, Robin; Koeppl, Heinz</t>
  </si>
  <si>
    <t>Systems-oriented research accelerates our understanding of biological processes and helps in identifying novel drug candidates. However, development of good models and our intuition is hampered by the biological complexity. To be able to see how candidate models evolve in front of the user in an interactive virtual 3D cell at various zoom levels, therefore is a crucial aspect and a challenging problem. The motivation for creating the ZigCell3D software, is thus a holistic view ranging from being able to change model parameters, see how they affect 3D versions of the cell at molecular levels, while at the same time being able to verify the simulated model against a real experimental fluorescence microscopy image. ZigCell3D is a virtual 3D whiteboard approach to chemical reaction modelling. It aims to provide a realtime interactive environment, where complex biophysics research is turned into a creative and game-like 3D environment. The complete system entails modelling, simulation and visualisation as part of a unified framework. The core visualisation is based on a multi-core parallel C/C++ ray tracing engine, that builds a complete 3D iso-surface model of the cell, its organelles and molecules down to the atomic level using PDB files. The simulator itself is based on coarse-grained Brownian motion of the individual molecules, which is visualised in detail in a tightly coupled manner. Using a virtual fluorescence microscope the virtual simulation environment can be benchmarked against real life experimental data.</t>
  </si>
  <si>
    <t>animation, isosurface, network</t>
  </si>
  <si>
    <t>Feedback</t>
  </si>
  <si>
    <t>10.1109/BioVis.2013.6664345</t>
  </si>
  <si>
    <t>Molecular Graphics: Bridging Structural Biologists and Computer Scientists</t>
  </si>
  <si>
    <t>Martinez, Xavier; Krone, Michael; Alharbi, Naif; Rose, Alexander S.; Laramee, Robert S.; O'Donoghue, Sean; Baaden, Marc; Chavent, Matthieu</t>
  </si>
  <si>
    <t xml:space="preserve">nmr, x-ray crystallography, simulation, cryo EM </t>
  </si>
  <si>
    <t>Physiology/Anatomy</t>
  </si>
  <si>
    <t>Very small section of this perspective paper focuses on molecular dynamics, and the aspects that they discuss focus more on exploration and communication of dynamics</t>
  </si>
  <si>
    <t xml:space="preserve">molecular dynamics </t>
  </si>
  <si>
    <t xml:space="preserve">molecules </t>
  </si>
  <si>
    <t>vis/computational and structural biology</t>
  </si>
  <si>
    <t>relevant quote from paper: "Biomolecules are intrinsically dynamic and flexible, leading to positional uncertainty. Even if molecular dynamic properties can be measured (Kay, 2016), and modeled in molecular simulations (Bottaro and Lindorff-Larsen, 2018), a clear visualization of such dynamical properties is still a challenge—especially if rendered on a static image."</t>
  </si>
  <si>
    <t>martinez.jpeg</t>
  </si>
  <si>
    <t>Visualization of molecular structures is one of the most common tasks carried out by structural biologists, typically using software, such as Chimera, COOT, PyMOL, or VMD. In this Perspective article, we outline how past developments in computer graphics and data visualization have expanded the understanding of biomolecular function, and we summarize recent advances that promise to further transform structural biology. We also highlight how progress in molecular graphics has been impeded by communication barriers between two communities: the computer scientists driving these advances, and the structural and computational biologists who stand to benefit. By pointing to canonical papers and explaining technical progress underlying new graphical developments in simple terms, we aim to improve communication between these communities; this, in turn, would help shape future developments in molecular graphics.</t>
  </si>
  <si>
    <t>molecular visualizationmolecular graphics</t>
  </si>
  <si>
    <t>-</t>
  </si>
  <si>
    <t>10.1016/j.str.2019.09.001</t>
  </si>
  <si>
    <t>Comparison of Metabolic Pathways Using Constraint Graph Drawing</t>
  </si>
  <si>
    <t>Schreiber</t>
  </si>
  <si>
    <t>Pathway</t>
  </si>
  <si>
    <t>None</t>
  </si>
  <si>
    <t>molecular pathway</t>
  </si>
  <si>
    <t>A new approach for the visual comparison of metabolic pathways using a constraint graph drawing algorithm</t>
  </si>
  <si>
    <t>schreiber.jpg</t>
  </si>
  <si>
    <t>Schreiber, Falk</t>
  </si>
  <si>
    <t>Databases contain a large amount of data about metabolic pathways, in particular about similar pathways in different species. Biologists are familiar with visual representations of metabolic pathways. Visualizations help them to understand the complex relationships between the components of the pathways, to extract information from the data, and to compare pathways between different species. However, visual interfaces to metabolic pathway databases cannot cope well with the visual comparison of similar pathways in different species. This paper presents a new approach for the visual comparison of metabolic pathways using a constraint graph drawing algorithm. Using layout constraints the same parts of similar pathways in different species are placed side by side, thereby highlighting similarities and differences between these pathways. This visualization method can be used as a visual interface to databases and has been tested with data obtained from the BioPath system and from the KEGG database.</t>
  </si>
  <si>
    <t>network, comparative visualization</t>
  </si>
  <si>
    <t>10.5555/820189.820203</t>
  </si>
  <si>
    <t>A Novel Grid-based Visualization Approach for Metabolic Networks with Advanced Focus &amp; Context View</t>
  </si>
  <si>
    <t>Rohrschneider et al.</t>
  </si>
  <si>
    <t>visual analysis with illustrative method</t>
  </si>
  <si>
    <t>pathways</t>
  </si>
  <si>
    <t>Combining and applying information visualization technique to present the complete set of biochemical reactions of metabolic pathways in eucaryotic cell</t>
  </si>
  <si>
    <t>rohrschneider.jpg</t>
  </si>
  <si>
    <t>Rohrschneider, Markus; Heine, Christian; Reichenbach, André; Kerren, Andreas; Scheuermann, Gerik</t>
  </si>
  <si>
    <t>The universe of biochemical reactions in metabolic pathways can be modeled as a complex network structure augmented with domain specific annotations. Based on the functional properties of the involved reactions, metabolic networks are often clustered into so-called pathways inferred from expert knowledge. To support the domain expert in the exploration and analysis process, we follow the well-known Table Lens metaphor with the possibility to select multiple foci. In this paper, we introduce a novel approach to generate an interactive layout of such a metabolic network taking its hierarchical structure into account and present methods for navigation and exploration that preserve the mental map. The layout places the network nodes on a fixed rectilinear grid and routes the edges orthogonally between the node positions. Our approach supports bundled edge routes heuristically minimizing a given cost function based on the number of bends, the number of edge crossings and the density of edges within a bundle.</t>
  </si>
  <si>
    <t>network, layout, selection, focus and context</t>
  </si>
  <si>
    <t>10.1007/978-3-642-11805-0_26</t>
  </si>
  <si>
    <t>Visual Integration of Quantitative Proteomic Data, Pathways, and Protein Interactions</t>
  </si>
  <si>
    <t>Jianu et al.</t>
  </si>
  <si>
    <t>protein-protein interaction</t>
  </si>
  <si>
    <t>A novel visualization and interaction paradigms for visual analysis of published protein-protein interaction networks, canonical signaling pathway models, and quantitative proteomic data.</t>
  </si>
  <si>
    <t>jianu.jpg</t>
  </si>
  <si>
    <t>Jianu, R.; Kebing, Yu; Lulu, Cao; Vinh, Nguyen; Salomon, A. R.; Laidlaw, D. H.</t>
  </si>
  <si>
    <t>We introduce several novel visualization and interaction paradigms for visual analysis of published protein-protein interaction networks, canonical signaling pathway models, and quantitative proteomic data. We evaluate them anecdotally with domain scientists to demonstrate their ability to accelerate the proteomic analysis process. Our results suggest that structuring protein interaction networks around canonical signaling pathway models, exploring pathways globally and locally at the same time, and driving the analysis primarily by the experimental data, all accelerate the understanding of protein pathways. Concrete proteomic discoveries within T-cells, mast cells, and the insulin signaling pathway validate the findings. The aim of the paper is to introduce novel protein network visualization paradigms and anecdotally assess the opportunity of incorporating them into established proteomic applications. We also make available a prototype implementation of our methods, to be used and evaluated by the proteomic community.</t>
  </si>
  <si>
    <t>focus and context, network, heatmap, clustering, filtering, selection</t>
  </si>
  <si>
    <t>10.1109/TVCG.2009.106</t>
  </si>
  <si>
    <t>Real-Time Imaging of Skeletal Muscle Velocity</t>
  </si>
  <si>
    <t>Asakawa et al.</t>
  </si>
  <si>
    <t>Skeletal muscle velocity</t>
  </si>
  <si>
    <t>Muscle- biceps, triceps</t>
  </si>
  <si>
    <t>Using PCMRI to track velocities of skeletal muscle motion</t>
  </si>
  <si>
    <t>asakawa.jpg</t>
  </si>
  <si>
    <t>Asakawa, Deanna S.; Nayak, Krishna S.; Blemker, Silvia S.; Delp, Scott L.; Pauly, John M.; Nishimura, Dwight G.; Gold, Garry E.</t>
  </si>
  <si>
    <t>Purpose: To test the feasibility of using real-time phase contrast (PC) magnetic resonance imaging (MRI) to track velocities (1–20 cm/second) of skeletal muscle motion. Materials and Methods: To do this we modified a fast real-time spiral PC pulse sequence to accommodate through-plane velocity encoding in the range of –20 to _x0001_20 cm/second. We successfully imaged motion of the biceps brachii and triceps brachii muscles during elbow flexion and extension in seven unimpaired adult subjects using real-time PC MRI. Results: The velocity data demonstrate that the biceps brachii and the triceps brachii, antagonistic muscles, move in opposite directions during elbow flexion and extension with velocity values in the muscle tissue ranging from –10 to _x0001_10 cm/second. Conclusion: With further development, real-time PC MRI may provide a means to analyze muscle function in individuals with neurologic or movement disorders who cannot actively complete the repeated motions required for dynamic MRI techniques, such as cine PC MRI, that are more commonly used in musculoskeletal biomechanics applications.</t>
  </si>
  <si>
    <t>10.1002/jmri.10422</t>
  </si>
  <si>
    <t>3D blood flow characteristics in the carotid artery bifurcation assessed by flow-sensitive 4D MRI at 3T</t>
  </si>
  <si>
    <t>Harloff et al.</t>
  </si>
  <si>
    <t>direct visualization of 4D CMR</t>
  </si>
  <si>
    <t>Vessel</t>
  </si>
  <si>
    <t>Harloff et al. created a pathline visualization  of flow from 3D MRI.</t>
  </si>
  <si>
    <t>harloff.jpg</t>
  </si>
  <si>
    <t>Harloff, A.; Albrecht, F.; Spreer, J.; Stalder, A. F.; Bock, J.; Frydrychowicz, A.; Schöllhorn, J.; Hetzel, A.; Schumacher, M.; Hennig, J.; Markl, M.</t>
  </si>
  <si>
    <t>To determine three-dimensional (3D) blood flow patterns in the carotid bifurcation, 10 healthy volunteers and nine patients with internal carotid artery (ICA) stenosis ?50% were examined by flow-sensitive 4D MRI at 3T. Absolute and mean blood velocities, pulsatility index (PI), and resistance index (RI) were measured in the common carotid arteries (CCAs) by duplex sonography (DS) and compared with flow-sensitive 4D MRI. Furthermore, 3D MRI blood flow patterns in the carotid bifurcation of volunteers and patients before and after recanalization were graded by two independent readers. Blood flow velocities measured by MRI were 31-39% lower than in DS. However, PI and RI differed by only 13-16%. Rating of 3D flow characteristics in the ICA revealed consistent patterns for filling and helical flow in volunteers. In patients with ICA stenosis, 3D blood flow visualization was successfully employed to detect markedly altered filling and helical flow patterns (forward-moving spiral flow) in the ICA bulb and to evaluate the effect of revascularization, which restored filling and helical flow. Our results demonstrate the feasibility of flow-sensitive 4D MRI for the quantification and 3D visualization of physiological and pathological flow patterns in the carotid artery bifurcation.</t>
  </si>
  <si>
    <t>flow visualization, arrows, pathlines, color coded</t>
  </si>
  <si>
    <t>10.1002/mrm.21774</t>
  </si>
  <si>
    <t>Straightening Tubular Flow for Side-by-Side Visualization</t>
  </si>
  <si>
    <t>Angelelli et al.</t>
  </si>
  <si>
    <t>Straightening tubular structure, and juxtapositioning to allow comparative visualization of flow. Created to clearly communicate flow pattern in aorta</t>
  </si>
  <si>
    <t>artery</t>
  </si>
  <si>
    <t>To overcome the problem of occlusion, and to visualize different time steps of the flow, Anglelelli et al. have proposed a method, where the aorta structure, and the flow inside it, is straightened. This way, it is possible to explore the flow without the occlusion. Moreover comparative visualization is possible by putting flow of  different time steps, or other varying properties, side by side.</t>
  </si>
  <si>
    <t>angelelli.jpg</t>
  </si>
  <si>
    <t>Angelelli, Paolo; Snare, Sten Roar; Nyrnes, Siri Ann; Bruckner, Stefan; Hauser, Helwig; Løvstakken, Lasse</t>
  </si>
  <si>
    <t>Flows through tubular structures are common in many fields, including blood flow in medicine and tubular fluid flows in engineering. The analysis of such flows is often done with a strong reference to the main flow direction along the tubular boundary. In this paper we present an approach for straightening the visualization of tubular flow. By aligning the main reference direction of the flow, i.e., the center line of the bounding tubular structure, with one axis of the screen, we are able to natively juxtapose (1.) different visualizations of the same flow, either utilizing different flow visualization techniques, or by varying parameters of a chosen approach such as the choice of seeding locations for integration-based flow visualization, (2.) the different time steps of a time-dependent flow, (3.) different projections around the center line , and (4.) quantitative flow visualizations in immediate spatial relation to the more qualitative classical flow visualization. We describe how to utilize this approach for an informative interactive visual analysis. We demonstrate the potential of our approach by visualizing two datasets from different fields: an arterial blood flow measurement and a tubular gas flow simulation from the automotive industry.</t>
  </si>
  <si>
    <t>comparative visualization, flow visualization, streamlines, shape deformation</t>
  </si>
  <si>
    <t>10.1109/TVCG.2011.235</t>
  </si>
  <si>
    <t>Blood Flow Computation in Phase-Contrast MRI by Minimal Paths in Anisotropic Media</t>
  </si>
  <si>
    <t>Schwenke et al.</t>
  </si>
  <si>
    <t>Present the methodological basis for blood flow estimation based on minimal paths. Currently, the main application is uncertainty visualization for flow patterns</t>
  </si>
  <si>
    <t>schwenke.jpg</t>
  </si>
  <si>
    <t>Schwenke, Michael; Hennemuth, Anja; Fischer, Bernd; Friman, Ola</t>
  </si>
  <si>
    <t>In this paper, anisotropic Fast Marching is employed to compute blood flow trajectories as minimal paths in 3D phase-contrast MRI images. Uncertainty in the estimated blood flow vectors is incorporated in a tensor which is used as metric for the anisotropic Fast Marching. A flow connectivity distribution is computed simultaneously to the Fast Marching. Based on the connectivity distribution the most likely flow trajectories can be identified. Results are presented for several PC MRI data sets and the capability of the method to indicate uncertainty of the flow trajectories is shown.</t>
  </si>
  <si>
    <t>more experimentalwork, using for example physical flow phantoms or flow simulations, to further validate the method is required</t>
  </si>
  <si>
    <t>The FLOWLENS: A Focus-and-Context Visualization Approach for Exploration of Blood Flow in Cerebral Aneurysms</t>
  </si>
  <si>
    <t>Gasteiger et al.</t>
  </si>
  <si>
    <t>illustrative approach to see blood flow, still main purpose is to visualize/explore the input data</t>
  </si>
  <si>
    <t>Gasteiger et al. present flowlens for exploration of blood flow in cerebral aneurysms illustrative visualization to explore several hemodynamic attributes like the wall shear stress (WSS) and the inflow jet.</t>
  </si>
  <si>
    <t>gasteiger.jpg</t>
  </si>
  <si>
    <t>Gasteiger, Rocco; Neugebauer, Mathias; Beuing, Oliver; Preim, Bernhard</t>
  </si>
  <si>
    <t>Blood flow and derived data are essential to investigate the initiation and progression of cerebral aneurysms as well as their risk of rupture. An effective visual exploration of several hemodynamic attributes like the wall shear stress (WSS) and the inflow jet is necessary to understand the hemodynamics. Moreover, the correlation between focus-and-context attributes is of particular interest. An expressive visualization of these attributes and anatomic information requires appropriate visualization techniques to minimize visual clutter and occlusions. We present the FLOWLENS as a focus-and-context approach that addresses these requirements. We group relevant hemodynamic attributes to pairs of focus-and-context attributes and assign them to different anatomic scopes. For each scope, we propose several FLOWLENS visualization templates to provide a flexible visual filtering of the involved hemodynamic pairs. A template consists of the visualization of the focus attribute and the additional depiction of the context attribute inside the lens. Furthermore, the FLOWLENS supports local probing and the exploration of attribute changes over time. The FLOWLENS minimizes visual cluttering, occlusions, and provides a flexible exploration of a region of interest. We have applied our approach to seven representative datasets, including steady and unsteady flow data from CFD simulations and 4D PC-MRI measurements. Informal user interviews with three domain experts confirm the usefulness of our approach.</t>
  </si>
  <si>
    <t>flow visualization, pathlines, focus and context</t>
  </si>
  <si>
    <t>Investigate how effective and expressive seeding strategies can be incorporated during the visual exploration</t>
  </si>
  <si>
    <t>10.1109/TVCG.2011.243</t>
  </si>
  <si>
    <t>Visualization of signal transduction processes in the crowded environment of the cell</t>
  </si>
  <si>
    <t>direct visualization of illustrative the modeling</t>
  </si>
  <si>
    <t>Cell signal transduction</t>
  </si>
  <si>
    <t>Proposing stochaistic simulation to model and analyze cellular signal trabsduction, moreover a visualization simulating fluorescence microscope is proposed.</t>
  </si>
  <si>
    <t>falk2009.jpg</t>
  </si>
  <si>
    <t>Falk, Martin; Klann, Michael; Reuss, Matthias; Ertl, Thomas</t>
  </si>
  <si>
    <t>In this paper, we propose a stochastic simulation to model and analyze cellular signal transduction. The high number of objects in a simulation requires advanced visualization techniques: first to handle the large data sets, second to support the human perception in the crowded environment, and third to provide an interactive exploration tool. To adjust the state of the cell to an external signal, a specific set of signaling molecules transports the information to the nucleus deep inside the cell. There, key molecules regulate gene expression. In contrast to continuous ODE models we model all signaling molecules individually in a more realistic crowded and disordered environment. Beyond spatiotemporal concentration profiles our data describes the process on a mesoscopic, molecular level, allowing a detailed view of intracellular events. In our proposed schematic visualization individual molecules, their tracks, or reactions can be selected and brought into focus to highlight the signal transduction pathway. Segmentation, depth cues and depth of field are applied to reduce the visual complexity. We also provide a virtual microscope to display images for comparison with wet lab experiments. The method is applied to distinguish different transport modes of MAPK (mitogen-activated protein kinase) signaling molecules in a cell. In addition, we simulate the diffusion of drug molecules through the extracellular space of a solid tumor and visualize the challenges in cancer related therapeutic drug delivery.</t>
  </si>
  <si>
    <t>pathlines, density rendering</t>
  </si>
  <si>
    <t>Adding interaction to the simulation parameters</t>
  </si>
  <si>
    <t>10.1109/PACIFICVIS.2009.4906853</t>
  </si>
  <si>
    <t>Modeling and Visualization of Receptor Clustering on the Cellular Membrane</t>
  </si>
  <si>
    <t>direct visualization of molecular dynamics simulation with additional illustrative visual encoding, visual analysis to investigate results of simulation, e.g. concentrations of a certain protein at a given point in the simulation through dashboard graphs</t>
  </si>
  <si>
    <t>Molecular visualization for biochemical simulation of the cell signaling, going from molecules to the wholecell.</t>
  </si>
  <si>
    <t>falk2012.jpg</t>
  </si>
  <si>
    <t>Falk, M.</t>
  </si>
  <si>
    <t>Molecular visualizations are a principal tool for analyzing the results of biochemical simulations. With modern GPU ray casting approaches it is only possible to render several millions of atoms at interactive frame rates unless advanced acceleration methods are employed. But even simplified cell models of whole-cell simulations consist of at least several billion atoms. However, many instances of only a few different proteins occur in the intracellular environment, which is beneficial in order to fit the data into the graphics memory. One model is stored for each protein species and rendered once per instance. The proposed method exploits recent algorithmic advances for particle rendering and the repetitive nature of intracellular proteins to visualize dynamic results from mesoscopic simulations of cellular transport processes. We present two out-of-core optimizations for the interactive visualization of data sets composed of billions of atoms as well as details on the data preparation and the employed rendering techniques. Furthermore, we apply advanced shading methods to improve the image quality including methods to enhance depth and shape perception besides non-photorealistic rendering methods.</t>
  </si>
  <si>
    <t>Add rotation to the dynamics of protein</t>
  </si>
  <si>
    <t>10.1109/BioVis.2011.6094042</t>
  </si>
  <si>
    <t>Visualizing the origins of life: Molecular animation for scientific research and education</t>
  </si>
  <si>
    <t>Iwasa</t>
  </si>
  <si>
    <t>PDB, Simulation (from animation)</t>
  </si>
  <si>
    <t>No</t>
  </si>
  <si>
    <t>vesicle formation</t>
  </si>
  <si>
    <t>show molecular resolution but also formation of vesicles (organelles)
animations of the primary components of early cells, simulating
(1) RNA replication by a ribozyme and
(2) the process of vesicular growth and division in a prebiotic environment.
TIme scale: RNA replication can take about 3 min for eukaryotes, so putting in this rough ballpack. Since we have molecular visualization then considering the nanoscale molecular dynamics that this animation would also depict.</t>
  </si>
  <si>
    <t>iwasa.jpg</t>
  </si>
  <si>
    <t>Iwasa, Janet</t>
  </si>
  <si>
    <t>How did life evolve on Earth, and what form did it take? Biochemists are attempting to address these questions using molecular clues found in our own cells. All life on the planet, from bacteria to humans, share a system of storing genetic information in the form of DNA and/or RNA molecules. Very early in Earth's history, the first living cell is likely to have evolved this system from simple chemical compounds found in the early terrestrial environment. This project seeks to use scientifically accurate molecular animations to illustrate the leading theories on how cellular life arose on the early Earth, and the experiments that are currently being done in biochemistry laboratories to test these theories. Molecular visualizations of the origins of life, created in close collaboration with researchers and science educators, will be used to communicate cutting-edge science research to the public and will also be used for presentations within the scientific community.</t>
  </si>
  <si>
    <t>Visualizing the human connectome</t>
  </si>
  <si>
    <t>Margulies et al.</t>
  </si>
  <si>
    <t>range of data from macro to micro: EM, microscopy, EEG, MEG, fMRI, PET, SPECT, MRI</t>
  </si>
  <si>
    <t>Cell, Tissue, Organ</t>
  </si>
  <si>
    <t>discussion of ways we represent the input data for exploration, methods we use for visual analysis, and discussion of how we visualization for presentation/communication of connectomics data to the public</t>
  </si>
  <si>
    <t>connectomics (functional and structural)</t>
  </si>
  <si>
    <t>neurons, brain</t>
  </si>
  <si>
    <t>neuroscience</t>
  </si>
  <si>
    <t>overview of various visualization methods that have evolved for anatomical and functional connectivity data. Discussion of visual methods used, doesn't do the multiscale org like Pfister did. Talk about the visual encodings more as the main taxonomic layer: glyphs and paths, matrices and graphs. include list of selected visualization tools for connectomics data
Note that visualizations of functional connectivity rely heavily on graph theory---an analytic language suitably concerned with describing the connections between nodes rather than the specific spatial paths connecting them. When the visualized unit becomes the connection between two points rather than the points themselves, novel possibilities emerge for representing connexels in a single image. This insight shifted functional connectivity visualizations from more traditional, anatomically situated representations to figures that focused their content on the graph of node-links or edges. functional connectivity visualization has routinely prioritized anatomical clarity in visualizations over the complexity of connexels 
on functional connectivity dynamics: "We have thus far addressed the problem of visualizing the three-dimensional space of connections, taking for granted the stability of the functional connectome. An additional dimension is required when the temporal domain is brought into the image along with the spatial (Fig. 8). Early approaches to illustrating brain activity over time used color coded ROIs with representative time-series (Fig. 8a) (Fox et al., 2005) or coherence plots (Fig. 8b) (Chang and Glover, 2010). More recent depictions of the whole brain over time make use of a left-to-right montage, with brains shifting along the series to reveal dynamic changes (Fig. 8d) (Handwerker et al., 2012, Majeed et al., 2011; see Figs. 4 &amp; 6 from Majeed et al., 2009) or correlation matrices (Fig. 8e) (Allen et al., 2012a). However, when anatomical space is not the priority of a visualization, correlations (Fig. 8c) (Hutchison et al., in press) offer another means of conveying the temporal complexity of signal dynamics through broad color motifs. Although there has been limited use of videos as supplementary online material, the medium offers the potential to maintain a stable anatomical position, which allows for the representation of fluctuations along the temporal dimension. AFNI has made a script5 available to create videos6 of data dynamics shown on the cortical surface."</t>
  </si>
  <si>
    <t>margulies.jpg</t>
  </si>
  <si>
    <t>Margulies, D.S.; Böttger, J.; Watanabe, A.; Gorgolewski, K.J.</t>
  </si>
  <si>
    <t>Innovations in data visualization punctuate the landmark advances in human connectome research since its beginnings. From tensor glyphs for diffusion-weighted imaging, to advanced rendering of anatomical tracts, to more recent graph-based representations of functional connectivity data, many of the ways we have come to understand the human connectome are through the intuitive insight these visualizations enable. Nonetheless, several unresolved problems persist. For example, probabilistic tractography lacks the visual appeal of its deterministic equivalent, multimodal representations require extreme levels of data reduction, and rendering the full connectome within an anatomical space makes the contents cluttered and unreadable. In part, these challenges require compromises between several tensions that determine connectome visualization practice, such as prioritizing anatomic or connectomic information, aesthetic appeal or information content, and thoroughness or readability. To illustrate the ongoing negotiation between these priorities, we provide an overview of various visualization methods that have evolved for anatomical and functional connectivity data. We then describe interactive visualization tools currently available for use in research, and we conclude with concerns and developments in the presentation of connectivity results.</t>
  </si>
  <si>
    <t>connectomics, brain, neuroscience</t>
  </si>
  <si>
    <t>continue research that combines modalities, intuitivie interactions, means of processing ever more complex data, include more work with dynamics of functional connectome (add more of time element)</t>
  </si>
  <si>
    <t>10.1016/j.neuroimage.2013.04.111</t>
  </si>
  <si>
    <t>Visualization in connectomics</t>
  </si>
  <si>
    <t>Pfister et al.</t>
  </si>
  <si>
    <t>highlighted visualization approaches tend to focus on directly visualizing input data for exploration, or visual analysis with abstracted data to do brain mapping or network modeling. (e.g. BrainGazer) 3D microscopy data is often visualized using Maximum Intensity Projection (MIP), which displays the maximum values along viewing rays. Direct Volume Rendering (DVR) enables better perception of spatial relationships, but has the disadvantage of added complexity, as an additional transfer function is required.</t>
  </si>
  <si>
    <t xml:space="preserve">human brains are complex with an estimated 10^11 neurons with 10^15 connections; these can be imaged at 3 scales. 
At the macroscale there is a wide range of structural and functional imaging modalities, with applications in medical settings and anatomical research. Functional imaging modalities include electroencephalography (EEG), magnetoencephalography (MEG), functional magnetic resonance imaging (fMRI), and positron emission tomography (PET). Modalities such as single-photon emission computed tomography (SPECT) and magnetic resonance imaging (MRI) provide structural information on the macroscale.
mesoscale: light microscopy for structural connectome (sufficient to image single neurons),  wide-field fluorescence microscopy allow for the imaging of living cells, and computational optical sectioning microscopy techniques enable non-destructive acquisition of 3D data sets.
Microscale: electron microscopy (structural): Transmission Electron Microscopy (TEM) and Scanning Electron Microscopy (SEM)
</t>
  </si>
  <si>
    <t>pfister.png</t>
  </si>
  <si>
    <t>Pfister, H.; Kaynig, V.; Botha, C.P.; Bruckner, S.; Dercksen, V.J.; Hege, H.C.; Roerdink, J.B.</t>
  </si>
  <si>
    <t>Connectomics is a branch of neuroscience that attempts to create a connectome, i.e., a complete map of the neuronal system and all connections between neuronal structures. This representation can be used to understand how functional brain states emerge from their underlying anatomical structures and how dysfunction and neuronal diseases arise. We review the current state-of-the-art of visualization and image processing techniques in the field of connectomics and describe a number of challenges. After a brief summary of the biological background and an overview of relevant imaging modalities, we review current techniques to extract connectivity information from image data at macro-, meso- and microscales. We also discuss data integration and neural network modeling, as well as the visualization, analysis and comparison of brain networks.</t>
  </si>
  <si>
    <t>"New methods to integrate connectomics data across modalities and
scales to attain the ultimate goal, a description of the human connectome, will be the
main challenge for visualization in connectomics."</t>
  </si>
  <si>
    <t>10.1007/978-1-4471-6497-5_21</t>
  </si>
  <si>
    <t>COMUNET: a tool to explore and visualize intercellular communication</t>
  </si>
  <si>
    <t>Solovey, Maria; Scialdone, Antonio</t>
  </si>
  <si>
    <t>scRNA-seq</t>
  </si>
  <si>
    <t xml:space="preserve">main focus is to understand patterns of intercellular communication between different cell types in tissue; to understand the biological relevance of specific interacting molecular partners and the cellular communication they generate, it is desirable to be able to quantitatively compare cellular communication across different datasets.
clustering of interacting ligand-receptor pairs: COMUNET identifies pairs of interacting partners with similar patterns of intercellular communication and organizes them into clusters. This is done by performing hierarchical clustering of the dissimilarity matrix of layers
</t>
  </si>
  <si>
    <t>intercellular communication</t>
  </si>
  <si>
    <t>Algorithms that analyze scRNA-seq data all start from a database of interacting molecular partners (e.g. ligand and receptor pairs) to infer, from their expression patterns, a list of potential communication pathways between cell types. While the results of these analyses can reveal important insights into the functioning of complex tissues composed of many different cell types, their interpretation can still be challenging with the existing algorithms.  Cell cOmmunication exploration with MUltiplex NETworks (COMUNET), a new tool to visualize and interpret cell–cell communication that is based on multiplex networks and addresses all the challenges mentioned above. More specifically, COMUNET allows (i) unsupervised clustering of interacting partners (e.g. ligand–receptor pairs), (ii) search for specific patterns of communication and (iii) comparison between two biological conditions, aiding the interpretability of the results and the identification of promising candidate molecules to follow-up on. In this article, we show how COMUNET can perform these tasks on two scRNA-seq datasets from mouse embryos and from the bone marrow of an acute myeloid leukemia patient. COMUNET can be easily installed and run, since it is available as an R package from https://github.com/ScialdoneLab/COMUNET.</t>
  </si>
  <si>
    <t>solovey.jpg</t>
  </si>
  <si>
    <t>Motivation: Intercellular communication plays an essential role in multicellular organisms and several algorithms to analyze it from single-cell transcriptional data have been recently published, but the results are often hard to visualize and interpret.
Results: We developed Cell cOmmunication exploration with MUltiplex NETworks (COMUNET), a tool that streamlines the interpretation of the results from cell–cell communication analyses. COMUNET uses multiplex networks to represent and cluster all potential communication patterns between cell types. The algorithm also enables the search for specific patterns of communication and can perform comparative analysis between two biological conditions. To exemplify its use, here we apply COMUNET to investigate cell communication patterns in single-cell transcriptomic datasets from mouse embryos and from an acute myeloid leukemia patient at diagnosis and after treatment.
Availability and implementation:Our algorithm is implemented in an R package available from https://github.com/ScialdoneLab/COMUNET, along with all the code to perform the analyses reported here.</t>
  </si>
  <si>
    <t>gene expression, ligand-receptor pairing, ligand-receptor binding, cellular communication, intercellular communication</t>
  </si>
  <si>
    <t>10.1093/bioinformatics/btaa482</t>
  </si>
  <si>
    <t>A framework for three-dimensional simulation of morphogenesis</t>
  </si>
  <si>
    <t>Cickovski et al.</t>
  </si>
  <si>
    <t>modeling of morpheogenesis</t>
  </si>
  <si>
    <t>Cell growth, interaction</t>
  </si>
  <si>
    <t>Chicken limb</t>
  </si>
  <si>
    <t>Bioinf</t>
  </si>
  <si>
    <t>A framework for biologically relevant models for cell clustering, growth, and interaction with chemical fields.</t>
  </si>
  <si>
    <t>cickovski.jpg</t>
  </si>
  <si>
    <t>Cickovski, Trevor M.; Huang, Chengbang; Chaturvedi, Rajiv; Glimm, Tilmann; Hentschel, H. George E.; Alber, Mark S.; Glazier, James A.; Newman, Stuart A.; Izaguirre, Jesuś A.</t>
  </si>
  <si>
    <t>We present COMPUCELL3D, a software framework for three-dimensional simulation of morphogenesis in different organisms. COMPUCELL3D employs biologically relevant models for cell clustering, growth, and interaction with chemical fields. COMPUCELL3D uses design patterns for speed, efficient memory management, extensibility, and flexibility to allow an almost unlimited variety of simulations. We have verified COMPUCELL3D by building a model of growth and skeletal pattern formation in the avian (chicken) limb bud. Binaries and source code are available, along with documentation and input files for sample simulations, at http://compucell.sourceforge.net.</t>
  </si>
  <si>
    <t>animation, Cellular Potts Model (CPM), biological development, reaction-diffusion, cellular automata, morphogenesis, Extensible
Markup Language (XML).</t>
  </si>
  <si>
    <t>10.1109/TCBB.2005.46</t>
  </si>
  <si>
    <t>A 3-D model used to explore how cell adhesion and stiffness affect cell sorting and movement in multicellular systems</t>
  </si>
  <si>
    <t>Palsson</t>
  </si>
  <si>
    <t>modeling used to illustrate</t>
  </si>
  <si>
    <t>Cellular movement</t>
  </si>
  <si>
    <t>Multicellular system</t>
  </si>
  <si>
    <t>Model to determine the effects of adhesion and cell signaling on cell movements during aggregation</t>
  </si>
  <si>
    <t>palsson.jpg</t>
  </si>
  <si>
    <t>Palsson, Eirikur</t>
  </si>
  <si>
    <t>A three-dimensional mathematical model is used to determine the effects of adhesion and cell signalling on cell movements during the aggregation and slug stages of Dictyostelium discoideum (Dd) and to visualize cell sorting. The building blocks of the model are individual deformable ellipsoidal cells, where movement depends on internal parameter state (cell size and stiffness) and on external cues from the neighboring cells, extracellular matrix, and chemical signals. Cell movement and deformation are calculated from equations of motion using the total force acting on each cell, ensuring that forces are balanced. The simulations show that the sorting patterns of prestalk and prespore cells, emerging during the slug stage, depend critically on the type of cell adhesion and not just on chemotactic differences between cells. This occurs because cell size and stiffness can prevent the otherwise faster cells from passing the slower cells. The patterns are distinctively different when the prestalk cells are more or less adhesive than the prespore cells. These simulations suggest that sorting is not solely due to differential chemotaxis, and that differences in both adhesion strength and type between different cell types play a very significant role, both in Dictyostelium and other systems.</t>
  </si>
  <si>
    <t>slice rendering, density rendering, 3D view, animation</t>
  </si>
  <si>
    <t>10.1016/j.jtbi.2008.05.004</t>
  </si>
  <si>
    <t>A novel view on stem cell development: analysing the shape of cellular genealogies</t>
  </si>
  <si>
    <t>Glauche, I.; Lorenz, R.; Hasenclever, D.; Roeder, I.</t>
  </si>
  <si>
    <t>understand balance of cell growth, homeostasis, differentiation, and death in a stem cell line that is drawn from simulation data. Visualize this cell lineage as a topological structure in form of tree visualization. User can analyze simulation by adjusting the parameters of the simulation for different scenarios, eg homeostasis scenario. Also exploration component that is visualizing the results of the simulation. Saying this is half and half because the visualization aspect itself isn't doing sophisticated stats or clustering, it's showing the data and the analysis part is the user's ability to adjust the simulation params</t>
  </si>
  <si>
    <t>cell cycle, cell growth, cell differentiation, cell death</t>
  </si>
  <si>
    <t>stem cells</t>
  </si>
  <si>
    <t>cell biology</t>
  </si>
  <si>
    <t>Illustrated by the use of a mathematical model of stem cell organization, we show that the proposed topological measures particularly address the quantitative analysis of individual cell fate distributions, including the balance between stem cell proliferation, quiescence and cell death. The measures are suited to distinguish between cellular genealogies derived under different culture conditions, but they can also be applied for the estimation of inherent variation within a set of genealogies derived under identical conditions.</t>
  </si>
  <si>
    <t>glauche.jpg</t>
  </si>
  <si>
    <t>Objectives: The analysis of individual cell fates within a population of stem and progenitor cells is still a major experimental challenge in stem cell biology. However, new monitoring techniques, such as high-resolution time-lapse video microscopy, facilitate tracking and quantitative analysis of single cells and their progeny. Information on cellular development, divisional history and differentiation are naturally comprised into a pedigree-like structure, denoted as cellular genealogy. To extract reliable information concerning effecting variables and control mechanisms underlying cell fate decisions, it is necessary to analyse a large number of cellular genealogies.
Materials and methods: Here, we propose a set of statistical measures that are specifically tailored for the analysis of cellular genealogies. These measures address the degree and symmetry of cellular expansion, as well as occurrence and correlation of characteristic events such as cell death. Furthermore, we discuss two different methods for reconstruction of lineage fate decisions and show their impact on the interpretation of asymmetric developments. In order to illustrate these techniques, and to circumvent the present shortage of available experimental data, we obtain cellular genealogies from a single-cell-based mathematical model of haematopoietic stem cell organization.
Results and conclusions: Based on statistical analysis of cellular genealogies, we conclude that effects of external variables, such as growth conditions, are imprinted in their topology. Moreover, we demonstrate that it is essential to analyse timing of cell fate-specific changes and of occurrence of cell death events in the divisional context in order to understand the mechanisms of lineage commitment.</t>
  </si>
  <si>
    <t>cell lineage, cell geneology, stem cell, phylogeny, phylogenetic tree</t>
  </si>
  <si>
    <t>10.1111/j.1365-2184.2009.00586.x</t>
  </si>
  <si>
    <t>The Cat is Out of the Bag: Cortical Simulations with 10^9 Neurons, 10^13 Synapses</t>
  </si>
  <si>
    <t>Ananthanarayanan et al.</t>
  </si>
  <si>
    <t>simulation on supercomputer and accordingly analyzed</t>
  </si>
  <si>
    <t>Massive parallel cortical simulator, able to simulate billions of neurons and trillions of synapses, to study the brain cortex activity. Visualization of simulation state of brain network. Combination of EEG and plots showing the firing rate of neurons.</t>
  </si>
  <si>
    <t>ananthanarayanan.jpg</t>
  </si>
  <si>
    <t>Ananthanarayanan, Rajagopal; Esser, Steven K.; Simon, Horst D.; Modha, Dharmendra S.</t>
  </si>
  <si>
    <t>In the quest for cognitive computing, we have built a massively parallel cortical simulator, C2, that incorporates a number of innovations in computation, memory, and communication. Using C2 on LLNL's Dawn Blue Gene/P supercomputer with 147. 456 CPUs and 144 TB of main memory, we report two cortical simulations at unprecedented scale { that effectively saturate the entire memory capacity and refresh it at least every simulated second. The rst simulation consists of 1:6 billion neurons and 8:87 trillion synapses with experimentally-measured gray matter thalamocortical connectivity. The second simulation has 900 million neurons and 9 trillion synapses with probabilistic connectivity. We demonstrate nearly perfect weak scaling and attractive strong scaling. The simulations, which incorporate phenomenological spiking neurons, individual learning synapses, axonal delays, and dynamic synaptic channels, exceed the scale of the cat cortex, marking the dawn of a new era in the scale of cortical simulations.</t>
  </si>
  <si>
    <t>EEG waveplot, heatmap, topographic plot</t>
  </si>
  <si>
    <t>Human brain with better supercomputers</t>
  </si>
  <si>
    <t>10.1145/1654059.1654124</t>
  </si>
  <si>
    <t>Multiscale models of angiogenesis</t>
  </si>
  <si>
    <t>Qutub, Amina A.; Gabhann, Feilim Mac; Karagiannis, Emmanouil D.; Vempati, Prakash; Popel, Aleksander S.</t>
  </si>
  <si>
    <t xml:space="preserve">Molecule, Cell, Tissue, Organ </t>
  </si>
  <si>
    <t xml:space="preserve">Explore results of multiscale simulation data </t>
  </si>
  <si>
    <t xml:space="preserve">angiogenesis modeled on multiple scales </t>
  </si>
  <si>
    <t>molecules, cells, microvasculature (tissue)</t>
  </si>
  <si>
    <t xml:space="preserve">medical biology </t>
  </si>
  <si>
    <t xml:space="preserve">Angiogenesis is driven by molecular and cellular processes that all can be simulated to drive </t>
  </si>
  <si>
    <t>qutub.png</t>
  </si>
  <si>
    <t>This article aims to promote integration of angiogenesis-related models, both integration of the work described herein and many other existing and future models. Integration of molecular mechanisms with cell- and organ- level models allows investigators to study angiogenesis from perspectives in time and space that were once unattainable. As new tools develop for the systematic validation, integration, visualization, and adaptation of these models, the field of angiogenesis heralds an era where modeling becomes an essential component of rigorous experimental design and therapeutic advances.</t>
  </si>
  <si>
    <t>angiogenesis, multiscale, simulation, computational model</t>
  </si>
  <si>
    <t>10.1109/MEMB.2009.931791</t>
  </si>
  <si>
    <t>A cell-based simulation software for multi-cellular systems</t>
  </si>
  <si>
    <t>Hoehme and Drasdo</t>
  </si>
  <si>
    <t>multi-cellular dynamics</t>
  </si>
  <si>
    <t>CellSys - system for simulating growth and organization process in multicellular systems.</t>
  </si>
  <si>
    <t>hoehme2010simulation.jpg</t>
  </si>
  <si>
    <t>Hoehme, Stefan; Drasdo, Dirk</t>
  </si>
  <si>
    <t>CellSys is a modular software tool for efficient off-lattice simulation of growth and organization processes in multi-cellular systems in 2D and 3D. It implements an agent-based model that approximates cells as isotropic, elastic and adhesive objects. Cell migration is modeled by an equation of motion for each cell. The software includes many modules specifically tailored to support the simulation and analysis of virtual tissues including real-time 3D visualization and VRML 2.0 support. All cell and environment parameters can be independently varied which facilitates species specific simulations and allows for detailed analyses of growth dynamics and links between cellular and multi-cellular phenotypes.</t>
  </si>
  <si>
    <t>10.1093/bioinformatics/btq437</t>
  </si>
  <si>
    <t>Visualizing multiscale, multiphysics simulation data: Brain blood flow</t>
  </si>
  <si>
    <t>Insley, Grinberg, Papka</t>
  </si>
  <si>
    <t>Cell,Tissue,Organ</t>
  </si>
  <si>
    <t>Process modeling,Process simulation,Process analysis</t>
  </si>
  <si>
    <t>strong focus on exploration of simulation data, visual analysis through data derivation to show the flow data, illustrative elements to communicate the shapes in the system, e.g., platelets, red blood cells</t>
  </si>
  <si>
    <t>brain blood flow</t>
  </si>
  <si>
    <t>Cerebrovasculature</t>
  </si>
  <si>
    <t>Insley et al. created a multiscale visualization of blood flow in brain. They have coupled the multiscale data from atomistic simulation of blood flow with a patient specific cerebrovasculature. Resulting visualization allows to see an overview of the blood flow, and also to focus on area of interest, and to zoom on them up to cell level.</t>
  </si>
  <si>
    <t>insley.jpg</t>
  </si>
  <si>
    <t>Insley, Joseph A.; Grinberg, Leopold; Papka, Michael E.</t>
  </si>
  <si>
    <t>Accurately predicting many physical and biological systems requires modeling interactions of macroscopic and microscopic events. This results in large and heterogeneous data sets on vastly differing scales, both physical and temporal. The ability to use a single integrated tool for the visualization of multiscale simulation data is important to understanding the effects that events at one scale have on events in the other. In the case of blood flow, we examine how the large-scale flow patterns influence blood cell behavior. In this paper we describe the visualization tools that were developed for data from coupled continuum - atomistic simulations. Specifically, we overview a) a custom ParaView reader plug-in that processes macro-scale continuum data computed by a highorder spectral element solver, and b) an adaptive proper orthogonal decomposition-based technique for the visualization of nonstationary velocity fields from atomistic simulations. We also discuss how the ParaView parallel processing and rendering infrastructure was leveraged in the new tools. We apply our methods to visualize multiscale data from coupled continuum-atomistic simulations of blood flow in a patient-specific cerebrovasculature with a brain aneurysm.</t>
  </si>
  <si>
    <t>multi scale, particles, isosurface, slice, streamtubes</t>
  </si>
  <si>
    <t>10.1109/LDAV.2011.6092176</t>
  </si>
  <si>
    <t>A Cell-Based Light Interaction Model for Human Blood</t>
  </si>
  <si>
    <t>Yim, D.; Baranoski, G.v.g.; Kimmel, B.w.; Chen, T.f.; Miranda, E.</t>
  </si>
  <si>
    <t>Show output of simulation parameters to visualize blood, artistic/communication element to this</t>
  </si>
  <si>
    <t>Blood cell physiological properties</t>
  </si>
  <si>
    <t>Blood</t>
  </si>
  <si>
    <t>We have described the first predictive model of light interaction with human blood presented in the computer graphics literature. The CLBlood model provides spectral and scattering responses for blood samples under a wide range of physiological and rheological conditions. The model predictions have been evaluated through in silico experiments, and the results of these experiments show a close quantitative and qualitative agreement with actual measured data and experimental observations reported in the biomedical literature. 
Image attached shows different coloration of blood due to different amounts of oxygen saturation</t>
  </si>
  <si>
    <t>yim.jpg</t>
  </si>
  <si>
    <t>The development of predictive appearance models for organic tissues is a challenging task due to the inherent complexity of these materials. In this paper, we closely examine the biophysical processes responsible for the appearance attributes of whole blood, one the most fundamental of these materials. We describe a new appearance model that simulates the mechanisms of light propagation and absorption within the cellular and fluid portions of this specialized tissue. The proposed model employs a comprehensive, and yet flexible first principles approach based on the morphological, optical and biochemical properties of blood cells. This approach allows for environment driven changes in the cells' anatomy and orientation to be appropriately included into the light transport simulations. The correctness and predictive capabilities of the proposed model are quantitatively and qualitatively evaluated through comparisons of modeled results with actual measured data and experimental observations reported in the scientific literature. Its incorporation into rendering systems is illustrated through images of blood samples depicting appearance variations controlled by physiologically meaningful parameters. Besides the contributions to the modeling of material appearance, the research presented in this paper is also expected to have applications in a wide range of biomedical areas, from optical diagnostics to the visualization and noninvasive imaging of blood-perfused tissues.</t>
  </si>
  <si>
    <t>blood, light refraction, graphics</t>
  </si>
  <si>
    <t xml:space="preserve">expand physiological parameters that can be used to show blood </t>
  </si>
  <si>
    <t>10.1111/j.1467-8659.2012.03065.x</t>
  </si>
  <si>
    <t>y - in middle group with other graphics-based methods</t>
  </si>
  <si>
    <t>Visualizing Motional Correlations in Molecular Dynamics Using Geometric Deformations</t>
  </si>
  <si>
    <t>Fioravante et al.</t>
  </si>
  <si>
    <t>visualizing motion through more illustrative method</t>
  </si>
  <si>
    <t>allosteric effect</t>
  </si>
  <si>
    <t>PDB:NS5B</t>
  </si>
  <si>
    <t>In the work of Fiovarante et al., the authors are presenting a molecule as a set of spheres colored by the covariance values with the other points in molecule. Authors are able to represent different conformations of the molecules, cluster them, and show the path of correlations in case of reaction..</t>
  </si>
  <si>
    <t>fioravante.jpg</t>
  </si>
  <si>
    <t>Fioravante, M.; Shook, A.; Thorpe, I.; Rheingans, P.</t>
  </si>
  <si>
    <t>In macromolecules, an allosteric effect is said to occur when a change at one site of a molecule affects a distant site. Understanding these allosteric effects can be important for understanding how the functions of complex molecules such as proteins are regulated. One potential application of this knowledge is the development of small molecules that alter the function of proteins involved in diseases. Studying motional correlation can help researchers to discover how a change at a source site affects the target site and thus how allosteric ligands that could serve as drugs are able to exert their therapeutic effects. By improving our ability to analyze these correlated relationships, it may be possible to develop new medications to combat deadly diseases such as Hepatitis C. We present four visual techniques which represent motional correlation on rendered three-dimensional molecular models, providing new ways to view clusters of correlated residues and paths of allosteric interactions. These techniques give us a new way of investigating the presence of motional correlations in complex molecules. We compare each of these techniques to determine which are the most useful for representing motional correlations.</t>
  </si>
  <si>
    <t>color coded, mesh</t>
  </si>
  <si>
    <t>Extending by smooth geometric deformation</t>
  </si>
  <si>
    <t>10.1111/cgf.12118</t>
  </si>
  <si>
    <t>Characterizing Molecular Interactions in Chemical Systems</t>
  </si>
  <si>
    <t>Gunther et al.</t>
  </si>
  <si>
    <t>direct visualization of molecular properties with illustrations</t>
  </si>
  <si>
    <t>Molecular dynamic</t>
  </si>
  <si>
    <t>Gunther et al. has proposed a system to visualize the surface of atoms, and their force-based connections with other atoms. System is helpful for the study of molecular folding process, bonding, and self-assembly.</t>
  </si>
  <si>
    <t>gunther.jpg</t>
  </si>
  <si>
    <t>Günther, David; Boto, Roberto A.; Contreras-Garcia, Julia; Piquemal, Jean-Philip; Tierny, Julien</t>
  </si>
  <si>
    <t>Interactions between atoms have a major influence on the chemical properties of molecular systems. While covalent interactions impose the structural integrity of molecules, noncovalent interactions govern more subtle phenomena such as protein folding, bonding or self assembly. The understanding of these types of interactions is necessary for the interpretation of many biological processes and chemical design tasks. While traditionally the electron density is analyzed to interpret the quantum chemistry of a molecular system, noncovalent interactions are characterized by low electron densities and only slight variations of them - challenging their extraction and characterization. Recently, the signed electron density and the reduced gradient, two scalar fields derived from the electron density, have drawn much attention in quantum chemistry since they enable a qualitative visualization of these interactions even in complex molecular systems and experimental measurements. In this work, we present the first combinatorial algorithm for the automated extraction and characterization of covalent and noncovalent interactions in molecular systems. The proposed algorithm is based on a joint topological analysis of the signed electron density and the reduced gradient. Combining the connectivity information of the critical points of these two scalar fields enables to visualize, enumerate, classify and investigate molecular interactions in a robust manner. Experiments on a variety of molecular systems, from simple dimers to proteins or DNA, demonstrate the ability of our technique to robustly extract these interactions and to reveal their structural relations to the atoms and bonds forming the molecules. For simple systems, our analysis corroborates the observations made by the chemists while it provides new visual and quantitative insights on chemical interactions for larger molecular systems.</t>
  </si>
  <si>
    <t>arrow glyphs, topological analysis</t>
  </si>
  <si>
    <t>10.1109/TVCG.2014.2346403</t>
  </si>
  <si>
    <t>Unfolding and Interactive Exploration of Protein Tunnels and their Dynamics</t>
  </si>
  <si>
    <t>Kolesar et al.</t>
  </si>
  <si>
    <t>Interactive illustration of polymerization</t>
  </si>
  <si>
    <t>Polymerization ranges spatially from molecules to macromolecules and temporally from nanoseconds (monomer movement) to seconds (overall process of polymerization)</t>
  </si>
  <si>
    <t>Nucleotid</t>
  </si>
  <si>
    <t>Illustrative animation model to show the emergence of the tree-like structures. The authors have proposed an illustrative model showing the process of polymerization in time scale ranging from nanoseconds to seconds. Model allows to steer the environment of the simulation and better explore and understand this complex process.</t>
  </si>
  <si>
    <t>kolesar.jpg</t>
  </si>
  <si>
    <t>Kolesár, Ivan; Byška, Jan; Parulek, Julius; Hauser, Helwig; Kozlíková, Barbora</t>
  </si>
  <si>
    <t>Background: Research in cell biology is steadily contributing new knowledge about many aspects of physiological processes, both with respect to the involved molecular structures as well as their related function. Illustrations of the spatio-temporal development of such processes are not only used in biomedical education, but also can serve scientists as an additional platform for in-silico experiments. Results: In this paper, we contribute a new, three-level modeling approach to illustrate physiological processes from the class of polymerization at different time scales. We integrate physical and empirical modeling, according to which approach best suits the different involved levels of detail, and we additionally enable a form of interactive steering, while the process is illustrated. We demonstrate the suitability of our approach in the context of several polymerization processes and report from a first evaluation with domain experts. Conclusion: We conclude that our approach provides a new, hybrid modeling approach for illustrating the process of emergence in physiology, embedded in a densely filled environment. Our approach of a complementary fusion of three systems combines the strong points from the different modeling approaches and is capable to bridge different spatial and temporal scales.</t>
  </si>
  <si>
    <t>10.2312/vcbm.20161265</t>
  </si>
  <si>
    <t>Interactive Exploration of Ligand Transportation through Protein Tunnels</t>
  </si>
  <si>
    <t>Furmanova et al.</t>
  </si>
  <si>
    <t>visual analysis of ligan trajectory inside the protein tunnel</t>
  </si>
  <si>
    <t>molecular dynamic</t>
  </si>
  <si>
    <t>Authors have proposed a visual analysis method, combining together a simplified 3D representation of the ligand trajectory with the scaterplots and boxplots showing additional ligan properties.</t>
  </si>
  <si>
    <t>furmanova.jpg</t>
  </si>
  <si>
    <t>Furmanova, Katararina; Jaresova, Miroslava; Byska, Jan; Jurcik, Adam; Parulek, Julius; Hauser, Helwig; Kozlikova, Barbora</t>
  </si>
  <si>
    <t>Background: Protein structures and their interaction with ligands have been in the focus of biochemistry and structural biology research for decades. The transportation of ligand into the protein active site is often complex process, driven by geometric and physico-chemical properties, which renders the ligand path full of jitter and impasses. This prevents understanding of the ligand transportation and reasoning behind its behavior along the path. Results: To address the needs of the domain experts we design an explorative visualization solution based on a multi-scale simplification model. It helps to navigate the user to the most interesting parts of the ligand trajectory by exploring different attributes of the ligand and its movement, such as its distance to the active site, changes of amino acids lining the ligand, or ligand "stuckness". The process is supported by three linked views - 3D representation of the simplified trajectory, scatterplot matrix, and bar charts with line representation of ligand-lining amino acids. Conclusions: The usage of our tool is demonstrated on molecular dynamics simulations provided by the domain experts. The tool was tested by the domain experts from protein engineering and the results confirm that it helps to navigate the user to the most interesting parts of the ligand trajectory and to understand the ligand behavior.</t>
  </si>
  <si>
    <t>flow visualization, simplified trajectory, color coded, scatterplot, boxplot, brushing</t>
  </si>
  <si>
    <t>—</t>
  </si>
  <si>
    <t>Anatomically accurate high resolution modeling of human whole heart electromechanics: A strongly scalable algebraic multigrid solver method for nonlinear deformation</t>
  </si>
  <si>
    <t>Augustin et al.</t>
  </si>
  <si>
    <t>Explore the results of multiscale whole heart simulation</t>
  </si>
  <si>
    <t>heart electromechanics</t>
  </si>
  <si>
    <t xml:space="preserve">Heart </t>
  </si>
  <si>
    <t>Computational physiology</t>
  </si>
  <si>
    <t>Goal is to generate an electrophysical model that drives the beating of the heart from the resolution of gated ion channels opening on the upstroke of an action potential through the 200-600ms duration of a cardiac action potential to the full cycle of a heartbeat (1s)</t>
  </si>
  <si>
    <t>augustin.jpeg</t>
  </si>
  <si>
    <t>Augustin, Christoph M.; Neic, Aurel; Liebmann, Manfred; Prassl, Anton J.; Niederer, Steven A.; Haase, Gundolf; Plank, Gernot</t>
  </si>
  <si>
    <t>Electromechanical (EM) models of the heart have been used successfully to study fundamental mechanisms underlying a heart beat in health and disease. However, in all modeling studies reported so far numerous simplifications were made in terms of representing biophysical details of cellular function and its heterogeneity, gross anatomy and tissue microstructure, as well as the bidirectional coupling between electrophysiology (EP) and tissue distension. One limiting factor is the employed spatial discretization methods which are not sufficiently flexible to accommodate complex geometries or resolve heterogeneities, but, even more importantly, the limited efficiency of the prevailing solver techniques which are not sufficiently scalable to deal with the incurring increase in degrees of freedom (DOF) when modeling cardiac electromechanics at high spatio-temporal resolution. This study reports on the development of a novel methodology for solving the nonlinear equation of finite elasticity using human whole organ models of cardiac electromechanics, discretized at a high para-cellular resolution. Three patient-specific, anatomically accurate, whole heart EM models were reconstructed from magnetic resonance (MR) scans at resolutions of 220 μm, 440 μm and 880 μm, yielding meshes of approximately 184.6, 24.4 and 3.7 million tetrahedral elements and 95.9, 13.2 and 2.1 million displacement DOF, respectively. The same mesh was used for discretizing the governing equations of both electrophysiology (EP) and nonlinear elasticity. A novel algebraic multigrid (AMG) preconditioner for an iterative Krylov solver was developed to deal with the resulting computational load. The AMG preconditioner was designed under the primary objective of achieving favorable strong scaling characteristics for both setup and solution runtimes, as this is key for exploiting current high performance computing hardware. Benchmark results using the 220 μm, 440 μm and 880 μm meshes demonstrate efficient scaling up to 1024, 4096 and 8192 compute cores which allowed the simulation of a single heart beat in 44.3, 87.8 and 235.3 minutes, respectively. The efficiency of the method allows fast simulation cycles without compromising anatomical or biophysical detail.</t>
  </si>
  <si>
    <t>Cardiac Electromechanics, Algebraic Multigrid, Parallel Computing, Whole Heart Model</t>
  </si>
  <si>
    <t>10.1016/j.jcp.2015.10.045</t>
  </si>
  <si>
    <t>PhysiCell: An open source physics-based cell simulator for 3-D multicellular systems</t>
  </si>
  <si>
    <t>Ghaffarizadeh, Ahmadreza; Heiland, Randy; Friedman, Samuel H.; Mumenthaler, Shannon M.; Macklin, Paul</t>
  </si>
  <si>
    <t>originally developed to understand cancer growth, now applicable to other aspects. Users focus on modeling microenvironment-dependent triggers of standard cell processes and visualize the output of the simulation data. e.g. PhysiCell currently includes models for two types of cell death: apoptosis (programmed cell death) and necrosis (unprogrammed cell death)</t>
  </si>
  <si>
    <t>tissue changes driving by essential phenotypic processes: cell cycling/division, death, volume changes, motility, adhesion, and volume exclusion/“repulsion</t>
  </si>
  <si>
    <t>tissue microenvironment</t>
  </si>
  <si>
    <t>computational biology</t>
  </si>
  <si>
    <t>open source agent-based simulator for studying many interacting cells in dynamic tissue microenvironments. "We aim to create a framework for building multicellular simulations that investigate the relationship between (diffusional) substrate limitations, multicellular biochemical communication, and essential phenotypic processes: cell cycling/division, death, volume changes, motility, adhesion, and volume exclusion/“repulsion”"</t>
  </si>
  <si>
    <t>ghaffarizadeh.jpg</t>
  </si>
  <si>
    <t>Many multicellular systems problems can only be understood by studying how cells move, grow, divide, interact, and die. Tissue-scale dynamics emerge from systems of many interacting cells as they respond to and influence their microenvironment. The ideal “virtual laboratory” for such multicellular systems simulates both the biochemical microenvironment (the “stage”) and many mechanically and biochemically interacting cells (the “players” upon the stage). PhysiCell—physics-based multicellular simulator—is an open source agent-based simulator that provides both the stage and the players for studying many interacting cells in dynamic tissue microenvironments. It builds upon a multi-substrate biotransport solver to link cell phenotype to multiple diffusing substrates and signaling factors. It includes biologically-driven sub-models for cell cycling, apoptosis, necrosis, solid and fluid volume changes, mechanics, and motility “out of the box.” The C++ code has minimal dependencies, making it simple to maintain and deploy across platforms. PhysiCell has been parallelized with OpenMP, and its performance scales linearly with the number of cells. Simulations up to 105-106 cells are feasible on quad-core desktop workstations; larger simulations are attainable on single HPC compute nodes. We demonstrate PhysiCell by simulating the impact of necrotic core biomechanics, 3-D geometry, and stochasticity on the dynamics of hanging drop tumor spheroids and ductal carcinoma in situ (DCIS) of the breast. We demonstrate stochastic motility, chemical and contact-based interaction of multiple cell types, and the extensibility of PhysiCell with examples in synthetic multicellular systems (a “cellular cargo delivery” system, with application to anti-cancer treatments), cancer heterogeneity, and cancer immunology. PhysiCell is a powerful multicellular systems simulator that will be continually improved with new capabilities and performance improvements. It also represents a significant independent code base for replicating results from other simulation platforms. The PhysiCell source code, examples, documentation, and support are available under the BSD license at http://PhysiCell.MathCancer.org and http://PhysiCell.sf.net.</t>
  </si>
  <si>
    <t>apoptosis, cell cycle, cell development, tissue development</t>
  </si>
  <si>
    <t>performance bottleneck fixes</t>
  </si>
  <si>
    <t>10.1371/journal.pcbi.1005991</t>
  </si>
  <si>
    <t>LoD PLI: Level of Detail for Visualizing Time-Dependent, Protein-Lipid Interaction</t>
  </si>
  <si>
    <t>Alharbi et al.</t>
  </si>
  <si>
    <t>Goal to understand the interdependence of membrane proteins with their surrounding lipids. Main analysis goal is to identify points where proteins/lipids are interacting which can be observed at 6 different levels of detail, using a cylindar with differently sized heatmap color bins to show where interactions occur. Can optionally map interaction to bars coming off cylindar around cylinder perimeter that indicate frequency of interactions. Exploration also a factor, users want to see the output of the simulation data, and see what lipids look like at an atomistic level (pretty close to reality)</t>
  </si>
  <si>
    <t>Molecules</t>
  </si>
  <si>
    <t>This work addresses the challenge of visualizing complex, time-dependent interactions between lipids and proteins by introducing two abstract LoD representations with six levels of detail for lipid molecules and protein interaction and proposes a fast GPU-based projection that maps lipid-constituents involved in the interaction onto the Abstract LoD protein interaction space. 
"We describe an abstract protein space in the context of membrane protein-lipid interaction and we propose six levels of detail for both lipid types and the PLI abstract space. The visual design of the abstract space simplifies the PLI challenge and helps users obtain insight into the PLI. The LoD lipid representations reduce clutter caused by lipid particles. The LoD PLI space representations enable users to investigate the PLI space at the desired LoD. We also introduce a number of useful user options to aid the PLI visualization"</t>
  </si>
  <si>
    <t>alharbi.png</t>
  </si>
  <si>
    <t>Alharbi, Naif; Krone, M.; Chavent, M.; Laramee, R.</t>
  </si>
  <si>
    <t>In Molecular Dynamics (MD) Visualization, representative surfaces of varying resolution are commonly used to depict protein molecules while a variety of geometric shapes, ribbons, and spheres are used to represent residues and atoms at different levels of detail (LoD). The focus of the visualization is usually on individual atoms or molecules themselves and less often on the interaction space between them. Here we focus on LoD interaction between lipids and proteins and the space in which this occurs in the context of a membrane simulation. With naive approaches, particles may overlap and significant interaction details can be obscured due to clutter. Furthermore, the spatial complexity of the protein-lipid interaction (PLI) increases over time. Co-developed with an MD domain expert, we address the challenge of visualizing complex, time-dependent interactions between lipids and proteins by introducing two abstract LoD representations with six levels of detail for lipid molecules and protein interaction. We also propose a fast GPU-based projection that maps lipid-constituents involved in the interaction onto the abstract LoD protein interaction space. The tool provides fast LoD, the imagery of PLI for 336,260 particles over almost 2,000 time-steps. The result is a great simplification in both perception and cognition of this complex interaction that reveals new patterns and insight for computational biologists. We also report feedback from the domain expert to our visualization.</t>
  </si>
  <si>
    <t>Scientific visualization, Molecular Dynamics, Protein-lipid Interaction</t>
  </si>
  <si>
    <t>In future work, we aim to focus more on analysis. Discrete abstract rings can be employed to visualize protein deformation. Properties of cylinder shape can be exploited to map the PLI from a cylinder onto a 2D plane. Visual analytic techniques can be applied to 2D PLI results to understand the relation between residues and particles involved in the interaction.</t>
  </si>
  <si>
    <t>Real-time cortical simulation on neuromorphic hardware</t>
  </si>
  <si>
    <t>Rhodes, Oliver; Peres, Luca; Rowley, Andrew G. D.; Gait, Andrew; Plana, Luis A.; Brenninkmeijer, Christian; Furber, Steve B.</t>
  </si>
  <si>
    <t>Tissue</t>
  </si>
  <si>
    <t>Figure designed to show the microcircuitry of excitatory and inhibitory neurons. This is an interesting way to communicate the layering of the different neuron types in cortical tissue</t>
  </si>
  <si>
    <t>brain -- sensory cortex</t>
  </si>
  <si>
    <t xml:space="preserve">cortical simulation in real time of a spiking neural network in small cortical microcircuit tissue section (1mm3) using digital neuromorphic platform SpiNNaker. </t>
  </si>
  <si>
    <t>rhodes.jpeg</t>
  </si>
  <si>
    <t>Real-time simulation of a large-scale biologically representative spiking neural network is presented, through the use of a heterogeneous parallelization scheme and SpiNNaker neuromorphic hardware. A published cortical microcircuit model is used as a benchmark test case, representing ≈1 mm2 of early sensory cortex, containing 77 k neurons and 0.3 billion synapses. This is the first hard real-time simulation of this model, with 10 s of biological simulation time executed in 10 s wall-clock time. This surpasses best-published efforts on HPC neural simulators (3 × slowdown) and GPUs running optimized spiking neural network (SNN) libraries (2 × slowdown). Furthermore, the presented approach indicates that real-time processing can be maintained with increasing SNN size, breaking the communication barrier incurred by traditional computing machinery. Model results are compared to an established HPC simulator baseline to verify simulation correctness, comparing well across a range of statistical measures. Energy to solution and energy per synaptic event are also reported, demonstrating that the relatively low-tech SpiNNaker processors achieve a 10 × reduction in energy relative to modern HPC systems, and comparable energy consumption to modern GPUs. Finally, system robustness is demonstrated through multiple 12 h simulations of the cortical microcircuit, each simulating 12 h of biological time, and demonstrating the potential of neuromorphic hardware as a neuroscience research tool for studying complex spiking neural networks over extended time periods.</t>
  </si>
  <si>
    <t>cortical simulation, hardware</t>
  </si>
  <si>
    <t xml:space="preserve"> extend simulation times and computational neuroscience research to explore long-term effects in the brain</t>
  </si>
  <si>
    <t>10.1098/rsta.2019.0160</t>
  </si>
  <si>
    <t>Artistoo, a library to build, share, and explore simulations of cells and tissues in the web browser</t>
  </si>
  <si>
    <t>Wortel and Textor</t>
  </si>
  <si>
    <t>Simulation vis result</t>
  </si>
  <si>
    <t>Allow users to explore the results of the simulation (what do the data look like), to change parameters of the simulation to analyze how the system can be changed, and to package this model in a visual way that can communicate to a broad audience what this simulation is doing</t>
  </si>
  <si>
    <t>morphogenesis</t>
  </si>
  <si>
    <t>tissue, collection of cells</t>
  </si>
  <si>
    <t xml:space="preserve">A visual framework designed to allow users to understand the cellular potts model,  a model to analyze interacting cell systems at the tissue-level. Main idea is to explore the output of the model - data are minimially abstracted from the simulation. Although we can see individual cells and their behaviors, the main goal is to understand how a collection of cells behave, so I would say the visualization goal is more on the tissue scale </t>
  </si>
  <si>
    <t>wolter-artistoo.jpg</t>
  </si>
  <si>
    <t>Wortel, Inge Mn; Textor, Johannes</t>
  </si>
  <si>
    <t>The cellular Potts model (CPM) is a powerful in silico method for simulating biological processes at tissue scale. Their inherently graphical nature makes CPMs very accessible in theory, but in practice, they are mostly implemented in specialised frameworks users need to master before they can run simulations. We here present Artistoo (Artificial Tissue Toolbox), a JavaScript library for building ‘explorable’ CPM simulations where viewers can change parameters interactively, exploring their effects in real time. Simulations run directly in the web browser and do not require third-party software, plugins, or back-end servers. The JavaScript implementation imposes no major performance loss compared to frameworks written in C++; Artistoo remains sufficiently fast for interactive, real-time simulations. Artistoo provides an opportunity to unlock CPM models for a broader audience: interactive simulations can be shared via a URL in a zero-install setting. We discuss applications in CPM research, science dissemination, open science, and education.</t>
  </si>
  <si>
    <t>cellular pots model, communication, outreach, model, cartoon</t>
  </si>
  <si>
    <t>10.7554/eLife.61288</t>
  </si>
  <si>
    <t>Reconstruction and Decomposition of High-Dimensional Landscapes via Unsupervised Learning</t>
  </si>
  <si>
    <t>Lei, Jing; Akhter, Nasrin; Qiao, Wanli; Shehu, Amarda</t>
  </si>
  <si>
    <t>simulation (BioPython library, etc)</t>
  </si>
  <si>
    <t>visual analysis of energy landscapes from proteins in dimensionality reduction approach (PCA)</t>
  </si>
  <si>
    <t xml:space="preserve">bioinformatics (KDD) </t>
  </si>
  <si>
    <t>study of high-dimensional energy landscape, or fitness landscape, of molecules/proteins -- look at the structural/hierarchical organization of these various microstates that the proteins toggle between. "as some of the visualization-based analysis indicates, MS(nngraph) may be useful in comparing landscapes and structural states probed by different conformational sampling algorithms and different energy functions. In doing so, the method may assist researchers in highlighting inherent sampling biases and, more importantly, assist in the design of more powerful conformational sampling algorithms and more accurate energy functions for molecular modeling.</t>
  </si>
  <si>
    <t>lei.png</t>
  </si>
  <si>
    <t>Uncovering the organization of a landscape that encapsulates all states of a dynamic system is a central task in many domains, as it promises to reveal, in an unsupervised manner, a system's inner working. One domain where this task is crucial is in bioinformatics, where the energy landscape that organizes three-dimensional structures of a molecule by their energetics is a powerful construct. The landscape can be leveraged, among other things, to reveal macrostates where a molecule is biologically-active. This is a daunting task, as landscapes of complex actuated systems, such as molecules, are inherently high-dimensional. Nonetheless, our laboratories have made some progress via topological and statistical analysis of spatial data over the recent years. We have proposed what is essentially a dichotomy, methods that are more pertinent for visualization-driven discovery, and methods that are more pertinent for discovery of the biologically-active macrostates but not amenable to visualization. In this paper, we present a novel, hybrid method that combines strengths of these methods, allowing both visualization of the landscape and discovery of macrostates. We demonstrate what the method is capable of uncovering in comparison with existing methods over structure spaces sampled with conformational sampling algorithms. Though the direct evaluation in this paper is on protein energy landscapes, the proposed method is of broad interest in cross-cutting problems that necessitate characterization of fitness and optimization landscapes.</t>
  </si>
  <si>
    <t>10.1145/3394486.3403300</t>
  </si>
  <si>
    <t>Using CellML with OpenCMISS to simulate multi-scale physiology</t>
  </si>
  <si>
    <t>Nickerson et al.</t>
  </si>
  <si>
    <t>Simulation (CellML models)</t>
  </si>
  <si>
    <t>Organelle, Cell, Tissue, Organ, System</t>
  </si>
  <si>
    <t>See results of CellML simulations, modify parameters in OpenCMISS-Zinc (the compnent that allows field manipulation and visualization)</t>
  </si>
  <si>
    <t>many</t>
  </si>
  <si>
    <t>Bioengineering/Biotech</t>
  </si>
  <si>
    <t>OpenCMISS is an open-source modeling environment aimed, in particular, at the solution of bioengineering problems. OpenCMISS consists of two main parts: a computational library (OpenCMISS-Iron) and a field manipulation and visualization library (OpenCMISS-Zinc).</t>
  </si>
  <si>
    <t>Nickerson, David P.; Ladd, David; Hussan, Jagir R.; Safaei, Soroush; Suresh, Vinod; Hunter, Peter J.; Bradley, Christopher P.</t>
  </si>
  <si>
    <t>OpenCMISS is an open-source modeling environment aimed, in particular, at the solution of bioengineering problems. OpenCMISS consists of two main parts: a computational library (OpenCMISS-Iron) and a field manipulation and visualization library (OpenCMISS-Zinc). OpenCMISS is designed for the solution of coupled multi-scale, multi-physics problems in a general-purpose parallel environment. CellML is an XML format designed to encode biophysically based systems of ordinary differential equations and both linear and non-linear algebraic equations. A primary design goal of CellML is to allow mathematical models to be encoded in a modular and reusable format to aid reproducibility and interoperability of modeling studies. In OpenCMISS, we make use of CellML models to enable users to configure various aspects of their multi-scale physiological models. This avoids the need for users to be familiar with the OpenCMISS internal code in order to perform customized computational experiments. Examples of this are: cellular electrophysiology models embedded in tissue electrical propagation models; material constitutive relationships for mechanical growth and deformation simulations; time-varying boundary conditions for various problem domains; and fluid constitutive relationships and lumped-parameter models. In this paper, we provide implementation details describing how CellML models are integrated into multi-scale physiological models in OpenCMISS. The external interface OpenCMISS presents to users is also described, including specific examples exemplifying the extensibility and usability these tools provide the physiological modeling and simulation community. We conclude with some thoughts on future extension of OpenCMISS to make use of other community developed information standards, such as FieldML, SED-ML, and BioSignalML. Plans for the integration of accelerator code (graphical processing unit and field programmable gate array) generated from CellML models is also discussed.</t>
  </si>
  <si>
    <t>10.3389/fbioe.2014.00079</t>
  </si>
  <si>
    <t>The Cell Cycle Browser: An Interactive Tool for Visualizing, Simulating, and Perturbing Cell-Cycle Progression</t>
  </si>
  <si>
    <t>Borland et al.</t>
  </si>
  <si>
    <t>simulation, microscopy</t>
  </si>
  <si>
    <t xml:space="preserve">Cell </t>
  </si>
  <si>
    <t>Each dataset contains a time series of measurements for any number of molecular species captured across multiple individual cells. Each single-cell time series, or trace, is derived from the analysis of segmented images of proliferating human cells expressing a fluorescent reporter. . user can select which analysis plots to display including a time-series plot of experimental and simulated data; a growth curve plot for each dataset/simulation; and a simulated analytical flow cytometry plot of DNA synthesis versus DNA content fluorescence-activated cell sorting for the current simulation, or any datasets that contain phase information. use hierarchical clustering of cell tracks</t>
  </si>
  <si>
    <t>cell cycle</t>
  </si>
  <si>
    <t>we describe a web-based tool, the Cell Cycle Browser (CCB), for visualizing, simulating, and analyzing the timeline of molecular events during cell-cycle progression. In its most basic functionality, the CCB displays time-series data representing various molecular activities over the course of a single-cell cycle. Single-cell traces from time-lapse fluorescent microscopy experiments—representing different biological activities from multiple cell lines—may be aligned in time to examine the temporal sequence of cell-cycle events and explore new relationships among cell-cycle events. In addition, the CCB enables a user to simulate a mechanistic model of cell-cycle progression and align the model output with experimental data in time to better understand and predict cell-cycle behaviors.</t>
  </si>
  <si>
    <t>borland.jpg</t>
  </si>
  <si>
    <t>Borland, David; Yi, Hong; Grant, Gavin D.; Kedziora, Katarzyna M.; Chao, Hui Xiao; Haggerty, Rachel A.; Kumar, Jayashree; Wolff, Samuel C.; Cook, Jeanette G.; Purvis, Jeremy E.</t>
  </si>
  <si>
    <t>The cell cycle is driven by precise temporal coordination among many molecular activities. To understand and explore this process, we developed the Cell Cycle Browser (CCB), an interactive web interface based on real-time reporter data collected in proliferating human cells. This tool facilitates visualizing, organizing, simulating, and predicting the outcomes of perturbing cell-cycle parameters. Time-series traces from individual cells can be combined to build a multi-layered timeline of molecular activities. Users can simulate the cell cycle using computational models that capture the dynamics of molecular activities and phase transitions. By adjusting individual expression levels and strengths of molecular relationships, users can predict effects on the cell cycle. Virtual assays, such as growth curves and flow cytometry, provide familiar outputs to compare cell-cycle behaviors for data and simulations. The CCB serves to unify our understanding of cell-cycle dynamics and provides a platform for generating hypotheses through virtual experiments.</t>
  </si>
  <si>
    <t>cell cycle; computational modeling; data visualization; live-cell imaging; single-cell dynamics</t>
  </si>
  <si>
    <t>Future improvements to the CCB will include: (1) the ability to create customized, password-protected workspaces for individual users that allows them to create private workspaces that they can choose to make public later; (2) data from additional organisms; (3) a portal for submitting raw data for review to be available for visualization as tracks; (4) automated imputation of phase transition locations based on single-cell traces; and (5) the ability to load, simulate, and compare multiple computational models.</t>
  </si>
  <si>
    <t>10.1016/j.cels.2018.06.004</t>
  </si>
  <si>
    <t>Molecular Surface Maps</t>
  </si>
  <si>
    <t>Krone et al.</t>
  </si>
  <si>
    <t>a novel 2D representation of the molecular surface</t>
  </si>
  <si>
    <t>A novel representation for the exploration of the molecular surface, which abstracts part of the spatial information in order to  create a 2D map. This way the authors have gained a free space for creating space-time cube, and to overcome occlusion.</t>
  </si>
  <si>
    <t>krone.jpg</t>
  </si>
  <si>
    <t>Krone, Michael; Frieß, Florian; Scharnowski, Katrin; Reina, Guido; Fademrecht, Silvia; Kulschewski, Tobias; Pleiss, Jurgen; Ertl, and Thomas</t>
  </si>
  <si>
    <t>We present Molecular Surface Maps, a novel, view-independent, and concise representation for molecular surfaces. It transfers the well-known world map metaphor to molecular visualization. Our application maps the complex molecular surface to a simple 2D representation through a spherical intermediate, the Molecular Surface Globe. The Molecular Surface Map concisely shows arbitrary attributes of the original molecular surface, such as biochemical properties or geometrical features. This results in an intuitive overview, which allows researchers to assess all molecular surface attributes at a glance. Our representation can be used as a visual summarization of a molecule’s interface with its environment. In particular, Molecular Surface Maps simplify the analysis and comparison of different data sets or points in time. Furthermore, the map representation can be used in a Space-time Cube to analyze time-dependent data from molecular simulations without the need for animation. We show the feasibility of Molecular Surface Maps for different typical analysis tasks of biomolecular data.</t>
  </si>
  <si>
    <t>2D mapping, time cube</t>
  </si>
  <si>
    <t>Contour lines based on the elevation.</t>
  </si>
  <si>
    <t>10.1109/TVCG.2016.2598824</t>
  </si>
  <si>
    <t>CeLaVi: an interactive cell lineage visualization tool</t>
  </si>
  <si>
    <t>Salvador-Martínez, Irepan; Grillo, Marco; Averof, Michalis; Telford, Maximilian J</t>
  </si>
  <si>
    <t>simulation, single-cell sequencing</t>
  </si>
  <si>
    <t xml:space="preserve">main focus on this is to analyze cell lineage to understand how gene expression relates to the spatial distribution of the cells as they develop. Interested in seeing how the cells distribute in morphogenesis process, but main focus of the application appears to be inquiry into fate of INDIVIDUAL cells and to compare between these individuals. </t>
  </si>
  <si>
    <t>cell differentiation, morphogenesis (e.g. limb development, very early stages up to hundreds of cells), gene expression</t>
  </si>
  <si>
    <t>CeLaVi is a web-based tool that allows users to explore and annotate cell lineages, whilst simultaneously visualizing the spatial distribution, identities and properties of cells. Dashboard visualization allows users to visualize an entire cell lineage, to annotate cell clones, and to visualize the cells in a visually abstracted 3D space to understand their spatial relationships and organization according to spatial similiarity, these are color coded to a heatmap</t>
  </si>
  <si>
    <t>salvador-martinez.jpg</t>
  </si>
  <si>
    <t>Recent innovations in genetics and imaging are providing the means to reconstruct cell lineages, either by tracking cell divisions using live microscopy, or by deducing the history of cells using molecular recorders. A cell lineage on its own, however, is simply a description of cell divisions as branching events. A major goal of current research is to integrate this description of cell relationships with information about the spatial distribution and identities of the cells those divisions produce. Visualizing, interpreting and exploring these complex data in an intuitive manner requires the development of new tools. Here we present CeLaVi, a web-based visualization tool that allows users to navigate and interact with a representation of cell lineages, whilst simultaneously visualizing the spatial distribution, identities and properties of cells. CeLaVi’s principal functions include the ability to explore and manipulate the cell lineage tree; to visualise the spatial distribution of cell clones at different depths of the tree; to colour cells in the 3D viewer based on lineage relationships; to visualise various cell qualities on the 3D viewer (e.g. gene expression, cell type) and to annotate selected cells/clones. All these capabilities are demonstrated with four different example data sets. CeLaVi is available at http://www.celavi.pro.</t>
  </si>
  <si>
    <t>cell lineage, gene expression, lineage tree, phylogenetic tree</t>
  </si>
  <si>
    <t>10.1093/nar/gkab325</t>
  </si>
  <si>
    <t>MegaMol – a comprehensive prototyping framework for visualizations</t>
  </si>
  <si>
    <t>Gralka et al.</t>
  </si>
  <si>
    <t>simulation, x-ray crystallography</t>
  </si>
  <si>
    <t xml:space="preserve">MegaMol is designed to be primarily a prototyping framework for visualization techniques and visual analysis applications. </t>
  </si>
  <si>
    <t>MegaMol software tool originally made to visualize particle systems, but now has been enhanced with features like a cinematic camera, interactive image post-processing, incorporates molecular surface maps visualization in the framework</t>
  </si>
  <si>
    <t>gralka.png</t>
  </si>
  <si>
    <t xml:space="preserve">Patrick Gralka, Michael Becher, Matthias Braun, Florian Frieß, Christoph Müller, Tobias Rau, Karsten Schatz, Christoph Schulz, Michael Krone, Guido Reina &amp; Thomas Ertl </t>
  </si>
  <si>
    <t>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t>
  </si>
  <si>
    <r>
      <rPr/>
      <t xml:space="preserve">*not future work but this article builds from the original megamol paper: </t>
    </r>
    <r>
      <rPr>
        <color rgb="FF1155CC"/>
        <u/>
      </rPr>
      <t>https://ieeexplore.ieee.org/document/6881728</t>
    </r>
    <r>
      <rPr/>
      <t xml:space="preserve"> by Grottel et al in 2014</t>
    </r>
  </si>
  <si>
    <t>10.1140/epjst/e2019-800167-5</t>
  </si>
  <si>
    <t>Molecular simulations and visualization: introduction and overview</t>
  </si>
  <si>
    <t>Hirst et al.</t>
  </si>
  <si>
    <t>simulation, x-ray crystallography, nmr, cryo-em</t>
  </si>
  <si>
    <t>"To ensure that the enormous quantity of information contained in molecular simulation data (interactive or not) furnishes maximum insight into microscopic phenomena, the investigation of new visualization and visual analysis methods is an area of active research. One of the primary focuses of this emerging area concerns the development of new ways to understand and rapidly process the radically expanding deluge of data which molecular simulations are capable of generating. Visualization assists in grasping the complexity of these data and identifying emerging properties."
"Not only do interactive and video game interfaces offer the potential for crowd-sourced research studies, they also offer an engaging medium for scientific education, helping students of all ages learn scientific principles and knowledge."</t>
  </si>
  <si>
    <t>molecules</t>
  </si>
  <si>
    <t xml:space="preserve">Vis/computational biology </t>
  </si>
  <si>
    <t xml:space="preserve">mention drug design as a motivation for further research, exploration of AR/VR applications to understand dynamics and structures of molecules </t>
  </si>
  <si>
    <t>Hirst, Jonathan D.; Glowacki, David R.; Baaden, Marc</t>
  </si>
  <si>
    <t>Here we provide an introduction and overview of current progress in the field of molecular simulation and visualization, touching on the following topics: (1) virtual and augmented reality for immersive molecular simulations; (2) advanced visualization and visual analytic techniques; (3) new developments in high performance computing; and (4) applications and model building.</t>
  </si>
  <si>
    <t>molecular simulation, molecular dynamics</t>
  </si>
  <si>
    <t>10.1039/C4FD90024C</t>
  </si>
  <si>
    <t>Molecular visualization of computational biology data: A survey of surveys</t>
  </si>
  <si>
    <t>Physiology, Anatomy</t>
  </si>
  <si>
    <t>Main focus of the tools used/developed are for visual analysis and/or to observe the results of a simulation/the dynamics of molecules at an atomistic level or more coarsely</t>
  </si>
  <si>
    <t>Molecules, Organelles, Cells</t>
  </si>
  <si>
    <t>Alharbi et al. (2017) present the first survey of surveys on molecular dynamics visualization involving survey papers from the
computational biology community as well as computer graphics. The literature reviews cover selected, related topics: visualization of molecular structures (Goddard and Ferrin [GF07], Kozlíková et al. [KKF∗16]) and software dedicated to this task (O’Donoghue et al. [OGF∗10]), advances based on Graphics Processing Units (GPUs) (Chavent et al. [CLK∗11], Stone et al. [SHUS10]), detection and analysis of cavities in proteins (Brezovsky et al. [BCG∗13], Krone et al. [KKL∗16]), time-dependent biological data (Secrier and Schneider [SS13]), and new challenges in molecular modelling leading to new visualization questions (Chavent et al. [CDS16], Im et al [ILO∗16]). As a useful introduction to the links between molecular simulation and visualization, we discuss the review by Hirst et al. [HGB14]. 
As our literature selection covers a large time span, we focus on the last fifty years from the mid-sixties to 2016. This is a limited study with 11 survey papers (EuroVis short paper)</t>
  </si>
  <si>
    <t>alharbi-sos.png</t>
  </si>
  <si>
    <t>Alharbi, Naif; Alharbi, Mohammad; Martinez, Xavier; Krone, Michael; Rose, Alexander S.; Baaden, Marc; Laramee, Robert S.; Chavent, Matthieu</t>
  </si>
  <si>
    <t>Visualizations for computational biology have been developing for over 50 years. With recent advances in both computational biology and computer graphics techniques, these fields have witnessed rapid technological advances in the last decade. Thus, coping with the large number of scientific articles from both fields is a challenging task. Furthermore, there remains a gap between the two communities of visualization and computational biology, resulting in additional challenges to bridge the divide. A team of computational biology and visualization scientists attempts to address these challenges by presenting unified state-of-the-art reviews from both communities. We apply a variety of data-driven analysis to highlight links or differences between studies from both communities. This approach facilitates the identification of present and future challenges in visualizing and analyzing computational biology data. It offers a distinctive step forward in managing the literature on visualization of molecular dynamics and related simulation approaches.</t>
  </si>
  <si>
    <t>computational biology, protein dynamics, protein cavities</t>
  </si>
  <si>
    <t>encourage further collaboration between computational biology and visualization communities, this survey of surveys provides that first step</t>
  </si>
  <si>
    <t>10.2312/eurovisshort20171146</t>
  </si>
  <si>
    <t>Interactively illustrating polymerization using three-level model fusion</t>
  </si>
  <si>
    <t>Simulation,PDB</t>
  </si>
  <si>
    <t>protein tunnel dynamics</t>
  </si>
  <si>
    <t>The authors have introduced an explorative method of unfolded tunnel representation to get a more detailed visualization of the amino acids areas of influence in the tunnel.</t>
  </si>
  <si>
    <t>kolesar-2016.jpg</t>
  </si>
  <si>
    <t>Kolesar, Ivan; Parulek, Julius; Viola, Ivan; Bruckner, Stefan; Stavrum, Anne-Kristin; Hauser, Helwig</t>
  </si>
  <si>
    <t>The presence of tunnels in protein structures substantially influences their reactivity with other molecules. Therefore, studying their properties and changes over time has been in the scope of biochemists for decades. In this paper we introduce a novel approach for the comparative visualization and exploration of ensembles of tunnels. Our goal is to overcome occlusion problems with traditional tunnel representations while providing users a quick way to navigate through the input dataset and to identify potentially interesting tunnels. First, we unfold the input tunnels to a 2D representation enabling to observe the mutual position of amino acids forming the tunnel surface and the amount of surface they influence. These 2D images are subsequently described by image moments commonly used in image processing. This way we are able to detect similarities and outliers in the dataset, which are visualized as clusters in a scatterplot graph. The same coloring scheme is used in the linked bar chart enabling to detect the position of the cluster members over time. These views provide a way to select a subset of potentially interesting tunnels that can be further explored in detail using the 2D unfolded view and also traditional 3D representation. The usability of our approach is demonstrated by case studies conducted by domain experts.</t>
  </si>
  <si>
    <t>spatial abstraction, visual analysis, brushing</t>
  </si>
  <si>
    <t>10.1186/1471-2105-15-345</t>
  </si>
  <si>
    <t>Illustrative Visualization of Molecular Reactions Using Omniscient Intelligence and Passive Agents</t>
  </si>
  <si>
    <t>illustrative method to show a process</t>
  </si>
  <si>
    <t>Molecular reaction</t>
  </si>
  <si>
    <t>NAD pathway</t>
  </si>
  <si>
    <t>Simulation and visualization of molecular reaction from pathway</t>
  </si>
  <si>
    <t>lemuzic2014.jpg</t>
  </si>
  <si>
    <t>Le Muzic, M.; Parulek, J.; Stavrum, A. K.; Viola, I.</t>
  </si>
  <si>
    <t>particles, illustrative animation</t>
  </si>
  <si>
    <t>Collision detection</t>
  </si>
  <si>
    <t>10.1111/cgf.12370</t>
  </si>
  <si>
    <t>Three-dimensional nanoscopy of whole cells and tissues with in situ point spread function retrieval</t>
  </si>
  <si>
    <t>Xu, Fan; Ma, Donghan; MacPherson, Kathryn P.; Liu, Sheng; Bu, Ye; Wang, Yu; Tang, Yu; Bi, Cheng; Kwok, Tim; Chubykin, Alexander A.; Yin, Peng; Calve, Sarah; Landreth, Gary E.; Huang, Fang</t>
  </si>
  <si>
    <t xml:space="preserve">Single-molecule localization microscopy </t>
  </si>
  <si>
    <t>Anatomy (but physiology informs the anatomy)</t>
  </si>
  <si>
    <t xml:space="preserve">This is a straightforward exploration of data approach with a cutting edge technology, domain experts want to understand the resolution that this information comes out as so go with direct visualization with heatmap to show </t>
  </si>
  <si>
    <t>organelle structure, organelle interactions, molecular components of organelles</t>
  </si>
  <si>
    <t>cells, organelles, molecules</t>
  </si>
  <si>
    <t xml:space="preserve">In situ PSF retrieval (INSPR) enables precise single molecule localization in 3D SMLM of whole cells and tissues. It directly determines PSF from a single molecule blinking dataset removing errors associated with sample induced aberrations. Nanoresolution allows visualization of the small molecules that make up microtubules, mitochondria, nuclear pores, and to understand their interactions within these structures </t>
  </si>
  <si>
    <t>xu.jpg</t>
  </si>
  <si>
    <t>Single-molecule localization microscopy is a powerful tool for visualizing subcellular structures, interactions, and protein functions in biological research. However, inhomogeneous refractive indices inside cells and tissues distort the fluorescent signal emitted from single-molecule probes, which rapidly deteriorates resolution with increasing depth. We propose a method that enables the construction of an in situ 3D response of single emitters directly from single-molecule blinking datasets and therefore allows their locations to be pin-pointed with precision that achieves the Cramer-Rao lower bound and uncompromised fidelity. We demonstrate this method, named in situ PSF retrieval (INSPR), across a range of cellular and tissue architectures from mitochondrial networks and nuclear pores in mammalian cells, to amyloid β plaques and dendrites in brain tissues, and elastic fibers in developing cartilage of mice. This advancement expands the routine applicability of super-resolution microscopy from selected cellular targets near coverslips to intra- and extra-cellular targets deep inside tissues.</t>
  </si>
  <si>
    <t>microscopy, subcellular interactions, protein interactions, heatmaps</t>
  </si>
  <si>
    <t>10.1038/s41592-020-0816-x</t>
  </si>
  <si>
    <t>MizBee: A multiscale synteny browser</t>
  </si>
  <si>
    <t>Meyer, Miriah; Munzner, Tamara; Pfister, Hanspeter; Member, Senior</t>
  </si>
  <si>
    <t>synteny data (gene sequence data)</t>
  </si>
  <si>
    <t xml:space="preserve">data are highly abstracted to a chord diagram that is popular for showing gene expression profiles/gene co-expression. chord diagram is an aspect of communication, where there is a clear concept that authors wish to convey to user with their design that is heavily abstracted from the underlying data. Visual analysis main concept because users have questions that they want to answer about the data </t>
  </si>
  <si>
    <t>gene co-expression</t>
  </si>
  <si>
    <t>chromosomes</t>
  </si>
  <si>
    <t>targeted at the exploration of syntenic blocks, blocks of features that appear in the same form on the same or multiple chromosomes. While the data only consists of dozens of chromosomes, the number of features reaches hundreds of thousands. Shows gene coexpression, shows map with positions of base pairs on a particular strand of DNA for a given chromosome</t>
  </si>
  <si>
    <t>meyer-mizbee.png</t>
  </si>
  <si>
    <t>In the field of comparative genomics, scientists seek to answer questions about evolution and genomic function by comparing the genomes of species to find regions of shared sequences. Conserved syntenic blocks are an important biological data abstraction for indicating regions of shared sequences. The goal of this work is to show multiple types of relationships at multiple scales in a way that is visually comprehensible in accordance with known perceptual principles. We present a task analysis for this domain where the fundamental questions asked by biologists can be understood by a characterization of relationships into the four types of proximity/location, size, orientation, and similarity/strength, and the four scales of genome, chromosome, block, and genomic feature. We also propose a new taxonomy of the design space for visually encoding conservation data. We present MizBee, a multiscale synteny browser with the unique property of providing interactive side-by-side views of the data across the range of scales supporting exploration of all of these relationship types. We conclude with case studies from two biologists who used MizBee to augment their previous automatic analysis work flow, providing anecdotal evidence about the efficacy of the system for the visualization of syntenic data, the analysis of conservation relationships, and the communication of scientific insights</t>
  </si>
  <si>
    <t>synteny, design study, information visualization, bioinformatics</t>
  </si>
  <si>
    <t>adapt MizBee for use with on-the-fly parameter adjustments of conservation algorithms, rather than as a viewer for static data</t>
  </si>
  <si>
    <t>10.1109/TVCG.2009.167</t>
  </si>
  <si>
    <t>?</t>
  </si>
  <si>
    <t>Real-Time Strain Rate Imaging of the Left Ventricle by Ultrasound</t>
  </si>
  <si>
    <t>Heimdal et al.</t>
  </si>
  <si>
    <t>US</t>
  </si>
  <si>
    <t>left ventricle deformation</t>
  </si>
  <si>
    <t>Medical</t>
  </si>
  <si>
    <t>During heartbeat, the heart is deformed. Measurement for the rate of deformation is called \textit{strain rate}. Strain rate is important measure for detection of the heart dysfunction from the infarction. Heimdal et al. \cite{heimdal:1998} have developed a method to derive this information from Doppler ultrasound, and visualize it on color-coded 2D cine loop, showing the strain rate component along the ultrasound beam axis.</t>
  </si>
  <si>
    <t>heimdal.jpg</t>
  </si>
  <si>
    <t>Heimdal, Andreas; Støylen, Asbjørn; Torp, Hans; Skjærpe, Terje</t>
  </si>
  <si>
    <t>The regional function of the left ventricle can be visualized in real-time using the new strain rate imaging method. Deformation or strain of a tissue segment occurs over time during the cardiac cycle. The rate of this deformation, the strain rate, is equivalent to the velocity gradient, and can be estimated using the tissue Doppler technique. We present the strain rate as color-coded 2-dimensional cine-loops and color M-modes showing the strain rate component along the ultrasound beam axis. We tested the method in 6 healthy subjects and 6 patients with myocardial infarction. In the healthy hearts, a spatially homogeneous distribution of the strain rate was found. In the infarcted hearts, all the infarcted areas in this study showed up as hypokinetic or akinetic, demonstrating that this method may be used for imaging of regional dysfunction. Shortcomings of the method are discussed, as are some possible future applications of the method.</t>
  </si>
  <si>
    <t>b-mode, doppler, combination rendering</t>
  </si>
  <si>
    <t>10.1016/S0894-7317(98)70151-8</t>
  </si>
  <si>
    <t>Three-dimensional ultrasonography of the gastric antrum in patients with functional dyspepsia</t>
  </si>
  <si>
    <t>Gilja et al.</t>
  </si>
  <si>
    <t>digestion</t>
  </si>
  <si>
    <t>Stomach</t>
  </si>
  <si>
    <t>Developed and validated a three-dimensional ultrasound system for transabdominal imaging</t>
  </si>
  <si>
    <t>gilja.jpg</t>
  </si>
  <si>
    <t>Gilja, O. H.; Hausken, T.; Ødegaard, S.; Berstad, A.</t>
  </si>
  <si>
    <t>We have developed and validated a three-dimensional ultrasound system for transabdominal imaging. The aims of this study was to evaluate its applicability in scanning and volume estimation of the gastric antrum in humans. Merhodr: Twenty patients with functional dyspepsia and 20 healthy controls, comparable with regard to gender, age, and smoking habits, agreed to be scanned while ingesting 500 ml of meat soup. A mechanical scanner with a 3.25-MHz transducer coupled to a tilting motor provided in 3sec multiple images of the antrum during fasting and 1, 10, and 30min postprandially. On a Unix work station planar contours of the antrum were selected and drawn manually before organ reconstruction and volume computation. Results: Two volume scans of 160 could not be analyzed due to air in the antrum. Up to 5 cm proximal to the pylorus, volumes could be computed in 95% of fasting samples and in 98% of postprandial samples, versus 8% and 75%, respectively, up to 7 cm proximal to the pylorus. We found no significant differences in antral volumes between dyspeptic patients and controls, either fasting or postprandially. Fasting antral volumes in Helicobacter pylori-positive dyspeptics were smaller than in H. pylori-negative patients (P = 0.02). Conclusions: Three-dimensional ultrasonography by use of a tilting motor makes non-invasive volume estimation of the gastric antrum possible without making assumptions about its geometry. In the present material no difference was found in antral volumes between patients with functional dyspepsia and controls. It is possible that fasting antral volumes in dyspeptic patients are dependent on H. pylori status</t>
  </si>
  <si>
    <t>small multiples, volume, mesh</t>
  </si>
  <si>
    <t>10.3109/00365529609051991</t>
  </si>
  <si>
    <t>Live ultrasound-based particle visualization of blood flow in the heart</t>
  </si>
  <si>
    <t>Angelelli, Hauser</t>
  </si>
  <si>
    <t>The main contribution of this paper is a new, fully integrated and GPU based real-time solution that is capable of extracting and visualizing 2D vector blood flow velocities, instantaneous flow information, and trajectories by means of an integration-based flow visualization. vector flow data extraction form a visual analysis component of this work</t>
  </si>
  <si>
    <t>Angelelli et al. proposed a pathlet-based continuous visualization, where, instead of points, short living pathlines were used, where only a fixed duration from the pathline head was shown and the rest was hidden. These pathlets were continuously reseeded with different selectable strategies, providing a more lagrangian perspective on the phenomena, while still requiring no interaction and being able to be updated continuously.</t>
  </si>
  <si>
    <t>angelelli.2014.jpg</t>
  </si>
  <si>
    <t>Angelelli, Paolo; Hauser, Helwig</t>
  </si>
  <si>
    <t>We introduce an integrated method for the acquisition, processing and visualization of live, in-vivo blood flow in the heart. The method is based on ultrasound imaging, using a plane wave acquisition acquisition protocol, which produces high frame rate ensemble data that are efficiently processed to extract directional flow information not previously available based on conventional Doppler imaging. These data are then visualized using a tailored pathlet-based visualization approach, to convey the slice-contained dynamic movement of the blood in the heart. This is especially important when imaging patients with possible congenital heart diseases, who typically exhibit complex flow patterns that are challenging to interpret. With this approach, it now is possible for the first time to achieve a real-time integration-based visualization of 2D blood flow aspects based on ultrasonic imaging. We demonstrate our solution in the context of selected cases of congenital heart diseases in neonates, showing how our technique allows for a more accurate and intuitive visualization of shunt flow and vortices.</t>
  </si>
  <si>
    <t>slice rendering, color coded, particles, flow visualization</t>
  </si>
  <si>
    <t>10.1145/2643188.2643200</t>
  </si>
  <si>
    <t>The Ultrasound Visualization Pipeline</t>
  </si>
  <si>
    <t>Birkeland et al.</t>
  </si>
  <si>
    <t>visualization tasks outlined are more on the level of explore or analyze, but more weight towards visualizing the ultrasound data</t>
  </si>
  <si>
    <t>blood flow, fetal development, heart valves, others</t>
  </si>
  <si>
    <t>Heart, Aorta, Liver, Fetus, etc.</t>
  </si>
  <si>
    <t>Survey of visualization for ultrasound organized as a process-pipeline, including an overview of the tasks performed in the specific steps.
**Ultrasound allows for extracting more information, such as tissue strain. Strain is a tissue-deformation property and can be used to detect functional deficiencies, e.g., from myocardial infarction. Strain determination via tissue tracking is a complex task and can be done by using tissue Doppler</t>
  </si>
  <si>
    <t>birkeland-us.png</t>
  </si>
  <si>
    <t>Birkeland, Åsmund; Šoltészová, Veronika; Hönigmann, Dieter; Gilja, Odd Helge; Brekke, Svein; Ropinski, Timo; Viola, Ivan</t>
  </si>
  <si>
    <t>Ultrasound is one of the most frequently used imaging modality in medicine. The high spatial resolution, its interactive nature and non-invasiveness
makes it the first choice in many examinations. Image interpretation is one of ultrasound’s main challenges. Much training is required to obtain a confident skill level in ultrasound-based diagnostics. State-of-the-art graphics techniques is needed to provide meaningful visualizations of ultrasound in real-time. In this paper we present the process-pipeline for ultrasound visualization, including an overview of the tasks performed in the specific steps. To provide an insight into the trends of ultrasound visualization research, we have selected a set of significant publications and divided them into a technique-based taxonomy covering the topics pre-processing, segmentation, registration, rendering and augmented reality. For the different technique types we discuss the difference between ultrasound-based techniques and techniques for other modalities.</t>
  </si>
  <si>
    <t>10.1007/978-1-4471-6497-5_24</t>
  </si>
  <si>
    <t>Visual Methods for Analyzing Time-Oriented Data</t>
  </si>
  <si>
    <t>Aigner et al.</t>
  </si>
  <si>
    <t xml:space="preserve">varied </t>
  </si>
  <si>
    <t xml:space="preserve">Main idea of the applications highlighted is to analyze how data are changing over time, e.g., in application Midgaard, which shows blood-gas measurements which is a systems level thing - interaction between cardiovascular system and the respiratory system </t>
  </si>
  <si>
    <t>blood pressure (many processes highlighted, all from different domains outside of physiology, but this was one example that was physiology-focused)</t>
  </si>
  <si>
    <t>Vasculature</t>
  </si>
  <si>
    <t>overview of time-oriented data, one notable work included a visual analytics tool to explore variation in blood pressure, which is related to blood flow. These include Midgaard and Vie-Vent</t>
  </si>
  <si>
    <t>midgaard.png</t>
  </si>
  <si>
    <t>Aigner, Wolfgang; Miksch, Silvia; Müller, Wolfgang; Schumann, Heidrun; Tominski, Christian</t>
  </si>
  <si>
    <t>Providing appropriate methods to facilitate the analysis of time-oriented data is a key issue in many application domains. In this paper, we focus on the unique role of the parameter time in the context of visually driven data analysis. We will discuss three major aspects - visualization, analysis, and the user. It will be illustrated that it is necessary to consider the characteristics of time when generating visual representations. For that purpose, we take a look at different types of time and present visual examples. Integrating visual and analytical methods has become an increasingly important issue. Therefore, we present our experiences in temporal data abstraction, principal component analysis, and clustering of larger volumes of time-oriented data. The third main aspect we discuss is supporting user-centered visual analysis. We describe event-based visualization as a promising means to adapt the visualization pipeline to needs and tasks of users.</t>
  </si>
  <si>
    <t>10.1109/TVCG.2007.70415</t>
  </si>
  <si>
    <t xml:space="preserve">Visualization of Biological Data </t>
  </si>
  <si>
    <t>Aerts et al.</t>
  </si>
  <si>
    <t>varied, omics data</t>
  </si>
  <si>
    <t>Phyiology, Aanatomy</t>
  </si>
  <si>
    <t>focus on this type of data is more about analysis and less about exploring the unabstracted input data, although this is also a component (as in, if we want to know who the players are in a biological network)</t>
  </si>
  <si>
    <t>molecular pathways</t>
  </si>
  <si>
    <t>Molecule, biological networks</t>
  </si>
  <si>
    <t>bioinformatics, vis</t>
  </si>
  <si>
    <t>Dagstuhl seminar to explore collaboration opportunities for Vis with Bioinformatics, focus on high dimensional data that is medical, genomic, or biological network in origin. There was a "card game" developed that provided means for thought experiment on thinking about visualization of biological networks, high-d biological data, etc.</t>
  </si>
  <si>
    <t>aerts.png</t>
  </si>
  <si>
    <t>Aerts, Jan; Gehlenborg, Nils; Marai, Georgeta Elisabeta; Nieselt, Kay Katja; Wagner, Michael</t>
  </si>
  <si>
    <t>Our ability to generate and collect biological data has accelerated signiﬁcantly in the past two decades. In response, many novel computational and statistical analysis techniques have been developed to process and integrate biological data sets. However, in addition to computational and statistical approaches, visualization techniques are needed to enable the interpretation of data as well as the communication of results. The design and implementation of such techniques lies at the intersection of the biology, bioinformatics, and data visualization ﬁelds. The purpose of Dagstuhl Seminar 18161 “Visualization of Biological Data – Crossroads” was to bring together researchers from all three ﬁelds, to identify opportunities and challenges, and to develop a path forward for biological data visualization research.</t>
  </si>
  <si>
    <t>biological network, genomics, high-dimensional data</t>
  </si>
  <si>
    <t>10.4230/DAGREP.8.4.32</t>
  </si>
  <si>
    <t>Creating and Simulating Skeletal Muscle from the Visible Human Data Set</t>
  </si>
  <si>
    <t>Teran et al.</t>
  </si>
  <si>
    <t>VHD</t>
  </si>
  <si>
    <t>Muscle dynamics</t>
  </si>
  <si>
    <t>Muscle</t>
  </si>
  <si>
    <t>The creation of highly detailed geometry as well as for realistic anisotropies and heterogeneities. Additionally, realistic dynamic deformations are produced from a transversely isotropic muscle constitutive model</t>
  </si>
  <si>
    <t>teran.jpg</t>
  </si>
  <si>
    <t>Teran, Joseph; Sifakis, Eftychios; Blemker, Silvia S.; Ng-Thow-Hing, Victor; Lau, Cynthia; Fedkiw, Ronald</t>
  </si>
  <si>
    <t>Simulation of the musculoskeletal system has important applications in biomechanics, biomedical engineering, surgery simulation and computer graphics. The accuracy of the muscle, bone and tendon geometry as well as the accuracy of muscle and tendon dynamic deformation are of paramount importance in all these applications. We present a framework for extracting and simulating high resolution musculoskeletal geometry from the segmented visible human data set. We simulate 30 contact/collision coupled muscles in the upper limb and describe a computationally tractable implementation using an embedded mesh framework. Muscle geometry is embedded in a non-manifold, connectivity preserving simulation mesh molded out of a lower resolution BCC lattice containing identical, well-shaped elements leading to a relaxed time step restriction for stability and thus reduced computational cost. The muscles are endowed with a transversely isotropic, quasi-incompressible constitutive model that incorporates muscle fiber fields as well as passive and active components. The simulation takes advantage of a new robust finite element technique that handles both degenerate and inverted tetrahedra.</t>
  </si>
  <si>
    <t>More realistic muscle constitutive models that include the force/velocity relationship, time dependent elasticity changes noted in as well as anisotropic shear behavior relative to the fiber axis can be used when examining more specific phenomena on a smaller scale such as nonuniform contraction of the biceps</t>
  </si>
  <si>
    <t>10.1109/TVCG.2005.42</t>
  </si>
  <si>
    <t>A guide to the visual analysis and communication of biomolecular structural data</t>
  </si>
  <si>
    <t>Johnson, Graham T.; Hertig, Samuel</t>
  </si>
  <si>
    <t>x-ray crystallography, cryoEM, NMR</t>
  </si>
  <si>
    <t>Anatomy, physiology subcomponent</t>
  </si>
  <si>
    <t>Visualizing biomolecular structures specifically for domain experts to understand properities of these structures, and for experts to communicate findings between their peers and to the broader public - ways to visually abstract this information</t>
  </si>
  <si>
    <t>Structural biology</t>
  </si>
  <si>
    <t xml:space="preserve">Guide for methods for visualizing biomolecular structures with varying degrees of abstraction depending on the communication goal - short discussion of dynamics, but the main focus of this work is on the structures </t>
  </si>
  <si>
    <t>johnson-hertig.jpg</t>
  </si>
  <si>
    <t>Biologists regularly face an increasingly difficult task — to effectively communicate bigger and more complex structural data using an ever-expanding suite of visualization tools. Whether presenting results to peers or educating an outreach audience, a scientist can achieve maximal impact with minimal production time by systematically identifying an audience's needs, planning solutions from a variety of visual communication techniques and then applying the most appropriate software tools. A guide to available resources that range from software tools to professional illustrators can help researchers to generate better figures and presentations tailored to any audience's needs, and enable artistically inclined scientists to create captivating outreach imagery.</t>
  </si>
  <si>
    <t>visualization, medical illustration, abstraction, communication</t>
  </si>
  <si>
    <t xml:space="preserve">outlook discusses value of collaboration versus constantly learning new tools oneself, possibilities to make these tools and technologies more accessible and more mainstream </t>
  </si>
  <si>
    <t>10.1038/nrm3874</t>
  </si>
  <si>
    <t>Visualization of macromolecular structures</t>
  </si>
  <si>
    <t>O'Donoghue, Seán I.; Goodsell, David S.; Frangakis, Achilleas S.; Jossinet, Fabrice; Laskowski, Roman A.; Nilges, Michael; Saibil, Helen R.; Schafferhans, Andrea; Wade, Rebecca C.; Westhof, Eric; Olson, Arthur J.</t>
  </si>
  <si>
    <t>X-ray crystallography, NMR, EM</t>
  </si>
  <si>
    <t>Anatomy focus, short discussion of molecular dynamics physiolgoy</t>
  </si>
  <si>
    <t>focus of tools mainly on visualizing input data, the biomolecular structures (exploration). Short discussion of tools for dynamics that are also fairly plug and play, such as NOMAD-ref</t>
  </si>
  <si>
    <t>Molecular dynamics</t>
  </si>
  <si>
    <t xml:space="preserve">Review of tools available to visualize macromolecular structures -- short discussion of molecular dynamics and their importance in understanding molecular behavior. VMD one of main tools mentioned that is able to do molecular dynamics simulations that is in ubiquitous use. </t>
  </si>
  <si>
    <t>odonoghue-macromol.png</t>
  </si>
  <si>
    <t>Structural biology is rapidly accumulating a wealth of detailed information about protein function, binding sites, RNA, large assemblies and molecular motions. These data are increasingly of interest to a broader community of life scientists, not just structural experts. Visualization is a primary means for accessing and using these data, yet visualization is also a stumbling block that prevents many life scientists from benefiting from three-dimensional structural data. In this review, we focus on key biological questions where visualizing three-dimensional structures can provide insight and describe available methods and tools.</t>
  </si>
  <si>
    <t>VMD</t>
  </si>
  <si>
    <t>10.1038/nmeth.1427</t>
  </si>
  <si>
    <t>Multiscale Visualization: A Structured Literature Analysis</t>
  </si>
  <si>
    <t>Cakmak et al.</t>
  </si>
  <si>
    <t xml:space="preserve">-- </t>
  </si>
  <si>
    <t>Paper includes short discussion of biological applications, noting common juxtaposition of visualizations. such as 3D and graph
representations. Typical targets are to explore and summarize similar network and geometric (4) datasets features (8) and distributions (4), such as 3D shapes (5), network topologies, and paths. The interaction methods are selecting and navigating in a top-down fashion to filter and change categorical data attributes across micro and mesoscale. The paper evaluations are usage scenarios and qualitative studies. They specifically call out abstractocyte</t>
  </si>
  <si>
    <t>Visualization</t>
  </si>
  <si>
    <t xml:space="preserve">review of multiscale visualization papers across disciplines that are categorized according to common design factors. Authors provide helpful definition of multiscale </t>
  </si>
  <si>
    <t xml:space="preserve">- </t>
  </si>
  <si>
    <t>Cakmak, Eren; Jackle, Dominik; Schreck, Tobias; Keim, Daniel; Fuchs, Johannes</t>
  </si>
  <si>
    <t>Multiscale visualizations are typically used to analyze multiscale processes and data in various application domains, such as the visual exploration of hierarchical genome structures in molecular biology. However, creating such multiscale visualizations remains challenging due to the plethora of existing work and the expression ambiguity in visualization research. Up to today, there has been little work to compare and categorize multiscale visualizations to understand their design practices. In this work, we present a structured literature analysis to provide an overview of common design practices in multiscale visualization research. We systematically reviewed and categorized 122 published journal or conference papers between 1995 and 2020. We organized the reviewed papers in a taxonomy that reveals common design factors. Researchers and practitioners can use our taxonomy to explore existing work to create new multiscale navigation and visualization techniques. Based on the reviewed papers, we examine research trends and highlight open research challenges.</t>
  </si>
  <si>
    <t>Multiscale Visualization, Multiscale Navigation, Multiscale Exploration, Literature Analysis, Taxonomy, Survey</t>
  </si>
  <si>
    <t>10.1109/TVCG.2021.3109387</t>
  </si>
  <si>
    <t>Using 3D Animation to Visualize Hypotheses</t>
  </si>
  <si>
    <t>Nayak et al.</t>
  </si>
  <si>
    <t>Animation, x-ray crystallography, nmr</t>
  </si>
  <si>
    <t>use artist-driven methods to develop hypotheses</t>
  </si>
  <si>
    <t xml:space="preserve">pathways, reactions </t>
  </si>
  <si>
    <t>molecules, organelles, cells</t>
  </si>
  <si>
    <t>very brief publication on the value of using medical animation and storytelling techniques to help resarchers visualize and communicate their hypotheses. Challenges are lack of standardization in depicting missing information, and abstraction through the creative process reducing realism. Wins are that can model in missing information, combine data from multiple sources in a seamless way</t>
  </si>
  <si>
    <t>nayak.jpg</t>
  </si>
  <si>
    <t>Nayak, Shraddha; Liu, Hui; Hsu, Grace I.; Iwasa, Janet H.</t>
  </si>
  <si>
    <t>The power of 3D animation is its ability to integrate and communicate diverse information within a realistic, intuitive, and engaging visualization, thus allowing researchers to build, explore, and communicate their hypotheses. The workflow begins by clearly defining the hypothesis to be visualized and is followed by drafting a storyboard describing steps of the animation in 2D. Next, molecular structures are obtained where available (converted from PDBs to polygonal meshes using UCSF Chimerai) and imported into a 3D animation programii to model additional cellular/molecular content, complex structures, and incorporate dynamics, often by scripting. The animated scene is then rendered as a series of images. Finally, images are imported into compositing softwareiii to assemble the animation and append labels, annotations, and audio.</t>
  </si>
  <si>
    <t>animation, storytelling, hypothesis generation, chord diagram</t>
  </si>
  <si>
    <t>10.1016/j.tibs.2020.04.009</t>
  </si>
  <si>
    <t>GeomCell, Design of Cell Geometry</t>
  </si>
  <si>
    <t>Parulek, Sramek, Zahradnik</t>
  </si>
  <si>
    <t>EM</t>
  </si>
  <si>
    <t>Organelle</t>
  </si>
  <si>
    <t xml:space="preserve">direct visualization of the model output. Result can be used for communication </t>
  </si>
  <si>
    <t>Muscle cell</t>
  </si>
  <si>
    <t>Automatic methodology to construct muscle cells models and cell organelles, guided by model description language (MDL)</t>
  </si>
  <si>
    <t>parulek.jpg</t>
  </si>
  <si>
    <t>Parulek, Julius; Šrámek, Miloš; Zahradník, Ivan</t>
  </si>
  <si>
    <t>From the viewpoint of geometry, the structure of living cells is given by the 3D organization of their numerous intracellular organelles of various sizes, shapes, and locations. To understand them in their complexity, realistic computer models of cells may be instrumental and may moreover serve for virtual experiments and simulations of various kinds. We present a modeling concept based on the theory of implicit surfaces that allows for creation of a realistic infrastructure of the microworld of muscle cells. Creation of such models, consisting of hundreds or even thousands of organelles by means of traditional interactive techniques would, however, require unacceptably long time. Therefore, the whole model as well as each implicit object is created in an automatic process, guided by local and global geometric and statistic parameters. To accomplish this, we designed an XML-based cell modeling language. Further, the modeling system is supplemented by post-processing tools for model polygonization and voxelization, and, owing to high computational demands, was implemented in a grid environment.</t>
  </si>
  <si>
    <t>Adding dynamic aspect to the model</t>
  </si>
  <si>
    <t xml:space="preserve">add behavioral methods to organelles </t>
  </si>
  <si>
    <t>Modeling in the Time of COVID-19: Statistical and Rule-based Mesoscale Models</t>
  </si>
  <si>
    <t>Nguyen et al.</t>
  </si>
  <si>
    <t>Anatomy (from physiology)</t>
  </si>
  <si>
    <t xml:space="preserve">The result of this can be used for scientific communication, exploration aspect is understanding how the various molecular components fit together and interact in rule-based system that user defines </t>
  </si>
  <si>
    <t>molecular interactions</t>
  </si>
  <si>
    <t>molecule, virion</t>
  </si>
  <si>
    <t>This is mainly a structural paper but the interesting part related to physiology is the use of a user-defined rule-based system that is partly dependent on the molecular interactions as they build the model, e.g., the lipid bilayer density is defined by the density of molecular interactions, twist of DNA defined by rule specifying rotation between nucleotides</t>
  </si>
  <si>
    <t>nguyen-modeling-covid.jpg</t>
  </si>
  <si>
    <t>Nguyen, Ngan; Strnad, Ondrej; Klein, Tobias; Luo, Deng; Alharbi, Ruwayda; Wonka, Peter; Maritan, M.; Mindek, Peter; Autin, L.; Goodsell, D.; Viola, I.</t>
  </si>
  <si>
    <t>We present a new technique for the rapid modeling and construction of scientifically accurate mesoscale biological models. The resulting 3D models are based on a few 2D microscopy scans and the latest knowledge available about the biological entity, represented as a set of geometric relationships. Our new visual-programming technique is based on statistical and rule-based modeling approaches that are rapid to author, fast to construct, and easy to revise. From a few 2D microscopy scans, we determine the statistical properties of various structural aspects, such as the outer membrane shape, the spatial properties, and the distribution characteristics of the macromolecular elements on the membrane. This information is utilized in the construction of the 3D model. Once all the imaging evidence is incorporated into the model, additional information can be incorporated by interactively defining the rules that spatially characterize the rest of the biological entity, such as mutual interactions among macromolecules, and their distances and orientations relative to other structures. These rules are defined through an intuitive 3D interactive visualization as a visual-programming feedback loop. We demonstrate the applicability of our approach on a use case of the modeling procedure of the SARS-CoV-2 virion ultrastructure. This atomistic model, which we present here, can steer biological research to new promising directions in our efforts to fight the spread of the virus.</t>
  </si>
  <si>
    <t>We present a new technique for rapid modeling and construction of scientifically accurate mesoscale biological models. Resulting 3D models are based on few 2D microscopy scans and the latest knowledge about the biological entity represented as a set of geometric relationships. Our new technique is based on statistical and rule-based modeling approaches that are rapid to author, fast to construct, and easy to revise. From a few 2D microscopy scans, we learn statistical properties of various structural aspects, such as the outer membrane shape, spatial properties and distribution characteristics of the macromolecular elements on the membrane. This information is utilized in 3D model construction. Once all imaging evidence is incorporated in the model, additional information can be incorporated by interactively defining rules that spatially characterize the rest of the biological entity, such as mutual interactions among macromolecules, their distances and orientations to other structures. These rules are defined through an intuitive 3D interactive visualization and modeling feedback loop. We demonstrate the utility of our approach on a use case of the modeling procedure of the SARS-CoV-2 virus particle ultrastructure. Its first complete atomistic model, which we present here, can steer biological research to new promising directions in fighting spread of the virus.</t>
  </si>
  <si>
    <t>10.1109/TVCG.2020.3030415</t>
  </si>
  <si>
    <t>Visualizing genomes: techniques and challenges.</t>
  </si>
  <si>
    <t>Nielsen et al.</t>
  </si>
  <si>
    <t>Gene sequence</t>
  </si>
  <si>
    <t>gene expression/co-expression</t>
  </si>
  <si>
    <t>Genome</t>
  </si>
  <si>
    <t>Review of tools for visualizing genome sequence data as main goal, less emphasis on gene expression. Example of tool is UCSC Genome and Cancer Genomics Browsers (image caption:  The UCSC Genome and Cancer Genomics Browsers. (a) The UCSC Genome Browser displays diverse data types across the human reference assembly (for example, gene annotations with exons (boxes), introns (thin lines) and untranslated regions (intermediate-height boxes); ChIP data as heat maps or histograms). (b) The UCSC Cancer Genomics Browser provides an improved overview and links back to the Genome Browser. Agilent 244A comparative genomic hybridization (CGH) data are taken from randomly selected glioblastoma tumor samples made available through the TCGA consortium, together with a small number of unaffected tissues (blue, deletion; red, insertion). Two publicly available clinical parameters are displayed: tumor (olive) versus unaffected (yellow), and male (yellow) versus female (black); gray, data unavailable.)</t>
  </si>
  <si>
    <t>nielsen.jpg</t>
  </si>
  <si>
    <t>Nielsen, Cydney B.; Cantor, Michael; Dubchak, Inna; Gordon, David; Wang, Ting</t>
  </si>
  <si>
    <t>As our ability to generate sequencing data continues to increase, data analysis is replacing data generation as the rate-limiting step in genomics studies. Here we provide a guide to genomic data visualization tools that facilitate analysis tasks by enabling researchers to explore, interpret and manipulate their data, and in some cases perform on-the-fly computations. We will discuss graphical methods designed for the analysis of de novo sequencing assemblies and read alignments, genome browsing, and comparative genomics, highlighting the strengths and limitations of these approaches and the challenges ahead.</t>
  </si>
  <si>
    <t>gene visualization, genomics</t>
  </si>
  <si>
    <t>Identify challenges in multiscale exploration of genomics, which ranges from a few base pairs to tens of millions</t>
  </si>
  <si>
    <t>10.1038/nmeth.1422</t>
  </si>
  <si>
    <t>Visualising three-dimensional genome organisation in two dimensions</t>
  </si>
  <si>
    <t>Ing-Simmons, Vaquerizas</t>
  </si>
  <si>
    <t>gene sequence data (Hi-C)</t>
  </si>
  <si>
    <t>Paper gives an overview of the tasks that researchers have for Hi-C data: Overview of the data
Zoom in to a locus of interest
Inspect known structural features
Search for novel features
Compare datasets
Integrate with other data types
Share with collaborators
Produce figures</t>
  </si>
  <si>
    <t>gene regulation, expression, organization, chromosome interactions</t>
  </si>
  <si>
    <t>gene, dna bp</t>
  </si>
  <si>
    <t>molecular biomedicine</t>
  </si>
  <si>
    <t xml:space="preserve">The organisation of chromatin within the nucleus is emerging as an important factor in gene regulation, with consequences for development and disease. 
Overview of features of genome organisation. (A) Individual chromosomes tend to occupy their own territories in the nucleus, which may overlap at the boundaries of territories. (B) Regions with an active chromatin state (orange) tend to be located towards the centre of the nucleus, while regions with an inactive chromatin state (blue) tend to be located at the nuclear lamina or nucleolus. Regions with a similar chromatin state interact with each other more frequently than expected based on their genomic distance. (C) Self-interacting domains form when a genomic region has preferential interactions with itself compared with neighbouring regions on the chromosome. (D) Loops can form between specific genomic regions. These interactions may be mediated by architectural proteins, transcription factors or chromatin regulators.
visualization of organization and interactions include heatmaps, quantitative linear tracks, discrete feature tracks, and aggregate analysis
</t>
  </si>
  <si>
    <t>ing-simmons.jpg</t>
  </si>
  <si>
    <t>Ing-Simmons, Elisabeth; Vaquerizas, Juan</t>
  </si>
  <si>
    <t>The three-dimensional organisation of the genome plays a crucial role in developmental gene regulation. In recent years, techniques to investigate this organisation have become more accessible to labs worldwide due to improvements in protocols and decreases in the cost of high-throughput sequencing. However, the resulting datasets are complex and can be challenging to analyse and interpret. Here, we provide a guide to visualisation approaches that can aid the interpretation of such datasets and the communication of biological results.</t>
  </si>
  <si>
    <t>Genome organisation, Chromatin conformation, Hi-C data, Data visualisation, Gene regulation</t>
  </si>
  <si>
    <t xml:space="preserve"> future tools will also need to consider how to represent variability. Variation across features in a dataset provides an important reference point for interpreting the magnitude and biological significance of changes in genome organisation between samples. Future implementations of aggregate analyses could include visualisation of interaction strength variance across a set of features alongside their average interaction strength. </t>
  </si>
  <si>
    <t>10.1242/dev.177162</t>
  </si>
  <si>
    <t>Visualizing genome and systems biology: technologies, tools, implementation techniques and trends, past, present and future.</t>
  </si>
  <si>
    <t>Pavlopoulos et al.</t>
  </si>
  <si>
    <t>gene sequence data (microarray, RNAseq types main focus), microscopy</t>
  </si>
  <si>
    <t>Main goals of tools highlighted aimed mainly at exploring input genomic or network data and/or analyzing it, limited focus on communicating data</t>
  </si>
  <si>
    <t>gene expression, gene interactions</t>
  </si>
  <si>
    <t>genes, proteins, pathways, networks</t>
  </si>
  <si>
    <t xml:space="preserve">systems biology </t>
  </si>
  <si>
    <t xml:space="preserve">This paper provides a review of the history and trends for visualizing genomic and systems biology data. Current trends are visualizing these data in VR, with time elements in the data, and on the web, while the roots of this began in graph theory. They also present the tools that are available to visualize networks, pathways, (including Caleydo). They do the same analysis for genomic data, beginning with history and current trends (current trends are including time series and motion dynamics), with open challenges for advanced visualization for genome assemblies, alignments, polymorphisms, variations, synteny, single nucleotide polymorphisms (SNPs), rearrangements and annotations. They list available tools for gene alignment, browsing, assembly, and expression </t>
  </si>
  <si>
    <t>pavlopoulos.jpg</t>
  </si>
  <si>
    <t>Pavlopoulos, G.A., Malliarakis, D., Papanikolaou, N., Theodosiou, T., Enright, A.J. and Iliopoulos, I.</t>
  </si>
  <si>
    <t>“Α picture is worth a thousand words.” This widely used adage sums up in a few words the notion that a successful visual representation of a concept should enable easy and rapid absorption of large amounts of information. Although, in general, the notion of capturing complex ideas using images is very appealing, would 1000 words be enough to describe the unknown in a research field such as the life sciences? Life sciences is one of the biggest generators of enormous datasets, mainly as a result of recent and rapid technological advances; their complexity can make these datasets incomprehensible without effective visualization methods. Here we discuss the past, present and future of genomic and systems biology visualization. We briefly comment on many visualization and analysis tools and the purposes that they serve. We focus on the latest libraries and programming languages that enable more effective, efficient and faster approaches for visualizing biological concepts, and also comment on the future human-computer interaction trends that would enable for enhancing visualization further.</t>
  </si>
  <si>
    <t xml:space="preserve">genomics, systems biology, review, visualization tools </t>
  </si>
  <si>
    <t>Biological data visualization is a rapidly evolving field. Nevertheless, it is still in its infancy. Hardware acceleration, standardized exchangeable file formats, dimensionality reduction, visual feature selection, multivariate data analyses, interoperability, 3D rendering and visualization of complex data at different resolutions are areas in which great progress has been achieved. Additionally, image processing combined with artificial-intelligence-based pattern recognition, new libraries and programming languages for web visualization, interactivity, visual analytics and visual data retrieval, storing and filtering are still ongoing efforts with remarkable advances over the past years [58, 136, 137]. Today, many of the current visualization tools serve as front ends for very advanced infrastructures dedicated to data manipulation and have driven significant advances in user interfaces. Although the implementation of sophisticated graphical user interfaces is necessary, the effort to minimize back-end calculations is of great importance.</t>
  </si>
  <si>
    <t>10.1186/s13742-015-0077-2</t>
  </si>
  <si>
    <t>Productive visualization of high-throughput sequencing data using the SeqCode open portable platform</t>
  </si>
  <si>
    <t xml:space="preserve">Blanco, González-Ramírez, Di Croce, </t>
  </si>
  <si>
    <t>gene sequence, e.g. ChIP-seq, ATAC-seq, and RNA-seq</t>
  </si>
  <si>
    <t xml:space="preserve">SeqCode is entirely focused on the graphical analysis of 1D genomic data (e.g. ChIP-seq, RNA-seq). analysis tasks include: create Custom profiles for quick visualization of fresh data in genome browsers, create Averaged occupancy plots to spot the genomic distribution of a transcription factor/histone modification, produce Density heatmaps to display the strength of the signal on each target, Read counts for signal quantification and further dataset comparisons,classify peaks into different genomic features, identify target peaks and compare peaks, and evaluate conservation of genomic regions
</t>
  </si>
  <si>
    <t>gene expression</t>
  </si>
  <si>
    <t>Current high-throughput sequencing techniques (e.g. ChIP-seq, ATAC-seq, and RNA-seq) can use a single run to identify the repertoire of functional characteristics of the genome. Therefore, an accurate interpretation of the results is fundamental to understand how the transcriptomic and epigenomic landscape of cells evolve during developmental and/or disease stages. This tool is designed for graphical analysis of high throughput gene sequence data</t>
  </si>
  <si>
    <t>seqcode.jpg</t>
  </si>
  <si>
    <t>Blanco, Enrique; González-Ramírez, Mar; Di Croce, Luciano</t>
  </si>
  <si>
    <r>
      <rPr/>
      <t xml:space="preserve">Large-scale sequencing techniques to chart genomes are entirely consolidated. Stable computational methods to perform primary tasks such as quality control, read mapping, peak calling, and counting are likewise available. However, there is a lack of uniform standards for graphical data mining, which is also of central importance. To fill this gap, we developed SeqCode, an open suite of applications that analyzes sequencing data in an elegant but efficient manner. Our software is a portable resource written in ANSI C that can be expected to work for almost all genomes in any computational configuration. Furthermore, we offer a user-friendly front-end web server that integrates SeqCode functions with other graphical analysis tools. Our analysis and visualization toolkit represents a significant improvement in terms of performance and usability as compare to other existing programs. Thus, SeqCode has the potential to become a key multipurpose instrument for high-throughput professional analysis; further, it provides an extremely useful open educational platform for the world-wide scientific community. SeqCode website is hosted at http://ldicrocelab.crg.eu, and the source code is freely distributed at </t>
    </r>
    <r>
      <rPr>
        <color rgb="FF1155CC"/>
        <u/>
      </rPr>
      <t>https://github.com/eblancoga/seqcode.</t>
    </r>
  </si>
  <si>
    <t xml:space="preserve">sequence, gene, genomics </t>
  </si>
  <si>
    <t xml:space="preserve">integrate more features for comparison tasks </t>
  </si>
  <si>
    <t>10.1038/s41598-021-98889-7</t>
  </si>
  <si>
    <t>Pattern-Driven Navigation in 2D Multiscale Visualizations with Scalable Insets</t>
  </si>
  <si>
    <t>Lekschas et al.</t>
  </si>
  <si>
    <t>Gene sequence, e.g., Microarray</t>
  </si>
  <si>
    <t>in qualitative case study for gene coexpression data users magnified and aggregated views of annotated patterns inside the visualization was perceived useful for exploring genome interaction matrices. The domain experts noted that they were able to find and evaluate the detailed visual structure of the patterns without having to navigate extensively. Data are highly abstracted and visualized as heatmaps with insets for analysis</t>
  </si>
  <si>
    <t>gene</t>
  </si>
  <si>
    <t>broadly applicable tool, where second study was qualtitative study with genomics data. Used genome interaction matrices at the order of 3×3 million rows and columns that are visualized as a heatmap. Scalable Insets enable guided exploration and navigation of large numbers of sparsely-distributed annotated patterns 2D multiscale visualizations. Scalable Insets visualizes annotated patterns as magnified thumbnails and dynamically places and aggregates these insets based
on location and pattern type.</t>
  </si>
  <si>
    <t>lekschas.jpg</t>
  </si>
  <si>
    <t>Lekschas, Fritz; Behrisch, Michael; Bach, Benjamin; Kerpedjiev, Peter; Gehlenborg, Nils; Pfister, Hanspeter</t>
  </si>
  <si>
    <t>We present Scalable Insets, a technique for interactively exploring and navigating large numbers of annotated patterns
in multiscale visualizations such as gigapixel images, matrices, or maps. Exploration of many but sparsely-distributed patterns in multiscale visualizations is challenging as visual representations change across zoom levels, context and navigational cues get lost upon zooming, and navigation is time consuming. Our technique visualizes annotated patterns too small to be identifiable at certain zoom levels using insets, i.e., magnified thumbnail views of the annotated patterns. Insets support users in searching, comparing, and contextualizing patterns while reducing the amount of navigation needed. They are dynamically placed either within the viewport or along the boundary of the viewport to offer a compromise between locality and context preservation. Annotated patterns are interactively clustered by location and type. They are visually represented as an aggregated inset to provide scalable exploration within a single viewport. In a controlled user study with 18 participants, we  found that Scalable Insets can speed up visual search and improve the accuracy of pattern comparison at the cost of slower frequency estimation compared to a baseline technique. A second study with 6 experts in the field of genomics showed that Scalable Insets is easy to learn and provides first insights into how Scalable Insets can be applied in an open-ended data exploration scenario.</t>
  </si>
  <si>
    <t>Guided Navigation, Pattern Exploration, Multiscale Visualizations, Gigapixel Images, Geospatial Maps, Genomics</t>
  </si>
  <si>
    <t>While Scalable Insets currently supports images, maps, and matrices, we plan for other data types and scenarios, investigate techniques to cope with dense regions of patterns, and support more free form exploration, e.g., through pinning and manually grouping of insets.</t>
  </si>
  <si>
    <t>10.1109/TVCG.2019.2934555</t>
  </si>
  <si>
    <t>y-central body (because is more of a general tool, not concentrated in domain)</t>
  </si>
  <si>
    <t>Challenges for visualizing three-dimensional data in genomic browsers</t>
  </si>
  <si>
    <t>Goodstadt, Mike; Marti-Renom, Marc A.</t>
  </si>
  <si>
    <t>gene sequence, microscopy</t>
  </si>
  <si>
    <t>Main goals highlighted are more geared towards exploring the data and analyzing the data, communication is important but the complexity of the data and the need to extract necessary details is more important than more broad communication in genome browsers. However, steps cover all: acquire large, multifaceted, diverse datasets; parse the data to manage, structure, and annotate them; filter to correct for experimental artifacts, biases, and select the relevant data; and mine for statistical relevance [22]. The subsequent visualization steps present further challenges: to represent new objects, abstractions, and variations of the data; to refine by adding definition, clarity, and discoverability to find patterns in the data; to interact by selection, navigation, curating to test hypotheses, form conclusions, and to share the insights.</t>
  </si>
  <si>
    <t>genomic interactions</t>
  </si>
  <si>
    <t>genes, chromosomes, nucleosomes</t>
  </si>
  <si>
    <t>systems biology</t>
  </si>
  <si>
    <t xml:space="preserve">Paper discusses various challenges to visualizing genome data: data representation challenges include the grammar used, the degree of abstraction, and how variation in data is shown. Refining data is another challenge that includes classification, comparision, and annotation. Data interactions form a last core challenge, including navigation, selection, curation and hosting.
"The genome browser is an archetypal tool due to its historic role providing unified access 1D and 2D data but is evolving to integrate the new spatial data. By combining techniques from across the sciences, these data are closing the resolution gap around 20 nm, however each discipline has a distinct perspective reflected in the way they represent the data. Cellular biology focuses downward from physiology on sequence tracks, whereas the biochemistry gazes upward from nucleotides at macromolecular models. Neither perceives the whole and there remain structures in the data, between chromosome and chromatin, that are unsatisfactorily represented by either browser or 3D viewer. Bridging this visualization gap to provide a homogenized view of these genomic data presents specific challenges: defining a novel visual grammar; augmenting analysis at scale; arranging sensible viewpoints; and capturing the interactive reasoning. "
</t>
  </si>
  <si>
    <t>goodstadt-renom.jpg</t>
  </si>
  <si>
    <t>Genomic interactions reveal the spatial organization of genomes and genomic domains, which is known to play key roles in cell function. Physical proximity can be represented as two-dimensional heat maps or matrices. From these, three-dimensional (3D) conformations of chromatin can be computed revealing coherent structures that highlight the importance of nonsequential relationships across genomic features. Mainstream genomic browsers have been classically developed to display compact, stacked tracks based on a linear, sequential, per-chromosome coordinate system. Genome-wide comparative analysis demands new approaches to data access and new layouts for analysis. The legibility can be compromised when displaying track-aligned second dimension matrices, which require greater screen space. Moreover, 3D representations of genomes defy vertical alignment in track-based genome browsers. Furthermore, investigation at previously unattainable levels of detail is revealing multiscale, multistate, time-dependent complexity. This article outlines how these challenges are currently handled in mainstream browsers as well as how novel techniques in visualization are being explored to address them. A set of requirements for coherent visualization of novel spatial genomic data is defined and the resulting potential for whole genome visualization is described.</t>
  </si>
  <si>
    <t>genome, genomics, gene interactions</t>
  </si>
  <si>
    <t>more important to maximize the use of the 3D data being produced by representing its detail rather than increasing immersion</t>
  </si>
  <si>
    <t>10.1002/1873-3468.12778</t>
  </si>
  <si>
    <t>Gosling: A Grammar-based Toolkit for Scalable and Interactive Genomics Data Visualization</t>
  </si>
  <si>
    <t>L'Yi, Sehi; Wang, Qianwen; Lekschas, Fritz; Gehlenborg, Nils</t>
  </si>
  <si>
    <t>genomic data</t>
  </si>
  <si>
    <t xml:space="preserve">Gosling is a grammar so is in principle customizable/adaptable to address any of the main 3 core visualization tasks, more weight to analysis because that task receives more attention for this topic area </t>
  </si>
  <si>
    <t>gene expression, gene localization</t>
  </si>
  <si>
    <t>In this paper, we presented Gosling-a grammar-based toolkit for scalable and interactive genomics data visualization. Gosling balances expressiveness for multi-scale and multi-focus visualizations with accessibility for a broad user audience. Driven by Nusrat et al tasks characterization</t>
  </si>
  <si>
    <t>gosling.jpg</t>
  </si>
  <si>
    <t>The combination of diverse data types and analysis tasks in genomics has resulted in the development of a wide range of visualization techniques and tools. However, most existing tools are tailored to a specific problem or data type and offer limited customization, making it challenging to optimize visualizations for new analysis tasks or datasets. To address this challenge, we designed Gosling-a grammar for interactive and scalable genomics data visualization. Gosling balances expressiveness for comprehensive multi-scale genomics data visualizations with accessibility for domain scientists. Our accompanying JavaScript toolkit called Gosling.js provides scalable and interactive rendering. Gosling.js is built on top of an existing platform for web-based genomics data visualization to further simplify the visualization of common genomics data formats. We demonstrate the expressiveness of the grammar through a variety of real-world examples. Furthermore, we show how Gosling supports the design of novel genomics visualizations. An online editor and examples of Gosling.js, its source code, and documentation are available at https://gosling.js.org.</t>
  </si>
  <si>
    <t>genomics, grammar, genes</t>
  </si>
  <si>
    <t>While Gosling covers almost the entire taxonomy, Gosling currently lacks support for two rarely used layout techniques: space-filling curves and spatial 3D layouts. In some cases, it makes sense to map the genome sequence onto a space-filling curve (e.g., Hilbert curve [2], [27]) to produce a compact overview of the genome. Further, some examples have been published in which the genome was mapped onto (simu-lated) 3D spatial coordinates [81], for example, to visualize genome folding [16] and to provide an illustration of the genome's plasticity. While the Gosling grammar can easily be extended to support these two layouts, the utility of these layouts in the context of a grammar is limited as they do not afford alignment with other tracks. We will explore support for space-filling and 3D layouts in the future. Another limitation of Gosling concerning the taxonomy by Nusrat et al. [53] is that it currently only supports mapping to the entire genome sequence. It does not support sequence abstraction, i.e., it is not possible to filter out regions, such as intragenic regions, or to scale genomic regions of different lengths to a unit length. We intend to add support for such functionality in the future. Finally, we plan to conduct a controlled user study with members of our target audience to assess the grammar's learnability and overall ease-of-use.</t>
  </si>
  <si>
    <t>10.1109/TVCG.2021.3114876</t>
  </si>
  <si>
    <t>The human body at cellular resolution: the NIH Human Biomolecular Atlas Program</t>
  </si>
  <si>
    <t>Srivatsan, Sanjay R; Regier, Mary C; Barkan, Eliza; Franks, Jennifer M; Packer, Jonathan S; Grosjean, Parker; Duran, Madeleine; Saxton, Sarah; Ladd, Jon J; Spielmann, Malte; others; Consortium, HuBMAP; others</t>
  </si>
  <si>
    <t>imaging, omics, mass spectroscopy</t>
  </si>
  <si>
    <t>Cell, Tissue, Organ, Organism</t>
  </si>
  <si>
    <t>explore and analyze molecular and cellular organization, interactions, and functions and their relationship to tissue, organ, system, and whole body level</t>
  </si>
  <si>
    <t>body</t>
  </si>
  <si>
    <t>massive, multidisciplinary initiitiave to map the entire body at a molecular and cellular level using omics data; map all of this to a common coordinate framework. 
"Trillions of cells, organized across an array of spatial scales and a multitude of functional states, contribute to a symphony of physiology. While we broadly know how cells are organized in most tissues, a comprehensive understanding of the cellular and molecular states and interactive networks resident in the tissues and organs, from organizational and functional perspectives, is lacking. The specific three-dimensional organization of different cell types, together with the effects of cell–cell and cell–matrix interactions in their natural milieu, have a profound impact on normal function, natural ageing, tissue remodelling, and disease progression in different tissues and organs."
"The HuBMAP Consortium (https://hubmapconsortium.org/) will actively work with other ongoing initiatives including the Human Cell Atlas7, Human Protein Atlas8, LIfeTime (https://lifetime-fetflagship.eu/), and related NIH-funded consortia that are mapping specific organs (including the brain9, lungs (https://www.lungmap.net/), kidney (https://kpmp.org/about-kpmp/), and genitourinary (https://www.gudmap.org/) regions) and tissues (especially pre-cancer and tumours10; https://humantumoratlas.org), as well as other emerging programs."</t>
  </si>
  <si>
    <t>hubmap.jpg</t>
  </si>
  <si>
    <t>Transformative technologies are enabling the construction of three-dimensional maps of tissues with unprecedented spatial and molecular resolution. Over the next seven years, the NIH Common Fund Human Biomolecular Atlas Program (HuBMAP) intends to develop a widely accessible framework for comprehensively mapping the human body at single-cell resolution by supporting technology development, data acquisition, and detailed spatial mapping. HuBMAP will integrate its efforts with other funding agencies, programs, consortia, and the biomedical research community at large towards the shared vision of a comprehensive, accessible three-dimensional molecular and cellular atlas of the human body, in health and under various disease conditions</t>
  </si>
  <si>
    <t>Computational platforms and environments, Genomics</t>
  </si>
  <si>
    <t>**this is their project proposal, so on some level all of this is future work</t>
  </si>
  <si>
    <t>10.1038/s41586-019-1629-x</t>
  </si>
  <si>
    <t>KEGG Mapper for inferring cellular functions from protein sequences</t>
  </si>
  <si>
    <t>Kanehisa, Sato</t>
  </si>
  <si>
    <t>KEGG genomics, pathway ontology database</t>
  </si>
  <si>
    <t xml:space="preserve">visual exploration, analysis of pathway, gene sequence data </t>
  </si>
  <si>
    <t>molecular pathway, gene expression, reaction</t>
  </si>
  <si>
    <t>molecule, gene</t>
  </si>
  <si>
    <t>The pathway mapping tools in KEGG Mapper have been widely used for biological interpretation of genome sequences and other high-throughput data. The new release of KEGG Mapper integrates KEGG pathway mapping with BRITE enrichment analysis and module completeness check for genes and proteins. Furthermore, the integrated resource of KEGG pathway mapping and BRITE enrichment analysis will facilitate biological interpretation of other types of data, especially metabolites and drugs.</t>
  </si>
  <si>
    <t>kegg-mapper.jpg</t>
  </si>
  <si>
    <t>Kanehisa, Minoru; Sato, Yoko</t>
  </si>
  <si>
    <t>KEGG is a reference knowledge base for biological interpretation of large-scale molecular datasets, such as genome and metagenome sequences. It accumulates experimental knowledge about high-level functions of the cell and the organism represented in terms of KEGG molecular networks, including KEGG pathway maps, BRITE hierarchies, and KEGG modules. By the process called KEGG mapping, a set of protein coding genes in the genome, for example, can be converted to KEGG molecular networks enabling interpretation of cellular functions and other high-level features. Here we report a new version of KEGG Mapper, a suite of KEGG mapping tools available at the KEGG website (https://www.kegg.jp/ or https://www.genome.jp/kegg/), together with the KOALA family tools for automatic assignment of KO (KEGG Orthology) identifiers used in the mapping.</t>
  </si>
  <si>
    <t>KEGG; KEGG Mapper; KEGG Orthology; KEGG module; genome annotation; pathway analysis</t>
  </si>
  <si>
    <t>10.1002/pro.3711</t>
  </si>
  <si>
    <t>Visual Analysis of protein-ligand interactions</t>
  </si>
  <si>
    <t>Vázquez et al.</t>
  </si>
  <si>
    <t xml:space="preserve">visual analysis of interactions, binding strength in abstracted views that summarize simulation data in clear way </t>
  </si>
  <si>
    <t>molecule, ligand, protein</t>
  </si>
  <si>
    <t>system for compact 2D visualization of molecular simulations. omits most spatial information and presents physical information associated to single molecular components and their pairwise interactions through a set of 2D InfoVis tools with coordinated views, suitable interaction, and focus+context techniques to analyze large amounts of data. InfoVis plots include radial plots of protein residues that graph bonds/bond strength between residues. 
can analyze different variables of a single simulation, but to compare two different simulations, either with the same protein-ligand pair or with different ligands (briefly shown in the accompanying video), or even to analyze two completely different molecules and drugs (see accompanying video).</t>
  </si>
  <si>
    <t>vasquez.jpg</t>
  </si>
  <si>
    <t>Vázquez, P.; Hermosilla, P.; Guallar, V.; Estrada, J.; Vinacua, A.</t>
  </si>
  <si>
    <t xml:space="preserve">The analysis of protein-ligand interactions is complex because of the many factors at play. Most current methods for visual analysis provide this information in the form of simple 2D plots, which, besides being quite space hungry, often encode a low number of different properties. In this paper we present a system for compact 2D visualization of molecular simulations. It purposely omits most spatial information and presents physical information associated to single molecular components and their pairwise interactions through a set of 2D InfoVis tools with coordinated views, suitable interaction, and focus+context techniques to analyze large amounts of data. The system provides a wide range of motifs for elements such as protein secondary structures or hydrogen bond networks, and a set of tools for their interactive inspection, both for a single simulation and for comparing two different simulations. As a result, the analysis of protein-ligand interactions of Molecular Simulation trajectories is greatly facilitated.
</t>
  </si>
  <si>
    <t>molecular dynamics, infovis, energy, binding affinity</t>
  </si>
  <si>
    <t>In the future we want to display other information such as contacts or torsion profiles, as well as the availability of a detailed inspection mode, for example, to identify a specific atom in a particular bond or get per-frame information about the fluctuation.</t>
  </si>
  <si>
    <t>10.1111/cgf.13428</t>
  </si>
  <si>
    <t>Caleydo: Design and evaluation of a visual analysis framework for gene expression data in its biological context</t>
  </si>
  <si>
    <t>Lex et al.</t>
  </si>
  <si>
    <t>microarray, pathway database (eg. KEGG)</t>
  </si>
  <si>
    <t>visual analysis tool</t>
  </si>
  <si>
    <t>pathways; gene expression</t>
  </si>
  <si>
    <t>explore relationships between multiple, handcrafted pathways, and the relationship of pathways to actual measurements of gene expression regulation directly. Hypothesis generation for gene expression related to pathways</t>
  </si>
  <si>
    <t>lex2010.jpg</t>
  </si>
  <si>
    <t>Lex, Alexander; Partl, Christian; Kalkofen, Denis; Streit, Marc; Gratzl, Samuel; Wassermann, Anne Mai; Schmalstieg, Dieter; Pfister, Hanspeter</t>
  </si>
  <si>
    <t>The goal of our work is to support experts in the process of hypotheses generation concerning the roles of genes in diseases. For a deeper understanding of the complex interdependencies between genes, it is important to bring gene expressions (measurements) into context with pathways. Pathways, which are models of biological processes, are available in online databases. In these databases, large networks are decomposed into small sub-graphs for better manageability. This simplification results in a loss of context, as pathways are interconnected and genes can occur in multiple instances scattered over the network. Our main goal is therefore to present all relevant information, i.e., gene expressions, the relations between expression and pathways and between multiple pathways in a simple, yet effective way. To achieve this we employ two different multiple-view approaches. Traditional multiple views are used for large datasets or highly interactive visualizations, while a 2.5D technique is employed to support a seamless navigation of multiple pathways which simultaneously links to the expression of the contained genes. This approach facilitates the understanding of the interconnection of pathways, and enables a non-distracting relation to gene expression data. We evaluated Caleydo with a group of users from the life science community. Users were asked to perform three tasks: pathway exploration, gene expression analysis and information comparison with and without visual links, which had to be conducted in four different conditions. Evaluation results show that the system can improve the process of understanding the complex network of pathways and the individual effects of gene expression regulation considerably. Especially the quality of the available contextual information and the spatial organization was rated good for the presented 2.5D setup.</t>
  </si>
  <si>
    <t>visual link, closeup</t>
  </si>
  <si>
    <t>Comparative analysis of multiple paths</t>
  </si>
  <si>
    <t>10.1109/PACIFICVIS.2010.5429609</t>
  </si>
  <si>
    <t>Animation of Biological Organ Growth Based on L-systems</t>
  </si>
  <si>
    <t>Durikovic, Kaneda, Yamashita</t>
  </si>
  <si>
    <t>Microscope, Model</t>
  </si>
  <si>
    <t>illustrative visualization of stomach development</t>
  </si>
  <si>
    <t>Embryo, stomach development</t>
  </si>
  <si>
    <t>stomach</t>
  </si>
  <si>
    <t>A method for the modelling and simulation of human or animal organs obeying actual biological movements known to embryologist</t>
  </si>
  <si>
    <t>durikovic.jpg</t>
  </si>
  <si>
    <t>Durikovic, Roman; Kaneda, Kazufumi; Yamashita, Hideo</t>
  </si>
  <si>
    <t>In contrast with the growth of plants and trees, human organs can undergo signi_x000c_cant changes in shape through a variety of global transformations during the growth period, such as bending or twisting. In our approach, the topology of a human organ is represented by a skeleton in the form of a tree or cycled graph. The length of skeleton growth can be simulated by an algebraic L-system that also produces discrete events. The paper shows how to include global transformations into the formalism of L-systems to obtain a continuous process. The shape of the organ is approximated by a number of ellipsoidal clusters centred at points on the skeleton. The proposed growth model of the organ continually responds to the positional changes of surrounding organs, thereby changing the organ shape locally. In our study, the stomach of a human embryo is used for the demonstration of organ development, and the methodology employed is also applicable to the animation of animal organs and their development.</t>
  </si>
  <si>
    <t>10.1111/1467-8659.00248</t>
  </si>
  <si>
    <t>y, but not in either cluster, in area surrounded by tree-fractal algorithm-related papers</t>
  </si>
  <si>
    <t>A multi-scale map of cell structure fusing protein images and interactions</t>
  </si>
  <si>
    <t>Qin, Yue; Huttlin, Edward L.; Winsnes, Casper F.; Gosztyla, Maya L.; Wacheul, Ludivine; Kelly, Marcus R.; Blue, Steven M.; Zheng, Fan; Chen, Michael; Schaffer, Leah V.; Licon, Katherine; Bäckström, Anna; Vaites, Laura Pontano; Lee, John J.; Ouyang, Wei; Liu, Sophie N.; Zhang, Tian; Silva, Erica; Park, Jisoo; Pitea, Adriana; Kreisberg, Jason F.; Gygi, Steven P.; Ma, Jianzhu; Harper, J. Wade; Yeo, Gene W.; Lafontaine, Denis L. J.; Lundberg, Emma; Ideker, Trey</t>
  </si>
  <si>
    <t>microscopy, mass spectrometry/affinity purification</t>
  </si>
  <si>
    <t>machine learning approach in which protein imaging and biophysical association are integrated to create a unified map of subcellular components. Explore resulting map of these components to understand structure and related functions</t>
  </si>
  <si>
    <t>molecular interactions, molecular pathway</t>
  </si>
  <si>
    <t>molecule, organelle, cell</t>
  </si>
  <si>
    <t>bioinformatics (?)</t>
  </si>
  <si>
    <t>multiscale integrated cell (MuSIC)  integrates immunofluorescence images in the Human Protein Atlas4 with affinity purifications in BioPlex5 to create a unified hierarchical map of human cell architecture. The positioning of proteins near each other in the map indicates that they have related function/share in the same process. node-link diagram, nodes encode to relative size of structures</t>
  </si>
  <si>
    <t>qin-music.jpg</t>
  </si>
  <si>
    <t>The cell is a multi-scale structure with modular organization across at least four orders of magnitude1. Two central approaches for mapping this structure—protein fluorescent imaging and protein biophysical association—each generate extensive datasets, but of distinct qualities and resolutions that are typically treated separately2,3. Here we integrate immunofluorescence images in the Human Protein Atlas4 with affinity purifications in BioPlex5 to create a unified hierarchical map of human cell architecture. Integration is achieved by configuring each approach as a general measure of protein distance, then calibrating the two measures using machine learning. The map, known as the multi-scale integrated cell (MuSIC 1.0), resolves 69 subcellular systems, of which approximately half are to our knowledge undocumented. Accordingly, we perform 134 additional affinity purifications and validate subunit associations for the majority of systems. The map reveals a pre-ribosomal RNA processing assembly and accessory factors, which we show govern rRNA maturation, and functional roles for SRRM1 and FAM120C in chromatin and RPS3A in splicing. By integration across scales, MuSIC increases the resolution of imaging while giving protein interactions a spatial dimension, paving the way to incorporate diverse types of data in proteome-wide cell maps.</t>
  </si>
  <si>
    <t>spatial organization, molecular organization, protein interactions, node-link diagram</t>
  </si>
  <si>
    <t>"We expect future validation of MuSIC systems to draw from a range of functional assays at the molecular, pathway and cellular level."</t>
  </si>
  <si>
    <t>10.1038/s41586-021-04115-9</t>
  </si>
  <si>
    <t>Exploration of 4D MRI Blood Flow using Stylistic Visualization</t>
  </si>
  <si>
    <t>illustrative visualization approach applied to clearly convey properties of blood flow using visual abstraction, visual analysis</t>
  </si>
  <si>
    <t>Using illustrative techniques to visualize 4D blood flow information</t>
  </si>
  <si>
    <t>pelt2010.jpg</t>
  </si>
  <si>
    <t>Pelt, R. van; Bescos, J. Olivan; Breeuwer, M.; Clough, R. E.; Gröller, E.; Romenij, B. ter Haar; Vilanova, A.</t>
  </si>
  <si>
    <t>Insight into the dynamics of blood-flow considerably improves the understanding of the complex cardiovascular system and its pathologies. Advances in MRI technology enable acquisition of 4D blood-flow data, providing quantitative blood-flow velocities over time. The currently typical slice-by-slice analysis requires a full mental reconstruction of the unsteady blood-flow field, which is a tedious and highly challenging task, even for skilled physicians. We endeavor to alleviate this task by means of comprehensive visualization and interaction techniques. In this paper we present a framework for pre-clinical cardiovascular research, providing tools to both interactively explore the 4D blood-flow data and depict the essential blood-flow characteristics. The framework encompasses a variety of visualization styles, comprising illustrative techniques as well as improved methods from the established field of flow visualization. Each of the incorporated styles, including exploded planar reformats, flow-direction highlights, and arrow-trails, locally captures the blood-flow dynamics and may be initiated by an interactively probed vessel cross-section. Additionally, we present the results of an evaluation with domain experts, measuring the value of each of the visualization styles and related rendering parameters.</t>
  </si>
  <si>
    <t>Other illustrative techniques such as the line perception could be enhanced by means of shadows or halo effects. Additionally, more elaborate opacity mappings could be applied to the presented line primitives, highlighting only the curves that portray certain properties of interest.</t>
  </si>
  <si>
    <t>10.1109/TVCG.2010.153</t>
  </si>
  <si>
    <t>Multimodal Approach for Natural Biomedical Multi-scale Exploration</t>
  </si>
  <si>
    <t>Rzepecki, Jan; Millán Vaquero, Ricardo Manuel; Vais, Alexander; Friese, Karl-Ingo; Wolter, Franz-Erich</t>
  </si>
  <si>
    <t>MRI, histology, microCT</t>
  </si>
  <si>
    <t>main goal is to explore multiscale data; some data are summarized in bar charts, e.g. porosity variability and distribution. Visual links between nodes represent semantic relations across datasets, provided by the underlying ontology of the metadata database. These visual cues can take different forms, including arrows and region of interest markers. Visual cues play an important role in the presentation of hierarchy among the disease features in a multiscalar pathology.</t>
  </si>
  <si>
    <t>movement</t>
  </si>
  <si>
    <t>knee</t>
  </si>
  <si>
    <t>VR application for exploring multiscale data. e.g. image: Visualization environment. Example of a multiscalar set of datasets (patientspecific knee joint from cellular, organic and behavior scales) placed on focus (knee joint, 3D reconstruction of micro-CT scan of cartilage of meniscus, graphs associated, and histological images of meniscus), context (MRI of knee) and background (gait motion analysis) layers. Visualization helps to observe spatially the relationships among datasets, e.g. the propagation of the cartilage degradation evidenced in each dataset.
Each dataset from a different acquisition modality is displayed as an independent entity, called node. Nodes are distributed in a multilayered 3D workspace with spatial connections, allowing for a direct exploration of all the data.Node features and dependencies are mapped to underlying ontology that provides the semantic connections for the whole set. Each node is classified according to the spatial range of the acquired dataset and its suitability for presentation by a SciVis or InfoVis technique.</t>
  </si>
  <si>
    <t>rzepecki.jpg</t>
  </si>
  <si>
    <t>Pathologies which simultaneously involve different spatial scales are often difficult to understand. Biomedical data from different modalities and spatio-temporal scales needs to be combined to obtain an understandable representation for its examination. Despite of requests to improve the exploration of multi-scale biomedical data, no major progress has been made in terms of a common strategy combining the state of art in visualization and interaction. This work presents a multimodal approach for a natural biomedical multi-scale exploration. The synergy of a multi-layered visualization environment based on spatial scales with hand gestures and haptic interfaces opens new perspectives for a natural data manipulation.</t>
  </si>
  <si>
    <t>multiscale, knee joint, gait, multiview, VR, virtual reality, Unity</t>
  </si>
  <si>
    <t>improve features of interaction system, customizable visual links and reduce node occlusion</t>
  </si>
  <si>
    <t>10.1007/978-3-319-14364-4_60</t>
  </si>
  <si>
    <t>Evaluation of glyph-based multivariate scalar volume visualization techniques</t>
  </si>
  <si>
    <t>Feng, David; Lee, Yueh; Kwock, Lester; Taylor, Russell M.</t>
  </si>
  <si>
    <t>MRS</t>
  </si>
  <si>
    <t>Render metabolites, explore and analysis for following questions:
1. Value Estimation: What are the values of variables at particular spatial locations?
2. Relationship Identification: What relationships exist among
variables in the data?</t>
  </si>
  <si>
    <t>metabolism</t>
  </si>
  <si>
    <t>metabolites</t>
  </si>
  <si>
    <t>SDDS is a 3D extension of Bokinsky’s 2D Data-Driven Spots, a 2D multivariate visualization technique [Bokinsky 2003]. In her work, Bokinsky displays multiple scalar fields using color-encoded Gaussian splats placed on a jittered sample grid and shows that multiple layers of differently-colored spots were as effective for the display of the shape of overlapping 2D scalar fields as direct display of the computed intersection. SDDS extends this to 3D while avoiding opacity color mixing.
(from figure) SDDS visualization applied to a data set containing a visible lesion, shown in gray in the background anatomical data. In this example, the yellow and orange spheres correspond to choline concentration and creatine concentration, respectively. Using SDDS,
it is apparent that the yellow and orange spheres have an inverse relationship outside the lesion, but both decrease in the lesion. The relationships is significantly more apparent in 3D with stereo and motion cues.</t>
  </si>
  <si>
    <t>feng-sdds.jpg</t>
  </si>
  <si>
    <t>We present a user study quantifying the effectiveness of Scaled Data-Driven Spheres (SDDS), a multivariate three-dimensional data set visualization technique. The user study compares SDDS, which uses separate sets of colored sphere glyphs to depict variable values, to superquadric glyphs, an alternative technique that maps all variable values to a single glyph. User study participants performed tasks designed to measure their ability to estimate values of particular variables and identify relationships among variables. Results from the study show that users were significantly more accurate and faster for both tasks under the SDDS condition.</t>
  </si>
  <si>
    <t>multivariate visualization, glyphs, user study</t>
  </si>
  <si>
    <t>SDDS may also apply in cell chemistry simulation, where complex cell reactions are observed over time. As we continue to improve the SDDS technique, we hope to enable such researchers outside of MR spectroscopy to better understand
the relationships and values in their complex data sets.</t>
  </si>
  <si>
    <t>10.1145/1620993.1621006</t>
  </si>
  <si>
    <t>A Visual Analytics Approach for Comparing Cohorts in Single-Voxel Magnetic Resonance Spectroscopy Data</t>
  </si>
  <si>
    <t>Jawad, Muhammad; Evers, Marina; Gerwing, Alexander; Herick, Maria; Seibert, Daniel; Bauer, Jochen; Kugel, Harald; Ohrmann, Patricia; Linsen, Lars</t>
  </si>
  <si>
    <t>violin plots allow for metabolite comparison between groups, bubble plot to identify metabolites for univariate analysis</t>
  </si>
  <si>
    <t xml:space="preserve"> visual analytics tool for the comparative analyses of cohorts, i.e., sets of data sets.</t>
  </si>
  <si>
    <t>jawad-va-cohort.jpg</t>
  </si>
  <si>
    <t>Single-voxel proton magnetic resonance spectroscopy (1H-MRS) is a non-invasive in-vivo technology to measure metabolic concentrations in selected regions of interest in a tissue, e.g., the brain. 1H-MRS generates spectra of signals with different frequencies and specific intensities which can be assigned to respective metabolites in the investigated tissue and quantified. In studies designed to detect biomarkers of a specific disorder or dysfunction, the overall goal is not just to analyze a single 1H-MRS data set, but to compare patient cohorts against healthy controls. We propose a visual analytics tool for the comparative analyses of cohorts, i.e., sets of data sets. Each data set can be regarded as a multivariate data sample, in which each variable represents the concentration of a metabolite. While a standard workflow for comparative analyses of two cohorts is routinely deployed by analyzing metabolites individually, our tool allows for comparative cohort analysis in a multivariate setting. Our top-down analysis strategy uses multidimensional data visualization methods combined with statistical plots and statistical analyses. We document and evaluate the effectiveness of our approach for the interactive analysis of metabolite concentrations in three brain regions for a comparative study of an alcohol-dependent patient cohort and a healthy control group.</t>
  </si>
  <si>
    <t>Cohort comparison; Magnetic resonance spectroscopy data analysis; Multivariate data analysis.</t>
  </si>
  <si>
    <t>how to handle missing entries</t>
  </si>
  <si>
    <t xml:space="preserve"> 10.1007/978-3-030-14227-8_9</t>
  </si>
  <si>
    <t>Coordinated Image- and Feature-space Visualization for Interactive Magnetic Resonance Spectroscopy Imaging Data Analysis</t>
  </si>
  <si>
    <t>Jawad, Muhammad; Molchanov, Vladimir; Linsen, Lars</t>
  </si>
  <si>
    <t>MRSI</t>
  </si>
  <si>
    <t>visual analysis of metabolite concentrations/composition in sampled brain voxels to understand relationships between metabolites, idea to reduce dimensional space and understand markers for types of brain tumors</t>
  </si>
  <si>
    <t>system that uses coordinated views between image-space visualizations and visual representations of the spectral (or feature) space. Coordinated interaction allowed us to analyze all metabolite concentrations together instead of focusing only at single metabolites at a time</t>
  </si>
  <si>
    <t>jawad-2019.jpg</t>
  </si>
  <si>
    <t>Magnetic Resonance Spectroscopy Imaging (MRSI) is a medical imaging method that measures per voxel a spectrum of signal intensities. It allows for the analysis of chemical compositions within the scanned tissue, which is particularly useful for tumor classification and measuring its infiltration of healthy tissue. Common analysis approaches consider one metabolite concentration at a time to produce intensity maps in the image space, which does not consider all relevant information at hand. We propose a system that uses coordinated views between image-space visualizations and visual representations of the spectral (or feature) space. Coordinated interaction allows for analyzing both aspects and relating the analysis results back to the other for further investigations. We demonstrate how our system can be used to analyze brain tumors.</t>
  </si>
  <si>
    <t>Multidimensional Data Visualization, Medical Visualization, Coordinated Views, Spectral Imaging Analysis</t>
  </si>
  <si>
    <t xml:space="preserve">test reliability with more experts + on larger datasets </t>
  </si>
  <si>
    <t>10.5220/0007571801180128</t>
  </si>
  <si>
    <t>Metabolic network visualization using constraint planar graph drawing algorithm</t>
  </si>
  <si>
    <t>Bourqui et al.</t>
  </si>
  <si>
    <t>network visual analysis</t>
  </si>
  <si>
    <t>Metabolic pathways</t>
  </si>
  <si>
    <t>Graph drawing method, which take in account the decomposition of the network into metabolic pathway as well as biochemical textbook drawing conventions.</t>
  </si>
  <si>
    <t>bourqui.jpg</t>
  </si>
  <si>
    <t>Bourqui, R.; Auber, D.; Lacroix, V.; Jourdan, F.</t>
  </si>
  <si>
    <t>A metabolic network is a set of interconnected metabolic pathways (subnetworks). Until recently, metabolic studies were dedicated to a single pathway, but current researches now consider the entire network. As matter stands, existing visualization tools cannot be used to undertake these global studies since they have been designed to probe metabolic pathways. For the purpose of making it feasible, this paper presents a graph drawing algorithm for the whole metabolic network. Our collaboration with biologists led us to introduce drawing constraints which take into account the decomposition of the network into metabolic pathways as well as biochemical textbook drawing conventions. These constraints raise numerous graph drawing problems which are solved by first recursively decomposing the network then applying suitable graph drawing algorithms. Finally, we present an application that illustrates the advantage of this representation when visualizing groups of reactions which span several metabolic pathways.</t>
  </si>
  <si>
    <t>network, layout</t>
  </si>
  <si>
    <t>Routing of edges at the end of the quotient graph drawing, focus+context methods</t>
  </si>
  <si>
    <t>10.1109/IV.2006.75</t>
  </si>
  <si>
    <t>iPath: interactive exploration of biochemical pathways and networks</t>
  </si>
  <si>
    <t>Letunic et al.</t>
  </si>
  <si>
    <t>visual analysis tool, data highly abstracted and visualized as metabolic paths that look like a subway network that can be queried for analysis</t>
  </si>
  <si>
    <t>Biochemist</t>
  </si>
  <si>
    <t>Online tool for visualizing and analysing metabolic pathways. global map has been manually constructed using 123 classical KEGG maps with an average of 17 reactions each
**by merging human genome data with two important gut commensals, iPath can pinpoint the complementarity of the host–symbiont metabolic capacities (gut microbiome application!)</t>
  </si>
  <si>
    <t>letunic.jpg</t>
  </si>
  <si>
    <t>Letunic, Ivica; Yamada, Takuji; Kanehisa, Minoru; Bork, Peer</t>
  </si>
  <si>
    <t>iPath is an open-access online tool (http://pathways.embl.de) for visualizing and analyzing metabolic pathways. An interactive viewer provides straightforward navigation through various pathways and enables easy access to the underlying chemicals and enzymes. Customized pathway maps can be generated and annotated using various external data. For example, by merging human genome data with two important gut commensals, iPath can pinpoint the complementarity of the host-symbiont metabolic capacities.</t>
  </si>
  <si>
    <t>network, layout, gut microbiome</t>
  </si>
  <si>
    <t>10.1016/j.tibs.2008.01.001</t>
  </si>
  <si>
    <t>Entourage: Visualizing Relationships Between Biological Pathways Using Contextual Subsets</t>
  </si>
  <si>
    <t>New visualization approach showing relevant data in pathway map.</t>
  </si>
  <si>
    <t>lex2013.jpg</t>
  </si>
  <si>
    <t>Lex, Alexander; Streit, Marc; Kruijff, Ernst; Schmalstieg, Dieter</t>
  </si>
  <si>
    <t>Biological pathway maps are highly relevant tools for many tasks in molecular biology. They reduce the complexity of the overall biological network by partitioning it into smaller manageable parts. While this reduction of complexity is their biggest strength, it is, at the same time, their biggest weakness. By removing what is deemed not important for the primary function of the pathway, biologists lose the ability to follow and understand cross-talks between pathways. Considering these cross-talks is, however, critical in many analysis scenarios, such as judging effects of drugs. In this paper we introduce Entourage, a novel visualization technique that provides contextual information lost due to the artificial partitioning of the biological network, but at the same time limits the presented information to what is relevant to the analyst's task. We use one pathway map as the focus of an analysis and allow a larger set of contextual pathways. For these context pathways we only show the contextual subsets, i.e., the parts of the graph that are relevant to a selection. Entourage suggests related pathways based on similarities and highlights parts of a pathway that are interesting in terms of mapped experimental data. We visualize interdependencies between pathways using stubs of visual links, which we found effective yet not obtrusive. By combining this approach with visualization of experimental data, we can provide domain experts with a highly valuable tool. We demonstrate the utility of Entourage with case studies conducted with a biochemist who researches the effects of drugs on pathways. We show that the technique is well suited to investigate interdependencies between pathways and to analyze, understand, and predict the effect that drugs have on different cell types.</t>
  </si>
  <si>
    <t>bucket view, visual link, parallel coordinates, heatmap, dendrogram</t>
  </si>
  <si>
    <t>Integrate biomedical data from different domains</t>
  </si>
  <si>
    <t>10.1109/TVCG.2013.154</t>
  </si>
  <si>
    <t>4D phase contrast MRI at 3 T: Effect of standard and blood-pool contrast agents on SNR, PC-MRA, and blood flow visualization</t>
  </si>
  <si>
    <t>Bock et al.</t>
  </si>
  <si>
    <t>PC-MRA</t>
  </si>
  <si>
    <t>Process analysis,Direct visualization</t>
  </si>
  <si>
    <t>streamlines derived from the data and visualized, strong direct visualization and weaker visual analysis</t>
  </si>
  <si>
    <t>Aorta</t>
  </si>
  <si>
    <t>Medicine engineering</t>
  </si>
  <si>
    <t>Bock et al. wrote a study of different observable agents, to enhance the visualization from 3D PC-MRI. Visualization is done with aorta isosurface extracted from PC-MRI data, and coupled with pathlines seeding planes color coding the measured velocity.</t>
  </si>
  <si>
    <t>bock.jpg</t>
  </si>
  <si>
    <t>Bock, Jelena; Frydrychowicz, Alex; Stalder, Aurélien F.; Bley, Thorsten A.; Burkhardt, Hans; Hennig, Jürgen; Markl, Michael</t>
  </si>
  <si>
    <t>Time-resolved phase contrast (PC) MRI with velocity encoding in three directions (flow-sensitive four-dimensional MRI) can be employed to assess three-dimensional blood flow in the entire aortic lumen within a single measurement. These data can be used not only for the visualization of blood flow but also to derive additional information on vascular geometry with three-dimensional PC MR angiography (MRA). As PCMRA is sensitive to available signal-to-noise ratio, standard and novel blood pool contrast agents may help to enhance PC-MRA image quality. In a group of 30 healthy volunteers, the influence of different contrast agents on vascular signalto- noise ratio, PC-MRA quality, and subsequent three-dimensional stream-line visualization in the thoracic aorta was determined. Flow-sensitive four-dimensional MRI data acquired with contrast agent provided significantly improved signal-to-noise ratio in magnitude data and noise reduction in velocity data compared to measurements without contrast media. The agreement of three-dimensional PC-MRA with reference standard contrast-enhanced MRA was good for both contrast agents, with improved PC-MRA performance for blood pool contrast agent, particularly for the smaller supraaortic branches. For three-dimensional flow visualization, a trend toward improved results for the data with contrast agent was observed.</t>
  </si>
  <si>
    <t>streamlines, isosurface, volume</t>
  </si>
  <si>
    <t>combined with calculated vessel geometry, and the determined vessel boundaries can be used for derivation of further hemodynamic parameters such as wall shear stress or pressure gradients</t>
  </si>
  <si>
    <t>10.1002/mrm.22199</t>
  </si>
  <si>
    <t>Probabilistic 4D Blood Flow Mapping</t>
  </si>
  <si>
    <t>Friman et al.</t>
  </si>
  <si>
    <t>direct visualization and flow modeling; probabilistic streamlines illustrate the uncertainty due to measurement noise that is not evident from the conventional streamline, i.e., when the noise is considered, the flow pattern may exit in any of the left carotid, right carotid, or left subclavian arteries. (latter is the visual analysis part:  statistical properties of PC MRI velocity measurements derived and used for mapping the uncertainty associated with blood flow streamlines and particle traces.)</t>
  </si>
  <si>
    <t>In every measurement of the blood flow, we can find some level of uncertainty. Friman et al. derived the statistical properties of 4D phase-contrast images and a map them based on sequential Monte Carlo sampling in the model of human aorta.</t>
  </si>
  <si>
    <t>friman.jpg</t>
  </si>
  <si>
    <t>Friman, Ola; Hennemuth, Anja; Harloff, Andreas; Bock, Jelena; Markl, Michael; Peitgen, Heinz-Otto</t>
  </si>
  <si>
    <t>Blood flow and tissue velocity can be measured using phasecontrast MRI. In this work, the statistical properties of 4D phase-contrast images are derived, and a novel probabilistic blood flow mapping method based on sequential Monte Carlo sampling is presented. The resulting flow maps visualize and quantify the uncertainty in conventional flow visualization techniques such as streamlines and particle traces.</t>
  </si>
  <si>
    <t>flow visualization, probabilistic streamlines, volume</t>
  </si>
  <si>
    <t>Employ the method for flow pattern quantification.</t>
  </si>
  <si>
    <t>10.1007/978-3-642-15711-0_52</t>
  </si>
  <si>
    <t>In Vivo Three-Dimensional MR Wall Shear Stress Estimation in Ascending Aortic Dilatation</t>
  </si>
  <si>
    <t>Bieging et al.</t>
  </si>
  <si>
    <t>Raw MRI in the background, with the flow visualization (helped with the modeling) doing a slight visual analysis</t>
  </si>
  <si>
    <t>Biegning et al. have proposed a method of segmentation relevant flow data from PC-MRI, and to visualize the flow using pathlines, together with color coding the pressure on aorta to investigate wall shear stress.</t>
  </si>
  <si>
    <t>bieging.jpg</t>
  </si>
  <si>
    <t>Bieging, Erik T.; Frydrychowicz, Alex; Wentland, Andrew; Landgraf, Benjamin R.; Johnson, Kevin M.; Wieben, Oliver; François, Christopher J.</t>
  </si>
  <si>
    <t>Purpose: To estimate surface-based wall shear stress (WSS) and evaluate flow patterns in ascending aortic dilatation (AscAD) using a high-resolution, time-resolved, three-dimensional (3D), three-directional velocity encoded, radially undersampled phase contrast MR sequence (4D PC-MRI). Materials and Methods: 4D PC-MRI was performed in 11 patients with AscAD (46.3 6 22.0 years) and 10 healthy volunteers (32.9 6 13.4 years) after written informed consent and institutional review board approval. Following manual vessel wall segmentation of the ascending aorta (MATLAB, The Mathworks, Natick, MA), a 3D surface was created using spline interpolation. Spatial WSS variation based on surface division in 12 segments and temporal variation were evaluated in AscAD and normal aortas. Visual analysis of flow patterns was performed based on streamlines and particle traces using EnSight (v9.0, CEI, Apex, NC). Results: AscAD was associated with significantly increased diastolic WSS, decreased systolic to diastolic WSS ratio, and delayed onset of peak WSS (all P &lt; 0.001). Temporally averaged WSS was increased and peak systolic WSS was decreased. The maximum WSS in AscAD was on the anterior wall of the ascending aorta. Vortical flow with highest velocities along the anterior wall and increased helical flow during diastole were observed in AscAD compared with controls. Conclusion: Changes in WSS in the ascending aorta of AscAD correspond to observed alterations in flow patterns compared to controls.</t>
  </si>
  <si>
    <t>streamlines, slice rendering</t>
  </si>
  <si>
    <t>10.1002/jmri.22485</t>
  </si>
  <si>
    <t>Analysis of Time-Dependent Flow-Sensitive PC-MRI Data</t>
  </si>
  <si>
    <t>Krishnan et al.</t>
  </si>
  <si>
    <t xml:space="preserve">"combines a number of integration-based visualization techniques with the goal of providing accurate and flexible visualization and analysis of blood flow" </t>
  </si>
  <si>
    <t>Apply integration-based flow visualization methods to PC-MRI data, and the methods described are aimed at supporting the investigation of specific questions arising in a diagnostic context.</t>
  </si>
  <si>
    <t>krishna.jpg</t>
  </si>
  <si>
    <t>Krishnan, Harinarayan; Garth, Christoph; Gühring, Jens; Gülsün, M. Akif; Greiser, Andreas; Joy, Kenneth I.</t>
  </si>
  <si>
    <t>Many flow visualization techniques, especially integration-based methods, are problematic when the measured data exhibit noise and discretization issues. Particularly, this is the case for flow-sensitive phase-contrast magnetic resonance imaging (PC-MRI) data sets which not only record anatomic information, but also time-varying flow information. We propose a novel approach for the visualization of such data sets using integration-based methods. Our ideas are based upon finite-time Lyapunov exponents (FTLE) and enable identification of vessel boundaries in the data as high regions of separation. This allows us to correctly restrict integration-based visualization to blood vessels. We validate our technique by comparing our approach to existing anatomy-based methods as well as addressing the benefits and limitations of using FTLE to restrict flow. We also discuss the importance of parameters, i.e., advection length and data resolution, in establishing a well-defined vessel boundary. We extract appropriate flow lines and surfaces that enable the visualization of blood flow within the vessels. We further enhance the visualization by analyzing flow behavior in the seeded region and generating simplified depictions.</t>
  </si>
  <si>
    <t>flow visualization, integral lines, integral surfaces, isosurface</t>
  </si>
  <si>
    <t>Add the capability of computing and visualizing parameters such as wall shear stress, pressure differences, peak velocity, and many other parameters significant to the medical community</t>
  </si>
  <si>
    <t>10.1109/TVCG.2011.80</t>
  </si>
  <si>
    <t>Semi-Automatic Vortex Extraction in 4D PC-MRI Cardiac Blood Flow Data using Line Predicates</t>
  </si>
  <si>
    <t>Kohler et al.</t>
  </si>
  <si>
    <t>derivation of data, summarization of the data with arrow glyphs that tie directly to features of data (more geared toward exploration of data rather than communicating)</t>
  </si>
  <si>
    <t>Kohler et al. proposed an aproach for extraction of vortex flow in the aorta and pulmonary artery incorporating line predicates from 4D PC-MRI. Their method was tested for the extension of existing diagnosis of cardio-vascular diseases.</t>
  </si>
  <si>
    <t>kohler.jpg</t>
  </si>
  <si>
    <t>Köhler, Benjamin; Gasteiger, Rocco; Preim, Uta; Theisel, Holger; Gutberlet, Matthias; Preim, and Bernhard</t>
  </si>
  <si>
    <t>Cardiovascular diseases (CVD) are the leading cause of death worldwide. Their initiation and evolution depends strongly on the blood flow characteristics. In recent years, advances in 4D PC-MRI acquisition enable reliable and time-resolved 3D flow measuring, which allows a qualitative and quantitative analysis of the patient-specific hemodynamics. Currently, medical researchers investigate the relation between characteristic flow patterns like vortices and different pathologies. The manual extraction and evaluation is tedious and requires expert knowledge. Standardized, (semi-)automatic and reliable techniques are necessary to make the analysis of 4D PC-MRI applicable for the clinical routine. In this work, we present an approach for the extraction of vortex flow in the aorta and pulmonary artery incorporating line predicates. We provide an extensive comparison of existent vortex extraction methods to determine the most suitable vortex criterion for cardiac blood flow and apply our approach to ten datasets with different pathologies like coarctations, Tetralogy of Fallot and aneurysms. For two cases we provide a detailed discussion how our results are capable to complement existent diagnosis information. To ensure real-time feedback for the domain experts we implement our method completely on the GPU.</t>
  </si>
  <si>
    <t>flow visualization, arrows, pathlines, line predicates, filtering</t>
  </si>
  <si>
    <t>Extending by reliable segmentation</t>
  </si>
  <si>
    <t>10.1109/TVCG.2013.189</t>
  </si>
  <si>
    <t>4D MRI Flow Coupled to Physics-Based Fluid Simulation for Blood-Flow Visualization</t>
  </si>
  <si>
    <t>De Hoon et al.</t>
  </si>
  <si>
    <t>coupling 4D MRI with blood flow simulation</t>
  </si>
  <si>
    <t>systole</t>
  </si>
  <si>
    <t>De Hoon proposed a visualization which combines the blood-flow velocity measures and fluid simulations to improve visual analysis of hemodynamics. Their illusstrative visualization also allows to compare the differences between the measurements and simulations in comparative visualization,</t>
  </si>
  <si>
    <t>dehoon.jpg</t>
  </si>
  <si>
    <t>Hoon, N. de; Pelt, R. van; Jalba, A.; Vilanova, A.</t>
  </si>
  <si>
    <t>Modern MRI measurements deliver volumetric and time-varying blood-flow data of unprecedented quality. Visual analysis of these data potentially leads to a better diagnosis and risk assessment of various cardiovascular diseases. Recent advances have improved the speed and quality of the imaging data considerably. Nevertheless, the data remains compromised by noise and a lack of spatiotemporal resolution. Besides imaging data, also numerical simulations are employed. These are based on mathematical models of specific features of physical reality. However, these models require realistic parameters and boundary conditions based on measurements. We propose to use data assimilation to bring measured data and physically-based simulation together, and to harness the mutual benefits. The accuracy and noise robustness of the coupled approach is validated using an analytic flow field. Furthermore, we present a comparative visualization that conveys the differences between using conventional interpolation and our coupled approach.</t>
  </si>
  <si>
    <t>flow visualization, arrows, isosurface</t>
  </si>
  <si>
    <t>10.1111/cgf.12368</t>
  </si>
  <si>
    <t>Semi-automatic Vortex Flow Classification in 4D PC-MRI Data of the Aorta</t>
  </si>
  <si>
    <t>Meuschke et al.</t>
  </si>
  <si>
    <t>Vortices semi-automatic classification (analysis) and visualization</t>
  </si>
  <si>
    <t>aorta</t>
  </si>
  <si>
    <t>A technique of vortices classification and visualization on 3D shape of aorta and 2D diagram.</t>
  </si>
  <si>
    <t>meuschke2016.jpg</t>
  </si>
  <si>
    <t>Meuschke, M.; B.Köhler; Preim, U.; Preim, B.; Lawonn, K.</t>
  </si>
  <si>
    <t>We present an Aortic Vortex Classification (AVOCLA) that allows to classify vortices in the human aorta semi-automatically. Current medical studies assume a strong relation between cardiovascular diseases and blood flow patterns such as vortices. Such vortices are extracted and manually classified according to specific, unstandardized properties. We employ an agglomerative hierarchical clustering to group vortex-representing path lines as basis for the subsequent classification. Classes are based on the vortex’ size, orientation and shape, its temporal occurrence relative to the cardiac cycle as well as its spatial position relative to the vessel course. The classification results are presented by a 2D and 3D visualization technique. To confirm the usefulness of both approaches, we report on the results of a user study. Moreover, AVOCLA was applied to 15 datasets of healthy volunteers and patients with different cardiovascular diseases. The results of the semi-automatic classification were qualitatively compared to a manually generated ground truth of two domain experts considering the vortex number and five specific properties.</t>
  </si>
  <si>
    <t>flow visualization, classification, 3D and 2D</t>
  </si>
  <si>
    <t>10.1111/cgf.12911</t>
  </si>
  <si>
    <t>Coherence Maps for Blood Flow Exploration</t>
  </si>
  <si>
    <t>Englund et al.</t>
  </si>
  <si>
    <t>semi automatic clustering for visual analysis, output of flow visualizaton. "method provides a valuable tool for researchers in blood flow analysis to explore flow data with the goal to build an intuition and hypothesis about typical or atypical blood flow structures, which can build the basis for quantitative analysis in the clinical context in the future."</t>
  </si>
  <si>
    <t>Englund et al. have created an automaatic clustering method for the exploration of blood flow. They have also coupled the clusters with 2D coherence maps, which guide the automatic respective semi-automatic clustering and seeding process.</t>
  </si>
  <si>
    <t>englund.jpg</t>
  </si>
  <si>
    <t>Englund, Rickard; Ropinski, Timo; Hotz, Ingrid</t>
  </si>
  <si>
    <t>Blood flow data from direct measurements (4D flow MRI) or numerical simulations opens new possibilities for the understanding of the development of cardiac diseases. However, before this new data can be used in clinical studies or for diagnosis, it is important to develop a notion of the characteristics of typical flow structures. To support this process we developed a novel blood flow clustering and exploration method. The method builds on the concept of coherent flow structures. Coherence maps for crosssectional slices are defined to show the overall degree of coherence of the flow. In coherent regions the method summarizes the dominant blood flow using a small number of pathline representatives. In contrast to other clustering approaches the clustering is restricted to coherent regions and pathlines with low coherence values, which are not suitable for clustering and thus are not forced into clusters. The coherence map is based on the Finite-time Lyapunov Exponent (FTLE). It is created on selected planes in the inflow respective outflow area of a region of interest. The FTLE value measures the rate of separation of pathlines originating from this plane. Different to previous work using FTLE we do not focus on separating extremal lines but on local minima and regions of low FTLE intensities to extract coherent flow. The coherence map and the extracted clusters serve as basis for the flow exploration. The extracted clusters can be selected and inspected individually. Their flow rate and coherence provide a measure for their significance. Switching off clusters reduces the amount of occlusion and reveals the remaining part of the flow. The non-coherent regions can also be explored by interactive manual pathline seeding in the coherence map.</t>
  </si>
  <si>
    <t>pathlines, flow visualization, clustering, coherence maps</t>
  </si>
  <si>
    <t>10.2312/vcbm.20161274</t>
  </si>
  <si>
    <t>Adaptive Surface Visualization of Vessels with Animated Blood Flow</t>
  </si>
  <si>
    <t>Lawonn, Gasteiger, Preim</t>
  </si>
  <si>
    <t>PC-MRI, CFD simulation (sim is main thing)</t>
  </si>
  <si>
    <t>adaptive surface visualization with animated blood flow</t>
  </si>
  <si>
    <t>Vessels</t>
  </si>
  <si>
    <t>A method, which combines several illustrative techniques to enhance a perception of surface and depths. Additionally the method shows an animation of blood flow.</t>
  </si>
  <si>
    <t>lawoon2014.jpg</t>
  </si>
  <si>
    <t>Lawonn, Kai; Gasteiger, Rocco; Preim, Bernhard</t>
  </si>
  <si>
    <t>The investigation of hemodynamic information for the assessment of cardiovascular diseases (CVDs) gained importance in recent years. Improved flow measuring modalities and computational fluid dynamics (CFD) simulations yield in reliable blood flow information. For a visual exploration of the flow information, domain experts are used to investigate the flow information combined with its enclosed vessel anatomy. Since the flow is spatially embedded in the surrounding vessel surface, occlusion problems have to be resolved. A visual reduction of the vessel surface that still provides important anatomical features is required. We accomplish this by applying an adaptive surface visualization inspired by the suggestive contour measure. Furthermore, an illustration is employed to highlight the animated pathlines and to emphasize nearby surface regions. Our approach combines several visualization techniques to improve the perception of surface shape and depth. Thereby, we ensure appropriate visibility of the embedded flow information, which can be depicted with established or advanced flow visualization techniques. We apply our approach to cerebral aneurysms and aortas with simulated and measured blood flow. An informal user feedback with nine domain experts, we confirm the advantages of our approach compared with existing methods, e.g. semi-transparent surface rendering. Additionally, we assessed the applicability and usefulness of the pathline animation with highlighting nearby surface regions.</t>
  </si>
  <si>
    <t>flow visualization, semi-transparent surface, animation</t>
  </si>
  <si>
    <t>Do user study</t>
  </si>
  <si>
    <t>10.1111/cgf.12355</t>
  </si>
  <si>
    <t>Bendix: intuitive helix geometry analysis and abstraction</t>
  </si>
  <si>
    <t>Dahl, Chavent, Sansom</t>
  </si>
  <si>
    <t>tool for analysis</t>
  </si>
  <si>
    <t>Alpha helix flexibility</t>
  </si>
  <si>
    <t>PDB: 2X79, 2JLO, 2JLN</t>
  </si>
  <si>
    <t>The analysis of the part of molecular structure, alpha helices, is done by bendix, which is software for exploration of alpha helices curvature changes over time inside the molecule. Software provides a color encoding differences in spatial representation of the molecules, coupled with 2D and 3D time curve plots.</t>
  </si>
  <si>
    <t>dahl.jpg</t>
  </si>
  <si>
    <t>Dahl, Anna Caroline E.; Chavent, Matthieu; Sansom, Mark S. P.</t>
  </si>
  <si>
    <t>The flexibility of alpha-helices is important for membrane protein function and calls for better visualization and analysis. Software is presented that quantifies and projects the helix axis evolution over time, with the choice of uniform or analytic heatmap graphics according to the local geometry. Bendix supports static, molecular dynamics, atomistic and coarse-grained input. Availability and implementation: Bendix source code and documentation, including installation instructions, are freely available at http://sbcb.bioch.ox.ac.uk/Bendix. Bendix is written in Tcl as an extension to VMD and is supported by all major operating systems.</t>
  </si>
  <si>
    <t>color coded, mesh, 3D surface plot</t>
  </si>
  <si>
    <t>10.1093/bioinformatics/bts357</t>
  </si>
  <si>
    <t>Automated Illustration of Molecular Flexibility</t>
  </si>
  <si>
    <t>Bryden et al.</t>
  </si>
  <si>
    <t>Process analysis,Communication</t>
  </si>
  <si>
    <t>additional encoding of molecular flexibility</t>
  </si>
  <si>
    <t>Molecular motion</t>
  </si>
  <si>
    <t>PDB:2ICY</t>
  </si>
  <si>
    <t>Create ilustration of molecular flexibility with the arrow glyphs describing the flexibility and direction of molecular deformation.</t>
  </si>
  <si>
    <t>bryden.jpg</t>
  </si>
  <si>
    <t>Bryden, Aaron; Jr, George N. Phillips; Gleicher, Michael</t>
  </si>
  <si>
    <t>In this paper, we present an approach to creating illustrations of molecular flexibility using normal mode analysis (NMA). The output of NMA is a collection of points corresponding to the locations of atoms and associated motion vectors, where a vector for each point is known. Our approach abstracts the complex object and its motion by grouping the points, models the motion of each group as an affine velocity, and depicts the motion of each group by automatically choosing glyphs such as arrows. Affine exponentials allow the extrapolation of non-linear effects such as near rotations and spirals from the linear velocities. Our approach automatically groups points by finding sets of neighboring points whose motions fit the motion model. The geometry and motion models for each group are used to determine glyphs that depict the motion, with various aspects of the motion mapped to each glyph. We evaluated the utility of our system in real work done by structural biologists both by utilizing it in our own structural biology work and quantitatively measuring its usefulness on a set of known protein conformation changes. Additionally, in order to allow ourselves and our collaborators to effectively use our techniques we integrated our system with commonly used tools for molecular visualization.</t>
  </si>
  <si>
    <t>arrow glyphs</t>
  </si>
  <si>
    <t>Perceptual design for using arrows</t>
  </si>
  <si>
    <t>10.1109/TVCG.2010.250</t>
  </si>
  <si>
    <t>CrossTalkeR: analysis and visualization of ligand–receptor networks</t>
  </si>
  <si>
    <t>Nagai, James S; Leimkühler, Nils B; Schaub, Michael T; Schneider, Rebekka K; Costa, Ivan G</t>
  </si>
  <si>
    <t>Molecule, Cell</t>
  </si>
  <si>
    <t>aggregates predictions from CPDB (Efremova et al., 2019) as cell and cell/gene networks. First it ranks cell types, cell–receptors and cell–ligand pairs regarding their importance in cellular crosstalk based on certain network topology measures. Second, CrossTalkeR enables researchers to perform a phenotype based comparative LR analysis. Result is compiled into HTML/PDF report (communication aspect)</t>
  </si>
  <si>
    <t>molecular reaction, cell communication</t>
  </si>
  <si>
    <t>molecule, cell</t>
  </si>
  <si>
    <t xml:space="preserve">CrossTalkeR is a framework for network analysis and visualisation of LR interactions. CrossTalkeR identifies relevant ligands, receptors and cell types contributing to changes in cell communication when contrasting two biological phenotypes, i.e. disease vs. homeostasis. Creates series of figures in a html/pdf report (heatmap table, node link diagram of cell-cell and or cell-gene links, PCA biplot of cell-gene interactions, sankey plot of ligand-receptor interactions 
**context: Single cell RNA sequencing (scRNA-seq) enables the characterization of tissue heterogeneity at an unprecedented level (Armingol et al., 2020; Luecken and Theis, 2019). However, information of cellular proximity and crosstalk is not directly captured by common single cell sequencing protocols. Computational methods, which search for pairs of cell types expressing compatible ligand–receptor (LR) pairs, have thus become a powerful approach for dissecting cellular crosstalk from scRNA-seq data
</t>
  </si>
  <si>
    <t>crosstalker.jpg</t>
  </si>
  <si>
    <r>
      <rPr/>
      <t xml:space="preserve">Motivation: Ligand-receptor (LR) network analysis allows the characterization of cellular crosstalk based on single cell RNA-seq data. However, current methods typically provide a list of inferred LR interactions and do not allow the researcher to focus on specific cell types, ligands or receptors. In addition, most of these methods cannot quantify changes in crosstalk between two biological phenotypes.
Results: CrossTalkeR is a framework for network analysis and visualisation of LR interactions. CrossTalkeR identifies relevant ligands, receptors and cell types contributing to changes in cell communication when contrasting two biological phenotypes, i.e. disease vs. homeostasis. A case study on scRNA-seq of human myeloproliferative neoplasms reinforces the strengths of CrossTalkeR for characterisation of changes in cellular crosstalk in disease.
Availability: CrosstalkeR is an R package available at:Github: https://github.com/CostaLab/CrossTalkeR.Zenodo: </t>
    </r>
    <r>
      <rPr>
        <color rgb="FF1155CC"/>
        <u/>
      </rPr>
      <t>https://zenodo.org/record/4740646.</t>
    </r>
    <r>
      <rPr/>
      <t xml:space="preserve">
Supplementary information: Supplementary data are available at Bioinformatics online.</t>
    </r>
  </si>
  <si>
    <t>scRNA-seq, lr network, ligand-receptor, cellular communication</t>
  </si>
  <si>
    <t>extension of network-based method analysis as well as the analysis of more complex experimental designs as time series or the comparison of several biological conditions.</t>
  </si>
  <si>
    <t>10.1093/bioinformatics/btab370</t>
  </si>
  <si>
    <t>Interactive visualization of biomolecules’ dynamic and complex properties</t>
  </si>
  <si>
    <t>Schatz, Karsten; Krone, M.; Pleiss, J.; Ertl, T.</t>
  </si>
  <si>
    <t>simuation</t>
  </si>
  <si>
    <t>2,3</t>
  </si>
  <si>
    <t xml:space="preserve">For the future, we project that the trend towards bigger and more complex biomolecular simulation data will continue. Therefore, novel visualization methods that can efficiently support the visual analysis of these data are necessary. </t>
  </si>
  <si>
    <t>molecular dynamics, reactions</t>
  </si>
  <si>
    <t>state of the art review of molecular visualization that discusses key challenges. Biochemical data often bridge several length scales, from the smallest ligand molecule, consisting only of few atoms, to the largest cell comprising millions or even billions of elementary particles. Often, different representations are required to properly represent the relevant aspects of each scale, although the underlying structure, the atoms, does not change. In the context of proteins, especially their interaction with their environment is of importance. The surface of a protein forms the interface to the environment, so accurate and fast representations of these complicated shapes are required. Especially in the case of enzymes, cavities formed by the proteins’ surface are of importance. As there exists no ground truth for the detection of the cavities, new methods improving either accuracy or detection speed have to be devised. Heavy focus on visual analysis methods to be developed</t>
  </si>
  <si>
    <t>In this paper, we review the advances in molecular visualization over the last 12 years and put the development of the community in context with our own efforts in the DFG Collaborative Research Center (CRC) 716. This includes advances in the field of molecular surface computation and rendering, interactive extraction of protein cavities, and comparative visualization for biomolecules. Our main focus was on the development of methods that assist the interactive and explorative visual analysis of large, dynamic molecular data sets on single desktop computers. To meet this goal, we often developed GPU-accelerated algorithms, which is in line with the general research direction of the field. Over the last years, we made seminal contributions to the field of molecular visualization, which partially still constitute the state of the art development or provided the basis for follow-up works.</t>
  </si>
  <si>
    <t>state of the art, report, survey, review</t>
  </si>
  <si>
    <t xml:space="preserve">visual analysis tools to support ever increasing data complexity </t>
  </si>
  <si>
    <t>10.1140/EPJST/E2019-800162-Y</t>
  </si>
  <si>
    <t>WholeCellViz: data visualization for whole-cell models</t>
  </si>
  <si>
    <t>Lee, Karr, Covert</t>
  </si>
  <si>
    <t>Process analysis, communication, exploration</t>
  </si>
  <si>
    <t xml:space="preserve">visual analysis of big biological data from the cell cycle model; small element of schematic diagrams to indicate size of actors </t>
  </si>
  <si>
    <t>Bioengineering</t>
  </si>
  <si>
    <t>A web-based software filled with visual analysis tools to explore whole-cell simulations is WholeCellViz. The tool provides set of animations, and metabolic maps, to provide an overview of the cell simulation. Moreover comparison of different simulations is possible by juxtaposing visualizations.</t>
  </si>
  <si>
    <t>lee.karr.jpg</t>
  </si>
  <si>
    <t>Lee, Ruby; Karr, Jonathan R.; Covert, Markus W.</t>
  </si>
  <si>
    <t>Background: Whole-cell models promise to accelerate biomedical science and engineering. However, discovering new biology from whole-cell models and other high-throughput technologies requires novel tools for exploring and analyzing complex, high-dimensional data. Results: We developed WholeCellViz, a web-based software program for visually exploring and analyzing whole-cell simulations. WholeCellViz provides 14 animated visualizations, including metabolic and chromosome maps. These visualizations help researchers analyze model predictions by displaying predictions in their biological context. Furthermore, WholeCellViz enables researchers to compare predictions within and across simulations by allowing users to simultaneously display multiple visualizations. Conclusion: WholeCellViz was designed to facilitate exploration, analysis, and communication of whole-cell model data. Taken together, WholeCellViz helps researchers use whole-cell model simulations to drive advances in biology and bioengineering.</t>
  </si>
  <si>
    <t>network, heatmap, space-time plot, gene coding</t>
  </si>
  <si>
    <t>Additional visualization for DNA supercoiling, RNA protein maturation. Moreover plotting tools for detecting complex relationshi[s</t>
  </si>
  <si>
    <t>10.1186/1471-2105-14-253</t>
  </si>
  <si>
    <t>At the interface of biology and computation</t>
  </si>
  <si>
    <t>Taylor, Alex S.; Piterman, Nir; Ishtiaq, Samin; Fisher, Jasmin; Cook, Byron; Cockerton, Caitlin; Bourton, Sam; Benque, David</t>
  </si>
  <si>
    <t>goal is to analyze the stability of a biological network, focus is on gene regulatory networks. Abstract glyphs that symbolize pathway elements and arrows connect the elements</t>
  </si>
  <si>
    <t>pathway, gene regulation pathway</t>
  </si>
  <si>
    <t>Tool Bio Model Analyzer (BMA), supports the modeling and analysis, including stability analysis, of gene regulatory networks. BMA is able to prove stabilization for highly complex models that may have a huge number of configurations or states. To work around problems of scale, the tool evaluates symbolic sets of this extremely large state space. Furthermore, rather than analyzing the whole network, it answers questions about discrete components such that stabilization is established as a composition of smaller mathematical arguments (i.e., lemmas)</t>
  </si>
  <si>
    <t>taylor.jpg</t>
  </si>
  <si>
    <t>Representing a new class of tool for biological modeling, Bio Model Analyzer (BMA) uses sophisticated computational techniques to determine stabilization in cellular networks. This paper presents designs aimed at easing the problems that can arise when such techniques - using distinct approaches to conceptualizing networks - are applied in biology. The work also engages with more fundamental issues being discussed in the philosophy of science and science studies. It shows how scientific ways of knowing are constituted in routine interactions with tools like BMA, where the emphasis is on the practical business at hand, even when seemingly deep conceptual problems exist. For design, this perspective refigures the frictions raised when computation is used to model biology. Rather than obstacles, they can be seen as opportunities for opening up different ways of knowing.</t>
  </si>
  <si>
    <t>design, human factors</t>
  </si>
  <si>
    <t>10.1145/2470654.2470725</t>
  </si>
  <si>
    <t>MoFlow: visualizing conformational changes in molecules as molecular flow improves understanding</t>
  </si>
  <si>
    <t>Dabdoub et al.</t>
  </si>
  <si>
    <t>extending representation by timelines</t>
  </si>
  <si>
    <t>The authors  have extended the classical representation of molecules by time pathlines, which depict the dynamic of the molecule changes during the simulation</t>
  </si>
  <si>
    <t>dabdoub.jpg</t>
  </si>
  <si>
    <t>Dabdoub, Shareef M.; Rumpf, R. Wolfgang; Shindhelm, Amber D.; Ray, William C.</t>
  </si>
  <si>
    <t>Background: Current visualizations of molecular motion use a Timeline-analogous representation that conveys ''first the molecule was shaped like this, then like this...''. This scheme is orthogonal to the Pathline-like human understanding of motion ''this part of the molecule moved from here to here along this path.'' We present MoFlow, a system for visualizing molecular motion using a Pathline-analogous representation. Results: The MoFlow system produces high-quality renderings of molecular motion as atom pathlines, as well as interactive WebGL visualizations, and 3D printable models. In a preliminary user study, MoFlow representations are shown to be superior to canonical representations for conveying molecular motion. Conclusions: Pathline-based representations of molecular motion are more easily understood than timeline representations. Pathline representations provide other advantages because they represent motion directly, rather than representing structure with inferred motion.</t>
  </si>
  <si>
    <t>molecular shape, pathlines, color coded</t>
  </si>
  <si>
    <t>comparative visualization for multiple molecules</t>
  </si>
  <si>
    <t>10.1186/1753-6561-9-S6-S5</t>
  </si>
  <si>
    <t>Multiphysics and multiscale modelling, data–model fusion and integration of organ physiology in the clinic: ventricular cardiac mechanics</t>
  </si>
  <si>
    <t>Chabiniok et al.</t>
  </si>
  <si>
    <t>Organelle, Cell, Tissue, Organ</t>
  </si>
  <si>
    <t>model analysis provides novel insight, the difficulty then turns to translating these findings into clinically useable decision-making tools that can be robustly tested through clinical trials, proving their efficacy and superiority compared to existing techniques</t>
  </si>
  <si>
    <t>heart mechanics</t>
  </si>
  <si>
    <t>biomechanics</t>
  </si>
  <si>
    <t>In this review, we consider the recent advances in ventricular cardiac mechanics modelling and translation to clinical applications. [..] After the challenges of data–model fusion are met and model analysis provides novel insight, the difficulty then turns to translating these findings into clinically useable decision-making tools that can be robustly tested through clinical trials, proving their efficacy and superiority compared to existing techniques. This effort is the principle aim of translational cardiac modelling (TCM), bringing cardiac modelling and model-based outcomes into the clinical routine.</t>
  </si>
  <si>
    <t>chabiniok.jpg</t>
  </si>
  <si>
    <t>Chabiniok, Radomir; Wang, Vicky Y.; Hadjicharalambous, Myrianthi; Asner, Liya; Lee, Jack; Sermesant, Maxime; Kuhl, Ellen; Young, Alistair A.; Moireau, Philippe; Nash, Martyn P.; Chapelle, Dominique; Nordsletten, David A.</t>
  </si>
  <si>
    <t>With heart and cardiovascular diseases continually challenging healthcare systems worldwide, translating basic research on cardiac (patho)physiology into clinical care is essential. Exacerbating this already extensive challenge is the complexity of the heart, relying on its hierarchical structure and function to maintain cardiovascular flow. Computational modelling has been proposed and actively pursued as a tool for accelerating research and translation. Allowing exploration of the relationships between physics, multiscale mechanisms and function, computational modelling provides a platform for improving our understanding of the heart. Further integration of experimental and clinical data through data assimilation and parameter estimation techniques is bringing computational models closer to use in routine clinical practice. This article reviews developments in computational cardiac modelling and how their integration with medical imaging data is providing new pathways for translational cardiac modelling.</t>
  </si>
  <si>
    <t>cardiac mechanics; data–model fusion; heart mechanics; patient-specific modelling; translational cardiac modelling</t>
  </si>
  <si>
    <t>10.1098/rsfs.2015.0083</t>
  </si>
  <si>
    <t>Visualization of Large Molecular Trajectories</t>
  </si>
  <si>
    <t>Duran et al.</t>
  </si>
  <si>
    <t xml:space="preserve">domain experts can use energy charts to obtain an overview of the states of the simulation by showing potentially relevant simulation steps (analysis), while at the same time being able to perform a 3D exploration to obtain a deeper understanding of the protein-ligand interplay. Based on the simulation data, we automatically detect regions of potential interest and represent this information within specialized widgets that the user may click on to quickly jump to these parts of the simulation, while the detailed inspection can then be performed within the updated 3D view. Conversely, the user can select the regions of interest in the 3D view, and the system will highlight the zones of the charts where such selected 3D volumes are visited by the ligand. so overarching task is visual analysis </t>
  </si>
  <si>
    <t>ligand binding, molecular reaction</t>
  </si>
  <si>
    <t>molecule, protein, ligand</t>
  </si>
  <si>
    <t>Tool that combines spatial and non-spatial information by means of interaction and visualization</t>
  </si>
  <si>
    <t>duran.jpg</t>
  </si>
  <si>
    <t>Duran, David; Hermosilla, Pedro; Ropinski, Timo; Kozlíková, Barbora; Vinacua, Álvar; Vázquez, Pere-Pau</t>
  </si>
  <si>
    <t>The analysis of protein-ligand interactions is a time-intensive task. Researchers have to analyze multiple physico-chemical properties of the protein at once and combine them to derive conclusions about the protein-ligand interplay. Typically, several charts are inspected, and 3D animations can be played side-by-side to obtain a deeper understanding of the data. With the advances in simulation techniques, larger and larger datasets are available, with up to hundreds of thousands of steps. Unfortunately, such large trajectories are very difficult to investigate with traditional approaches. Therefore, the need for special tools that facilitate inspection of these large trajectories becomes substantial. In this paper, we present a novel system for visual exploration of very large trajectories in an interactive and user-friendly way. Several visualization motifs are automatically derived from the data to give the user the information about interactions between protein and ligand. Our system offers specialized widgets to ease and accelerate data inspection and navigation to interesting parts of the simulation. The system is suitable also for simulations where multiple ligands are involved. We have tested the usefulness of our tool on a set of datasets obtained from protein engineers, and we describe the expert feedback.</t>
  </si>
  <si>
    <t>ligand trajectory, energy graphs, multiple views</t>
  </si>
  <si>
    <t>multiple simulations at same time, multiple 3D views</t>
  </si>
  <si>
    <t>10.1109/TVCG.2018.2864851</t>
  </si>
  <si>
    <t>Visual Analysis of Ligand Trajectories in Molecular Dynamics</t>
  </si>
  <si>
    <t>Jurčík, Adam; Furmanová, Katarína; Byška, Jan; Vonásek, Vojtěch; Vávra, Ondřej; Ulbrich, Pavol; Hauser, Helwig; Kozlíková, Barbora</t>
  </si>
  <si>
    <t>The input dataset, consisting of thousands of possible ligand trajectories, can be analyzed using a set of linked views. In
our drill-down approach, the subsets of the original trajectories can be compared and analyzed in more detail, using the combination
of chart matrix, selection chart panel, and 3D view.</t>
  </si>
  <si>
    <t>novel visualization system which solves the problem of the analysis of ligand binding simulation data by conveying the representations of thousands of ligand trajectories. enables the biochemists to analyze their data using a measure that is crucial for them – the binding energy, in an interactive and explorative manner. The system enables the users to explore their data while drawing conclusions from it in parallel. Thus none or only a minimal a priori knowledge is required with respect to the data analysis</t>
  </si>
  <si>
    <t>jurcik.jpg</t>
  </si>
  <si>
    <t>In many cases, protein reactions with other small molecules (ligands) occur in a deeply buried active site. When studying these types of reactions, it is crucial for biochemists to examine trajectories of ligand motion. These trajectories are predicted with in-silico methods that produce large ensembles of possible trajectories. In this paper, we propose a novel approach to the interactive visual exploration and analysis of large sets of ligand trajectories, enabling the domain experts to understand protein function based on the trajectory properties. The proposed solution is composed of multiple linked 2D and 3D views, enabling the interactive exploration and filtering of trajectories in an informed way. In the workflow, we focus on the practical aspects of the interactive visual analysis specific to ligand trajectories. We adapt the small multiples principle to resolve an overly large number of trajectories into smaller chunks that are easier to analyze. We describe how drill-down techniques can be used to create and store selections of the trajectories with desired properties, enabling the comparison of multiple datasets. In appropriately designed 2D and 3D views, biochemists can either observe individual trajectories or choose to aggregate the information into a functional boxplot or density visualization. Our solution is based on a tight collaboration with the domain experts, aiming to address their needs as much as possible. The usefulness of our novel approach is demonstrated by two case studies, conducted by the collaborating protein engineers.</t>
  </si>
  <si>
    <t xml:space="preserve">Visualization, Tools, Data Visualization, Proteins, Trajectory, Three-dimensional Displays, Two Dimensional Displays
</t>
  </si>
  <si>
    <t>enhance trajectory exploration in 3D view</t>
  </si>
  <si>
    <t>10.1109/PacificVis.2019.00032</t>
  </si>
  <si>
    <t>Spatiotemporal multiscale molecular cavity visualization and visual analysis</t>
  </si>
  <si>
    <t>Guo, Dongliang; Han, Dongxue; Xu, Ximing; Ye, Kang; Nie, Junlan</t>
  </si>
  <si>
    <t>explore and analyze structural dynamics of molecular cavities in a protein. statistics of all the cavities of a protein in a pie chart to compare and analyze, heatmap shows change in length of cavity over time, curves plot depict the aggregation state of the length and width of the cavities on local timesteps, theme river diagram for evaluating single time step-single cavity scale, PDB model to visaulize cavity in 3d context</t>
  </si>
  <si>
    <t>molecular dynamics, molecular reactions</t>
  </si>
  <si>
    <t>multiscale visual analysis of molecular cavities into 3 x 3 spatiotemporal chunks. Cavities chunk into (1) all cavities in protein, (2) single cavity, and (3) cavity segment. Temporal segments chunk into (1) global timescale (2) local timescale (3)  single timestep.  Different characteristics are highlighted at different scales, and these characteristics are regarded as the best mutational factors for expressing the activity and function of proteins at this scale. The main characteristics we describe are the length, width, and bottleneck of the cavity. This paper also explores the effects of amino acids and atoms around the cavity. Our method realizes the transformation between different scales through interaction and focuses on interactively exploring the relationships between different scales.</t>
  </si>
  <si>
    <t>guo.jpg</t>
  </si>
  <si>
    <t>The analysis of molecular cavities, which are transport pathways in protein structures, is critical to the understanding of molecular phenomena. However, this work is challenging due to the high complexity and diversity of the macromolecular shapes in dynamic processes. In this paper, we propose a novel multiscale visualization method for visualizing the interaction of protein cavities. We design a series of scales and visualizations of cavities based on both temporal and spatial perspectives to allow domain experts to process their work at any scale of semantic abstraction. These scales demonstrate the chemical and structural properties of cavities and span from a complete protein to a cavity at a specific moment in temporal and spatial dimensions. We also create a continuous interaction space for multiscale applications. Finally, the applicability of our approach is proven through experimental use cases, with cavities in proteins being visualized and analyzed in a focus-and-context manner. Our collaborating domain experts confirmed that our approach is an efficient and reliable method of analyzing cavities with great potential for large dynamic cavity data analysis.</t>
  </si>
  <si>
    <t>Multiscale, Molecular Cavity, Interaction, Molecular Dynamics, Visual Analysis</t>
  </si>
  <si>
    <t>10.1007/s12650-020-00646-x</t>
  </si>
  <si>
    <t xml:space="preserve">BioDynaMo: a general platform for scalable agent-based simulation
</t>
  </si>
  <si>
    <t>Hesam, Ahmad; Breitwieser, Lukas; Rademakers, Fons; Al-Ars, Zaid</t>
  </si>
  <si>
    <t xml:space="preserve">Visualize results of simulation </t>
  </si>
  <si>
    <t>signal propagation, cell division, etc</t>
  </si>
  <si>
    <t>BioDynaMo is an open-source software platform for life scientists for simulating biological agent-based models. It is general purpose and large scale, can simulate cell, tissue dynamics, signal propagation across brain</t>
  </si>
  <si>
    <t>breitwieser.jpg</t>
  </si>
  <si>
    <t>Breitwieser, L., Hesam, A., de Montigny, J., Vavourakis, V., Iosif, A., Jennings, J., Kaiser, M., Manca, M., Di Meglio, A., Al-Ars, Z. and Rademakers, F.,</t>
  </si>
  <si>
    <t>Motivation: Agent-based modeling is an indispensable tool for studying complex biological systems. However, existing simulators do not always take full advantage of modern hardware and often have a field-specific software design.
Results: We present a novel simulation platform called BioDynaMo that alleviates both of these problems. BioDynaMo features a general-purpose and high-performance simulation engine. We demonstrate that BioDynaMo can be used to simulate use cases in: neuroscience, oncology, and epidemiology. For each use case we validate our findings with experimental data or an analytical solution. Our performance results show that BioDynaMo performs up to three orders of magnitude faster than the state-of-the-art baseline. This improvement makes it feasible to simulate each use case with one billion agents on a single server, showcasing the potential BioDynaMo has for computational biology research.
Availability: BioDynaMo is an open-source project under the Apache 2.0 license and is available at this http URL. Instructions to reproduce the results are available in supplementary information.</t>
  </si>
  <si>
    <t xml:space="preserve">simulation, molecular dynamics </t>
  </si>
  <si>
    <t>improve processing time</t>
  </si>
  <si>
    <t>10.1101/2020.06.08.139949</t>
  </si>
  <si>
    <t>Multiscale Visual Drilldown for the Analysis of Large Ensembles of Multi-Body Protein Complexes</t>
  </si>
  <si>
    <t>Furmanová, Katarína; Jurcík, Adam; Kozlíková, B.; Hauser, H.; Byska, Jan</t>
  </si>
  <si>
    <t xml:space="preserve">simulation </t>
  </si>
  <si>
    <t xml:space="preserve">propose a system enabling domain experts to explore, compare, and filter protein complexes at different levels of detail. We propose several dedicated views, displaying the available information for each level in the data hierarchy. As the views are interactively linked, the users can observe how a given filter or selection operation translates to other levels of the data hierarchy. We also track all filtering operations and provide an interface where the users can check how previously used filters affect the explored ensemble and, if necessary, revert them. </t>
  </si>
  <si>
    <t>novel multiscale visual drilldown approach that enables a systematic exploration of the configuration space of molecules. This approach solves the problem of analyzing hundreds of possible spatial configurations of protein complexes produced by a docking tool and selecting suitable representatives that can be further explored in the lab. Our approach builds on the hierarchical structure of protein complex ensembles which we use to facilitate the exploration of the data at multiple levels of the hierarchy.</t>
  </si>
  <si>
    <t>furmanova-drilldown.jpg</t>
  </si>
  <si>
    <t>When studying multi-body protein complexes, biochemists use computational tools that can suggest hundreds or thousands of their possible spatial configurations. However, it is not feasible to experimentally verify more than only a very small subset of them. In this paper, we propose a novel multiscale visual drilldown approach that was designed in tight collaboration with proteomic experts, enabling a systematic exploration of the configuration space. Our approach takes advantage of the hierarchical structure of the data - from the whole ensemble of protein complex configurations to the individual configurations, their contact interfaces, and the interacting amino acids. Our new solution is based on interactively linked 2D and 3D views for individual hierarchy levels. At each level, we offer a set of selection and filtering operations that enable the user to narrow down the number of configurations that need to be manually scrutinized. Furthermore, we offer a dedicated filter interface, which provides the users with an overview of the applied filtering operations and enables them to examine their impact on the explored ensemble. This way, we maintain the history of the exploration process and thus enable the user to return to an earlier point of the exploration. We demonstrate the effectiveness of our approach on two case studies conducted by collaborating proteomic experts.</t>
  </si>
  <si>
    <t>molecular dynamics, dashboard, multiple views</t>
  </si>
  <si>
    <t>10.1109/TVCG.2019.2934333</t>
  </si>
  <si>
    <t>LifeBrush: Painting, simulating, and visualizing dense biomolecular environments</t>
  </si>
  <si>
    <t>Davison, Samavati, Jacob</t>
  </si>
  <si>
    <t>Anatomy, Physiology (molecular interactions help describe anatomy)</t>
  </si>
  <si>
    <t>agent-based simulation drives spinning and pumping behavior of ATP synthase, tool itself is designed for communicating processes to broad audience/scientists</t>
  </si>
  <si>
    <t>mitochondrion wall</t>
  </si>
  <si>
    <t>LifeBrush is a Cyberworld for painting dynamic molecular illustrations in virtual reality (VR) that then come to life as interactive simulations. We have sculpting tools for creating the geometry of the environment and the molecules. Our history based visualization enables the user to interactively explore and distil, from the busy and chaotic mesoscale environment, the interactions between molecules that drive cellular processes.</t>
  </si>
  <si>
    <t>davison.jpg</t>
  </si>
  <si>
    <t>Davison, Timothy; Samavati, Faramarz; Jacob, Christian</t>
  </si>
  <si>
    <t>LifeBrush is a Cyberworld for painting dynamic molecular illustrations in virtual reality (VR) that then come to life as interactive simulations. We designed our system for the biological mesoscale, a spatial scale where molecules inside cells interact to form larger structures and execute the functions of cellular life. We bring our immersive illustrations to life in VR using agent-based modelling and simulation. Our sketch-based brushes use discrete element texture synthesis to generate molecular-agents along the brush path derived from examples in a palette. In this article we add a new tool to sculpt the geometry of the environment and the molecules. We also introduce a new history based visualization that enables the user to interactively explore and distil, from the busy and chaotic mesoscale environment, the interactions between molecules that drive cellular processes. We demonstrate our system with a mitochondrion example.</t>
  </si>
  <si>
    <t>Agent-based simulation, Discrete element texture synthesis, Sketch-based modelling, Virtual Reality,Visualization</t>
  </si>
  <si>
    <t>10.1016/j.cag.2019.05.006</t>
  </si>
  <si>
    <t>MoleCollar and Tunnel Heat Map Visualizations for Conveying Spatio-Temporo-Chemical Properties Across and Along Protein Voids</t>
  </si>
  <si>
    <t>Byska et al.</t>
  </si>
  <si>
    <t>visual analysis with some direct visualization</t>
  </si>
  <si>
    <t>Molecule tunnel dynamics</t>
  </si>
  <si>
    <t>DhaA mutations</t>
  </si>
  <si>
    <t>Novel method for evaluation of the biochemical relevance of tunnels in proteins in large ensembles of molecular dynamics, using heatmaps, connected brushing and tunnel bottleneck spatial composition.</t>
  </si>
  <si>
    <t>byska.jpg</t>
  </si>
  <si>
    <t>Byška, J.; Jurčík, A.; Gröller, M. E.; Viola, I.; Kozlíková, B.</t>
  </si>
  <si>
    <t>Studying the characteristics of proteins and their inner void space, including their geometry, physico-chemical properties and dynamics are instrumental for evaluating the reactivity of the protein with other small molecules. The analysis of long simulations of molecular dynamics produces a large number of voids which have to be further explored and evaluated. In this paper we propose three new methods: two of them convey important properties along the long axis of a selected void during molecular dynamics and one provides a comprehensive picture across the void. The first two proposed methods use a specific heat map to present two types of information: an overview of all detected tunnels in the dynamics and their bottleneck width and stability over time, and an overview of a specific tunnel in the dynamics showing the bottleneck position and changes of the tunnel length over time. These methods help to select a small subset of tunnels, which are explored individually and in detail. For this stage we propose the third method, which shows in one static image the temporal evolvement of the shape of the most critical tunnel part, i.e., its bottleneck. This view is enriched with abstract depictions of different physicochemical properties of the amino acids surrounding the bottleneck. The usefulness of our newly proposed methods is demonstrated on a case study and the feedback from the domain experts is included. The biochemists confirmed that our novel methods help to convey the information about the appearance and properties of tunnels in a very intuitive and comprehensible manner</t>
  </si>
  <si>
    <t>heatmap, time curve, brushing</t>
  </si>
  <si>
    <t>10.1111/cgf.12612</t>
  </si>
  <si>
    <t>Visual Analysis of Large - Scale Protein - Ligand Interaction Data</t>
  </si>
  <si>
    <t>Schatz, Karsten; Franco‐Moreno, Juan José; Schäfer, Marco; Rose, Alexander S.; Ferrario, V.; Pleiss, J.; Vázquez, Pere-Pau; Ertl, T.; Krone, M.</t>
  </si>
  <si>
    <t>simulation: Molecular Dynamics (MD) simulation trajectory ensembles</t>
  </si>
  <si>
    <t>linked views for analysis, 3D view shows structure of protein, CLISD view allows for analysis of binding site. collaborators want to understand how and where ligand molecules approach the active site of an enzyme.</t>
  </si>
  <si>
    <t>molecular reaction (protein-ligand interactinos)</t>
  </si>
  <si>
    <t>molecules, proteins</t>
  </si>
  <si>
    <t>linked 2D and 3D views;  Compressed Ligand-Interaction Sequence Diagram (CLISD) that provides an overview of the amino acids of the protein that interact with the ligands (cf. Figure 1). Our sequence diagram is enhanced by the aggregated values and is designed to draw the attention of the user to the relevant parts. The two-dimensional CLISD is linked to a traditional, three-dimensional surface visualisation of the protein, which can be coloured according to the aggregated values. This molecular surface visualisation enables users to analyse the spatial structure of the depicted molecule.</t>
  </si>
  <si>
    <t>schatz.jpg</t>
  </si>
  <si>
    <t>When studying protein-ligand interactions, many different factors can influence the behaviour of the protein as well as the ligands. Molecular visualisation tools typically concentrate on the movement of single ligand molecules; however, viewing only one molecule can merely provide a hint of the overall behaviour of the system. To tackle this issue, we do not focus on the visualisation of the local actions of individual ligand molecules but on the influence of a protein and their overall movement. Since the simulations required to study these problems can have millions of time steps, our presented system decouples visualisation and data preprocessing: our preprocessing pipeline aggregates the movement of ligand molecules relative to a receptor protein. For data analysis, we present a web-based visualisation application that combines multiple linked 2D and 3D views that display the previously calculated data The central view, a novel enhanced sequence diagram that shows the calculated values, is linked to a traditional surface visualisation of the protein. This results in an interactive visualisation that is independent of the size of the underlying data, since the memory footprint of the aggregated data for visualisation is constant and very low, even if the raw input consisted of several terabytes.</t>
  </si>
  <si>
    <t>molecular visualization, ligand interaction, heatmap</t>
  </si>
  <si>
    <t>incorporate aggregated ligand paths to foster the understanding of the movement</t>
  </si>
  <si>
    <t>10.1111/cgf.14386</t>
  </si>
  <si>
    <t>Quantitative Analysis of Knee Movement Patterns Through Comparative Visualization</t>
  </si>
  <si>
    <t>4D CT</t>
  </si>
  <si>
    <t>"Although the 3D visualization of a full scan in a time-varying data set can provide both the visual context and the detail information to support visual analysis, there is a large amount of data presented to the user, especially in the case of 4D CT. In addition, the occlusions in the 3D visualization of volumetric data can change drastically in the time domain, and affect the visual access to areas of interest. Consequently, this can cause distractions when a user changes from one time frame to another. As the kinematic analysis process usually focuses on a defined feature and derive its movement patterns over time, an abstract visualization focusing on the feature and its kinematic characteristic can help to improve the visual analysis process. We propose an abstract visualization of a defined feature in the time domain called time-angle profiles. The proposed visual metaphor is designed in such a way that it helps to filter out unnecessary information while maintaining the kinematic parameters of the feature under investigation. At the same time, it captures the whole movement within a single picture and thus supports medical reporting and pattern comparison."</t>
  </si>
  <si>
    <t>Movement</t>
  </si>
  <si>
    <t>Joint</t>
  </si>
  <si>
    <t xml:space="preserve">Main idea: new visual metaphors for the interpretation kinematic information derived from dynamic CT data sets.
Visual analysis method using a novel time-angle metaphor to track the movement of, e.g.,  the knee from dynamic CT data. Kinematic parameters integrated, can compare movements pre- and post-operatively. Additionally proposed GPU-based feature identification and tracking based on SIFT algorithm.
image caption: Visualization of the movement pattern of the left kneecap of patient B using the time-angle profile visual metaphor. (a) and (b) present the measurements of kinematic parameters from pre- and post-operation stage respectively. Applicable to other joints as well </t>
  </si>
  <si>
    <t>nguyen.png</t>
  </si>
  <si>
    <t>Nguyen, K.T., Gauffin, H., Ynnerman, A. and Ropinski, T.</t>
  </si>
  <si>
    <t>In this paper, we present a novel visualization approach for the quantitative analysis of knee movement patterns in time-varying data sets. The presented approach has been developed for the analysis of patellofemoral instability, which is a common knee problem, caused by the abnormal movement of the patella (kneecap). Manual kinematic parameter calculations across time steps in a dynamic volumetric data set are time-consuming and prone to errors as well as inconsistencies. To overcome these limitations, the proposed approach supports automatic tracking of identified features of interest (FOIs) in the time domain and, thus, facilitates quantitative analysis processes in a semiautomatic manner. Moreover, it allows us to visualize the movement of the patella in the femoral groove during an active flexion and extension movement, which is essential to assess kinematics with respect to knee flexions. To further support quantitative analysis, we propose kinematic plots and time-angle profiles, which enable comparative dynamics visualization. As a result, our proposed visualization approach facilitates better understanding of the effects of surgical interventions by quantifying and comparing the dynamics before and after the operations. We demonstrate our approach using clinical time-varying patellofemoral data, discuss its benefits with respect to quantification as well as medical reporting, and describe how to generalize it to other complex joint movements.</t>
  </si>
  <si>
    <t>4D CT, quantitative analysis, feature identification and matching</t>
  </si>
  <si>
    <t>kinematics profiles for other joints (e.g., shoulder), general profiles for abnormal movement patterns</t>
  </si>
  <si>
    <t>10.1007/978-3-319-24523-2_12</t>
  </si>
  <si>
    <t>4D flow MRI</t>
  </si>
  <si>
    <t>Markl et al.</t>
  </si>
  <si>
    <t>survey of methods with partial visual analysis</t>
  </si>
  <si>
    <t>vessel</t>
  </si>
  <si>
    <t>Review intends to introduce cur-rently used 4D flow MRI methods, including Cartesian andradial data acquisition, approaches for accelerated data ac-quisition, cardiac gating, and respiration control. Note: "The term “4D flow MRI” used in this review article refers to three-dimensional (3D) data acquired in a time-resolved, ECG-gated, manner with velocity encoding in all three spatial directions."</t>
  </si>
  <si>
    <t>Markl, Michael; Frydrychowicz, Alex; Kozerke, Sebastian; Hope, Mike; Wieben, Oliver</t>
  </si>
  <si>
    <t>Traditionally, magnetic resonance imaging (MRI) of flow using phase contrast (PC) methods is accomplished using methods that resolve single-directional flow in two spatial dimensions (2D) of an individual slice. More recently, three-dimensional (3D) spatial encoding combined with three-directional velocity-encoded phase contrast MRI (here termed 4D flow MRI) has drawn increased attention. 4D flow MRI offers the ability to measure and to visualize the temporal evolution of complex blood flow patterns within an acquired 3D volume. Various methodological improvements permit the acquisition of 4D flow MRI data encompassing individual vascular structures and entire vascular territories such as the heart, the adjacent aorta, the carotid arteries, abdominal, or peripheral vessels within reasonable scan times. To subsequently analyze the flow data by quantitative means and visualization of complex, three-directional blood flow patterns, various tools have been proposed. This review intends to introduce currently used 4D flow MRI methods, including Cartesian and radial data acquisition, approaches for accelerated data acquisition, cardiac gating, and respiration control. Based on these developments, an overview is provided over the potential this new imaging technique has in different parts of the body from the head to the peripheral arteries.</t>
  </si>
  <si>
    <t>10.1002/jmri.23632</t>
  </si>
  <si>
    <t>4D blood flow visualization fusing 3D and 4D MRA image sequences</t>
  </si>
  <si>
    <t>Forkert et al.</t>
  </si>
  <si>
    <t>4D MRA/ 
TOF MRA</t>
  </si>
  <si>
    <t>direct visualization with color encoding</t>
  </si>
  <si>
    <t>Forkert et al. present and evaluate the feasibility of a novel automatic method for generating 4D blood flow visualizations fusing high spatial resolution 3D and time-resolved (4D) magnetic resonance angiography (MRA) datasets.</t>
  </si>
  <si>
    <t>forkert.jpg</t>
  </si>
  <si>
    <t>Forkert, Nils Daniel; Fiehler, Jens; Illies, Till; Möller, Dietmar P. F.; Handels, Heinz; Säring, Dennis</t>
  </si>
  <si>
    <t>Purpose: To present and evaluate the feasibility of a novel automatic method for generating 4D blood flow visualizations fusing high spatial resolution 3D and time-resolved(4D) magnetic resonance angiography (MRA) datasets. Materials and Methods: In a first step, the cerebrovascular system is segmented in the 3D MRA dataset and a surface model is computed. The hemodynamic information is extracted from the 4D MRA dataset and transferred to the surface model using rigid registration where it can be visualized color-coded or dynamically over time. The presented method was evaluated using software phantoms and 20 clinical datasets from patients with an arteriovenous malformation. Clinical evaluation was performed by comparison of Spetzler-Martin scores determined from the 4D blood flow visualizations and corresponding digital subtraction angiographies. Results: The performed software phantom validation showed that the presented method is capable of producing reliable visualization results for vessels with a minimum diameter of 2 mm for which a mean temporal error of 0.27 seconds was achieved. The clinical evaluation based on 20 datasets comparing the 4D visualization to DSA images revealed an excellent interrater reliability. Conclusion: The presented method enables an improved combined representation of blood flow and anatomy while reducing the time needed for clinical rating.</t>
  </si>
  <si>
    <t>flow visualization, streamtubes, slice rendering</t>
  </si>
  <si>
    <t>Improvement ifblood flow is artificially modeled for vessel structures with a diameter less than 2 mm</t>
  </si>
  <si>
    <t>10.1002/jmri.23652</t>
  </si>
  <si>
    <t>Interactive Coordinated Multiple-View Visualization of Biomechanical Motion Data</t>
  </si>
  <si>
    <t>Keefe et al.</t>
  </si>
  <si>
    <t>Biplane fluoroscopy</t>
  </si>
  <si>
    <t xml:space="preserve">visual analysis, direct visualization of skull to understand data/movement, parallel coordinates show parameters, e.g., angular velocity </t>
  </si>
  <si>
    <t>biomechanical motion, chewing and so on</t>
  </si>
  <si>
    <t>Body + Skull</t>
  </si>
  <si>
    <t>Interactive framework for exploring space-time relationship in experimentally collected high resolution dataset</t>
  </si>
  <si>
    <t>keefe.jpg</t>
  </si>
  <si>
    <t>Keefe, Daniel; Ewert, Marcus; Ribarsky, William; Chang, Remco</t>
  </si>
  <si>
    <t>We present an interactive framework for exploring space-time and form-function relationships in experimentally collected high-resolution biomechanical data sets. These data describe complex 3D motions (e.g. chewing, walking, flying) performed by animals and humans and captured via high-speed imaging technologies, such as biplane fluoroscopy. In analyzing these 3D biomechanical motions, interactive 3D visualizations are important, in particular, for supporting spatial analysis. However, as researchers in information visualization have pointed out, 2D visualizations can also be effective tools for multi-dimensional data analysis, especially for identifying trends over time. Our approach, therefore, combines techniques from both 3D and 2D visualizations. Specifically, it utilizes a multi-view visualization strategy including a small multiples view of motion sequences, a parallel coordinates view, and detailed 3D inspection views. The resulting framework follows an overview first, zoom and filter, then details-on-demand style of analysis, and it explicitly targets a limitation of current tools, namely, supporting analysis and comparison at the level of a collection of motions rather than sequential analysis of a single or small number of motions. Scientific motion collections appropriate for this style of analysis exist in clinical work in orthopedics and physical rehabilitation, in the study of functional morphology within evolutionary biology, and in other contexts. An application is described based on a collaboration with evolutionary biologists studying the mechanics of chewing motions in pigs. Interactive exploration of data describing a collection of more than one hundred experimentally captured pig chewing cycles is described.</t>
  </si>
  <si>
    <t>small multiples, parallel coordinates, line plot, brushing</t>
  </si>
  <si>
    <t>Scalability, small multiples, new data sources</t>
  </si>
  <si>
    <t>10.1109/TVCG.2009.152</t>
  </si>
  <si>
    <t>y, in lower cluster</t>
  </si>
  <si>
    <t>Patient-specific modeling and visualization of blood flow through the heart</t>
  </si>
  <si>
    <t>Kulp et al.</t>
  </si>
  <si>
    <t>CT, fluid simulation</t>
  </si>
  <si>
    <t xml:space="preserve">use high-resolution 4D CT data to model the heart walls, accurately simulate blood flow, and visualize the simulation output. Glyphs are direct representation of data </t>
  </si>
  <si>
    <t xml:space="preserve">blood flow </t>
  </si>
  <si>
    <t>heart</t>
  </si>
  <si>
    <t>During arrhythmia even the blood flow through the heart changes its properties. Kulp et al. \cite{kulp:2011} have created a heart model from 4D CT data, and blood flow through the heart. The authors proposed a cut visualization of the heart with glyph representation of the flow in the heart. There they are able to detect vorticity, and pressure inside the heart, to detect whether the blood is not stagnant in the separate stages of the heartbeat process.</t>
  </si>
  <si>
    <t>kulp.jpg</t>
  </si>
  <si>
    <t>Kulp, Scott; Metaxas, Dimitris; Qian, Zhen; Voros, Szilard; Axel, Leon; Mihalef, Viorel</t>
  </si>
  <si>
    <t>Many cardiovascular diseases, such as ischemia and arrhythmia, will cause abnormal motion of the myocardium, leading to a change of the blood flow pattern in the heart and an increased risk of the formation of thrombus. In this paper, we propose a new method to use high-resolution 4D CT data to model the complex moving boundaries of the heart walls, accurately simulate blood flow using the Navier-Stokes equations, and visualize the flow in order to view interactions between the heart walls and the fluid. We then visually and quantitatively compare the flow in a normal heart to that of a heart suffering from hypokinesis, and see how the diseased heart is at greater risk of blood clotting. In a clinical setting, these types of visualizations could prove to be invaluable, allowing doctors to more easily diagnose and prescribe treatments for certain conditions.</t>
  </si>
  <si>
    <t>flow visualization, arrows, pathlines</t>
  </si>
  <si>
    <t>Use method on the sick patients</t>
  </si>
  <si>
    <t>10.1109/ISBI.2011.5872730</t>
  </si>
  <si>
    <t>Statistical Modeling of 4D Respiratory Lung Motion Using Diffeomorphic Image Registration</t>
  </si>
  <si>
    <t>Ehrhardt et al.</t>
  </si>
  <si>
    <t>CT, model</t>
  </si>
  <si>
    <t>half of the visual information from additional modeling and statistical information, however no visual analysis</t>
  </si>
  <si>
    <t>lung motion</t>
  </si>
  <si>
    <t>lung</t>
  </si>
  <si>
    <t>addressed the problem of extracting, modeling and predicting respiratory motion. We proposed a method to generate an inter-subject statistical model of the breathing motion, based on individual motion fields extracted from 4D CT images of 17 patients.</t>
  </si>
  <si>
    <t>ehrhardt.jpg</t>
  </si>
  <si>
    <t>Ehrhardt, Jan; Werner, René; Schmidt-Richberg, Alexander; Handels, Heinz</t>
  </si>
  <si>
    <t>Modeling of respiratory motion has become increasingly important in various applications of medical imaging (e.g., radiation therapy of lung cancer). Current modeling approaches are usually confined to intra-patient registration of 3D image data representing the individual patient’s anatomy at different breathing phases. We propose an approach to generate a mean motion model of the lung based on thoracic 4D computed tomography (CT) data of different patients to extend the motion modeling capabilities. Our modeling process consists of three steps: an intra-subject registration to generate subject-specific motion models, the generation of an average shape and intensity atlas of the lung as anatomical reference frame, and the registration of the subject-specific motion models to the atlas in order to build a statistical 4D mean motion model (4D-MMM). Furthermore, we present methods to adapt the 4D mean motion model to a patient-specific lung geometry. In all steps, a symmetric diffeomorphic nonlinear intensity-based registration method was employed. The Log-Euclidean framework was used to compute statistics on the diffeomorphic transformations. The presented methods are then used to build a mean motion model of respiratory lung motion using thoracic 4D CT data sets of 17 patients. We evaluate the model by applying it for estimating respiratory motion of ten lung cancer patients. The prediction is evaluated with respect to landmark and tumor motion, and the quantitative analysis results in a mean target registration error (TRE) of ? ? _x0002_ _x0003_ mm if lung dynamics are not impaired by large lung tumors or other lung disorders (e.g., emphysema). With regard to lung tumor motion, we show that prediction accuracy is independent of tumor size and tumor motion amplitude in the considered data set. However, tumors adhering to non-lung structures degrade local lung dynamics significantly and the model-based prediction accuracy is lower in these cases. The statistical respiratory motion model is capable of providing valuable prior knowledge in many fields of applications. We present two examples of possible applications in radiation therapy and image guided diagnosis.</t>
  </si>
  <si>
    <t>color coded, slice rendering, statistics</t>
  </si>
  <si>
    <t>include the variability of the motion into the model</t>
  </si>
  <si>
    <t>10.1109/TMI.2010.2076299</t>
  </si>
  <si>
    <t>CoViCAD: Comprehensive Visualization of Coronary Artery Disease</t>
  </si>
  <si>
    <t>Termeer et al.</t>
  </si>
  <si>
    <t>method for the exploration of perfusion on the cardiac muscle. The perfusion information is mapped on the surface of the heart muscle, and that was projected into bulls eye layout, heavily used in medicine practice nowadays.</t>
  </si>
  <si>
    <t>termeer2008.jpg</t>
  </si>
  <si>
    <t>Termeer, Maurice; Bescós, Javier Oliván; Breeuwer, Marcel; Vilanova, Anna; Gerritsen, Frans; Gröller, M. Eduard</t>
  </si>
  <si>
    <t>We present novel, comprehensive visualization techniques for the diagnosis of patients with coronary artery disease using segmented cardiac MRI data. We extent an accepted medical visualization technique called the bull's eye plot by removing discontinuities, preserving the volumetric nature of the left ventricular wall and adding anatomical context. The resulting volumetric bull's eye plot can be used for the assessment of transmurality. We link these visualizations to a 3D view that presents viability information in a detailed anatomical context. We combine multiple MRI scans (whole heart anatomical data, late enhancement data) and multiple segmentations (polygonal heart model, late enhancement contours, coronary artery tree). By selectively combining different rendering techniques we obtain comprehensive yet intuitive visualizations of the various data sources.</t>
  </si>
  <si>
    <t>3D to 2D, bullseye, comparative visualization, color coded</t>
  </si>
  <si>
    <t>10.1109/TVCG.2007.70550</t>
  </si>
  <si>
    <t>Conditional shape models for cardiac motion estimation</t>
  </si>
  <si>
    <t>Metz et al.</t>
  </si>
  <si>
    <t xml:space="preserve">statistical shape models derived from CTA data, visualized heatmap on model surface indicates accuracy of predicted shape from model to the shape from the segemented data. </t>
  </si>
  <si>
    <t>heart beat</t>
  </si>
  <si>
    <t>Metz et al. \cite{metz:2010} created a method to predict patient specific cardiac motion from a single 3D CT angiography image. A conditional statistical shape model is used to predict patient specific cardiac motion from the 3D end-diastolic CT angiography scan. (This heavily sounds like just a segmentation method).</t>
  </si>
  <si>
    <t>metz.jpg</t>
  </si>
  <si>
    <t>We propose a conditional statistical shape model to predict patient specific cardiac motion from the 3D end-diastolic CTA scan. The model is built from 4D CTA sequences by combining atlas based segmentation and 4D registration. Cardiac motion estimation is, for example, relevant in the dynamic alignment of pre-operative CTA data with intra-operative X-ray imaging. Due to a trend towards prospective electrocardiogram gating techniques, 4D imaging data, from which motion information could be extracted, is not commonly available. The prediction of motion from shape information is thus relevant for this purpose. Evaluation of the accuracy of the predicted motion was performed using CTA scans of 50 patients, showing an average accuracy of 1.1 mm.</t>
  </si>
  <si>
    <t>flow visualization, isosurface, color coded</t>
  </si>
  <si>
    <t>Enlarge training set to make correlation between shape and motion</t>
  </si>
  <si>
    <t>10.1007/978-3-642-15705-9_55</t>
  </si>
  <si>
    <t>Prediction Framework for Statistical Respiratory Motion Modeling</t>
  </si>
  <si>
    <t>Klinder, Lorenz, Ostermann</t>
  </si>
  <si>
    <t>modeling and direct visualization</t>
  </si>
  <si>
    <t>A statistical motion model can help to overcome the problems caused by breathing</t>
  </si>
  <si>
    <t>klinder.jpg</t>
  </si>
  <si>
    <t>Klinder, Tobias; Lorenz, Cristian; Ostermann, Jörn</t>
  </si>
  <si>
    <t>Breathing motion complicates many image-guided interventions working on the thorax or upper abdomen. However, prior knowledge provided by a statistical breathing model, can reduce the uncertainties of organ location. In this paper, a prediction framework for statistical motion modeling is presented and different representations of the dynamic data for motion model building of the lungs are investigated. Evaluation carried out on 4D-CT data sets of 10 patients showed that a displacement vector-based representation can reduce most of the respiratory motion with a prediction error of about 2 mm, when assuming the diaphragm motion to be known.</t>
  </si>
  <si>
    <t>10.1007/978-3-642-15711-0_41</t>
  </si>
  <si>
    <t>Patient-specific isogeometric fluid–structure interaction analysis of thoracic aortic blood flow due to implantation of the Jarvik 2000 left ventricular assist device</t>
  </si>
  <si>
    <t>Bazilevs et al.</t>
  </si>
  <si>
    <t>CT, simulation (NURBS-based isogeometric analysis)</t>
  </si>
  <si>
    <t>partial patient data, partial additional modeling</t>
  </si>
  <si>
    <t>Cardiovascular dynamics</t>
  </si>
  <si>
    <t>Bazilevus et al. proposed a method to encapsulate CT data with NURBS representation, and run a patient specific blood flow simulation on it. The result is than coupled together into visual analytics solution of blood flow with a pump (left ventricular assist device).</t>
  </si>
  <si>
    <t>bazilevs.jpg</t>
  </si>
  <si>
    <t>Bazilevs, Y.; Gohean, J. R.; Hughes, T. J. R.; Moser, R. D.; Zhang, Y.</t>
  </si>
  <si>
    <t>Left ventricular assist devices (LVADs) are continuous flow pumps that are employed in patients with severe heart failure. Although their emergence has significantly improved therapeutic options for patients with heart failure, detailed studies of the impact of LVADs on hemodynamics are notably lacking. To this end we initiate a computational study of the Jarvik 2000 LVAD model employing isogeometric fluid-structure interaction analysis. We focus on a patient-specific configuration in which the LVAD is implanted in the descending thoracic aorta. We perform computations for three pump settings and report our observations for several quantities of hemodynamic interest. It should be noted that this paper presents the first three-dimensional, patient-specific fluid-structure interaction simulation of LVADs.</t>
  </si>
  <si>
    <t>color coded, mesh, NURBS, flow visualization</t>
  </si>
  <si>
    <t>10.1016/j.cma.2009.04.015s</t>
  </si>
  <si>
    <t>Simplified simulation and visualization of tubular flows with approximate centerline generation</t>
  </si>
  <si>
    <t>Nobrega, Cravalho, Wangenheim</t>
  </si>
  <si>
    <t>CT,MRI imaging; Smoothed Particle Hydrodynamics (SPH) simulation</t>
  </si>
  <si>
    <t>visualization of simulation output</t>
  </si>
  <si>
    <t>Nobrega et al. created a method for simplified flow simulation, which relies on the structure’s centerline, to efficiently simulate fluid flows through tubular structures such as pipes and blood vessels. The technique is useful in performing simplified simulations, particularly when efficiency and visual feedback are important. **from Fig in paper: Surface-based motion field estimation. Patient-specific lung mesh (a) tracked through all phases, exemplarily shown for end-exhale (b) and end-inhale (c). Note that inside structures are covered in the mesh.</t>
  </si>
  <si>
    <t>nobrega.jpg</t>
  </si>
  <si>
    <t>Nobrega, Tiago H. C.; Carvalho, Diego Dias Bispo; Wangenheim, Aldo Von</t>
  </si>
  <si>
    <t>We present a method to efficiently simulate fluid flows through tubular structures such as pipes and blood vessels. The method relies on the structure's centerline and for that purpose we present an algorithm to generate an approximate centerline of a tubular structure defined by an ordinary polygonal mesh. As an additional benefit, this centerline provides approximations of measures about the tubular structure such as length of regions of interest and crosssection diameters. The fluid is simulated with the Smoothed Particle Hydrodynamics method and the fluid-structure interaction is simplified to provide interactive rates. The particles can be colored according to physical quantities to better visualize the evolution of the fluid's state in narrow and otherwise obstructed areas.</t>
  </si>
  <si>
    <t>flow visualization, particles</t>
  </si>
  <si>
    <t>10.1109/CBMS.2009.5255378</t>
  </si>
  <si>
    <t>Multimodal Visualization with Interactive Closeups</t>
  </si>
  <si>
    <t>Ropinski et al.</t>
  </si>
  <si>
    <t>CT,MRI,PET</t>
  </si>
  <si>
    <t>Structure analysis, Communication</t>
  </si>
  <si>
    <t>main goal to support doctor-doctor communication, explore images from multimodal acquisitions in a curated way</t>
  </si>
  <si>
    <t xml:space="preserve">metabolic activity in whole body </t>
  </si>
  <si>
    <t>Compute a layout for 2D and 3D closeups, and how to edit a closeup configuration to prepare a presentation or a subsequent doctor-to-doctor communication</t>
  </si>
  <si>
    <t>ropinski.jpg</t>
  </si>
  <si>
    <t>Ropinski, Timo; Viola, Ivan; Biermann, Martin; Hauser, Helwig; Hinrichs, Klaus</t>
  </si>
  <si>
    <t>Closeups are used in illustrations to provide detailed views on regions of interest. They are integrated into the rendering of the whole structure in order to reveal their spatial context. In this paper we present the concept of interactive closeups for medical reporting. Each closeup is associated with a region of interest and may show a single modality or a desired combination of the available modalities using different visualization styles. Thus it becomes possible to visualize multiple modalities simultaneously and to support doctor-to-doctor communication on the basis of interactive multimodal closeup visualizations. We discuss how to compute a layout for 2D and 3D closeups, and how to edit a closeup configuration to prepare a presentation or a subsequent doctor-to-doctor communication. Furthermore, we introduce a GPU-based rendering algorithm, which allows to render multiple closeups at interactive frame rates. We demonstrate the application of the introduced concepts to multimodal PET/CT data sets additionally co-registered with MRI.</t>
  </si>
  <si>
    <t>multimodal closeups, visual link, connecting spatial and nonspatial information</t>
  </si>
  <si>
    <t>10.2312/LocalChapterEvents/TPCG/TPCG09/017-024</t>
  </si>
  <si>
    <t>Blood Flow in Its Context: Combining 3D B-Mode and Color Doppler Ultrasonic Data</t>
  </si>
  <si>
    <t>Petersch, Honigmann</t>
  </si>
  <si>
    <t>D-US</t>
  </si>
  <si>
    <t>new combinations of photorealistic and NPR techniques in a one-level composite color rendering process for combined B-mode and power/color Doppler data, which offers different blending possibilities.</t>
  </si>
  <si>
    <t>petersch.jpg</t>
  </si>
  <si>
    <t>Petersch, Bernhard; Hönigmann, Dieter</t>
  </si>
  <si>
    <t>Visualization of volumetric multicomponent data sets is a high-dimensional problem, especially for color data. Medical 3D ultrasound (US) technology has rapidly advanced during the last few decades and scanners can now generate joint 3D scans of tissues (B-mode) and blood flow (power or color Doppler) in real time. Renderings of such data sets have to comprehensively convey both the relevant structures of the tissues that form the context for blood flow, as well as the distribution of blood flow itself. The narrow field of view in US data, which is often used to make real-time imaging possible, complicates volume exploration since only parts of organs are usually visible, that is, clearly defined anatomical landmarks are scarce. In addition, the noisy nature and low signal-tocontrast ratio of US data make effective visualization a challenge, whereby there are currently no convincing solutions for combined US B-mode and color Doppler data rendering. Therefore, displaying 2D slices out of the 3D data is still often the preferred visualization method. We present new combinations of photorealistic and nonphotorealistic rendering strategies for combined visualization of B-mode and color Doppler data, which are straightforward to implement, flexible, and suited for a wide range of US applications.</t>
  </si>
  <si>
    <t>slice rendering, color coded, representation combination, Three-dimensional ultrasound, color Doppler, composite rendering, NPR, DVR, picture/image generation, threedimensional graphics and realism</t>
  </si>
  <si>
    <t>GPU-based implementation, and we are aiming at a thorough clinical evaluation</t>
  </si>
  <si>
    <t>10.1109/TVCG.2007.1018</t>
  </si>
  <si>
    <t>Towards Patient-specific Finite-element Simulation of Mitralclip Procedure</t>
  </si>
  <si>
    <t>Mansi et al.</t>
  </si>
  <si>
    <t>Echocardiography</t>
  </si>
  <si>
    <t>visualization of modeled process from patient data, VR to explore and help clearly communicate the process of radio-frequency ablation</t>
  </si>
  <si>
    <t>mitral valve regurgitation</t>
  </si>
  <si>
    <t>Mitral valve</t>
  </si>
  <si>
    <t>Different data acquisition is Transesophageal Echocardiography (TEE). In this case the ultrasound probe is attached to a thin tube and through mouth put into patients esophagus. Mansi et al. \cite{mansi:2011} have created a MitralClip framework, which takes 4D data of TEE, segments mitral valve model for each time step, and simulates the outcomes of mitral clipping procedure.</t>
  </si>
  <si>
    <t>mansi.jpg</t>
  </si>
  <si>
    <t>Mansi, T.; Voigt, I.; Mengue, E. Assoumou; Ionasec, R.; Georgescu, B.; Noack, T.; Seeburger, J.; Comaniciu, D.</t>
  </si>
  <si>
    <t>MitralClip is a novel minimally invasive procedure to treat mitral valve (MV) regurgitation. It consists in clipping the mitral leaflets together to close the regurgitant hole. A careful preoperative planning is necessary to select respondent patients and to determine the clipping sites. Although preliminary indications criteria are established, they lack prediction power with respect to complications and effectiveness of the therapy in specific patients. We propose an integrated framework for personalized simulation of MV function and apply it to simulate Mitral- Clip procedure. A patient-specific dynamic model of the MV apparatus is computed automatically from 4D TEE images. A biomechanical model of the MV, constrained by the observed motion of the mitral annulus and papillary muscles, is employed to simulate valve closure and MitralClip intervention. The proposed integrated framework enables, for the first time, to quantitatively evaluate an MV finite-element model in-vivo, on eleven patients, and to predict the outcome of MitralClip intervention in one of these patients. The simulations are compared to ground truth and to postoperative images, resulting in promising accuracy (average point-to-mesh distance: 1:47_x0006_0:24mm). Our framework may constitute a tool for MV therapy planning and patient management.</t>
  </si>
  <si>
    <t>representation combination, mesh, volume, color coded</t>
  </si>
  <si>
    <t>The development of non-linear anisotropic model of MV, simulation of valve opening to assess the e_x000b_ects of MitralClip on the diastolic function, anatomical model improvement and validation on larger cohorts</t>
  </si>
  <si>
    <t>10.1007/978-3-642-23623-5</t>
  </si>
  <si>
    <t>Normalized Cut Group Clustering of Resting-State fMRI Data</t>
  </si>
  <si>
    <t>Van Den Heuvel, Mandl, Pol</t>
  </si>
  <si>
    <t>brain activation</t>
  </si>
  <si>
    <t>Neuroscience</t>
  </si>
  <si>
    <t>a voxel based model-free normalized cut graph clustering approach with whole brain coverage for group analysis of resting-state data</t>
  </si>
  <si>
    <t>vanDenHeuvel.jpg</t>
  </si>
  <si>
    <t>Background: Functional brain imaging studies have indicated that distinct anatomical brain regions can show coherent spontaneous neuronal activity during rest. Regions that show such correlated behavior are said to form resting-state networks (RSNs). RSNs have been investigated using seed-dependent functional connectivity maps and by using a number of model-free methods. However, examining RSNs across a group of subjects is still a complex task and often involves human input in selecting meaningful networks. Methodology/Principal Findings: We report on a voxel based model-free normalized cut graph clustering approach with whole brain coverage for group analysis of resting-state data, in which the number of RSNs is computed as an optimal clustering fit of the data. Inter-voxel correlations of time-series are grouped at the individual level and the consistency of the resulting networks across subjects is clustered at the group level, defining the group RSNs. We scanned a group of 26 subjects at rest with a fast BOLD sensitive fMRI scanning protocol on a 3 Tesla MR scanner. Conclusions/Significance: An optimal group clustering fit revealed 7 RSNs. The 7 RSNs included motor/visual, auditory and attention networks and the frequently reported default mode network. The found RSNs showed large overlap with recently reported resting-state results and support the idea of the formation of spatially distinct RSNs during rest in the human brain.</t>
  </si>
  <si>
    <t>volume, slice rendering, color coded</t>
  </si>
  <si>
    <t>10.1371/journal.pone.0002001</t>
  </si>
  <si>
    <t>GPU-based Multi-Volume Rendering for the Visualization of Functional Brain Images</t>
  </si>
  <si>
    <t>Roßler et al.</t>
  </si>
  <si>
    <t>combination rendering, e.g., direct volume rendering, pre-integrated volume rendering, light. Purpose to visualize fMRI data</t>
  </si>
  <si>
    <t>activation</t>
  </si>
  <si>
    <t>flexible framework for GPU-based multi-volume rendering, which served as basis to our visualization tool for functional brain imaging data</t>
  </si>
  <si>
    <t>rosler.jpg</t>
  </si>
  <si>
    <t>Rößler, Friedemann; Tejada, Eduardo; Fangmeier, Thomas; Ertl, Thomas; Knauff, Markus</t>
  </si>
  <si>
    <t>Nowadays, medical imaging procedures provide a great variety of data obtained with different modalities. To offer a deeper insight into this data the simultaneous visualization of these images, not regarding their source, must be provided. One example is the field of functional brain imaging, where the activation of brain regions during cognitive tasks is measured. This data has to be visualized whitin its anatomical context - the brain - in order to have an spatial impression of the position of the activation. To that end, multi-volume visualization must be supported. In this paper we describe a flexible framework for GPU-based multi-volume rendering, which provides a correct overlaying of an arbitrary number of volumes and allows the visual output for each volume to be controlled independently. We also present, a visualization tool specific for the rendering of functional brain images, we built on top of this framework. This tool includes different GPU-based volume rendering techniques, on the one hand for the interactive visual exploration of the data, and on the other hand for the generation of high-quality visual representations. We demonstrate the effectiveness of our tool with data gathered from a cognitive study, in regard to performance and quality results.</t>
  </si>
  <si>
    <t>volume, color coded, surface mapping, representation combination</t>
  </si>
  <si>
    <t>no</t>
  </si>
  <si>
    <t>Visual Analysis of Brain Activity from fMRI Data</t>
  </si>
  <si>
    <t>Janoos et al.</t>
  </si>
  <si>
    <t>Solution to the VOI selection problem, by merging an algorithmic VOI selection system with a user-driven feedback in order to leverage the user’s expert understanding.
"we have tried to address the important problem of visualizing the time dimension of fMRI data, in order to understand temporal relationships in brain function. In order to achieve this, we developed a solution to the VOI selection problem, by merging an algorithmic VOI selection system with a user-driven feedback in order to leverage the user's expert understanding. We proposed an activation dissimilarity metric that captured the context of the neuro-functional phenomena being investigated, through a transform into wavelet space and a projection onto a subspace spanned by the expected behaviour. Our tool presents a candidate set of VOIs to the user through a hierarchical clustering procedure, and the user can navigate through this hierarchy to select VOIs. This VOI selection is performed interactively, where both the quality metrics of the VOI and the expert knowledge of brain function guide the user in his visual analysis task."</t>
  </si>
  <si>
    <t>janoos.jpg</t>
  </si>
  <si>
    <t>Janoos, Firdaus; Nouanesengsy, Boonthanome; Machiraju, Raghu; Shen, Han Wei; Sammet, Steffen; Knopp, Michael; Mórocz, István Á</t>
  </si>
  <si>
    <t>Classically, analysis of the time-varying data acquired during fMRI experiments is done using static activation maps obtained by testing voxels for the presence of significant activity using statistical methods. The models used in these analysis methods have a number of parameters, which profoundly impact the detection of active brain areas. Also, it is hard to study the temporal dependencies and cascading effects of brain activation from these static maps. In this paper, we propose a methodology to visually analyze the time dimension of brain function with a minimum amount of processing, allowing neurologists to verify the correctness of the analysis results, and develop a better understanding of temporal characteristics of the functional behaviour. The system allows studying time-series data through specific volumes-of-interest in the brain-cortex, the selection of which is guided by a hierarchical clustering algorithm performed in the wavelet domain. We also demonstrate the utility of this tool by presenting results on a real data-set.</t>
  </si>
  <si>
    <t>slice rendering, color coded, time curve, hierarchical tree, brushing</t>
  </si>
  <si>
    <t>More intuitive and navigable methods of presenting the VOI hierarchy tree, through the use of tree-maps and other such abstractions</t>
  </si>
  <si>
    <t>10.1111/j.1467-8659.2009.01458.x</t>
  </si>
  <si>
    <t>On consciousness, resting state fMRI, and neurodynamics</t>
  </si>
  <si>
    <t>Lundervold</t>
  </si>
  <si>
    <t>Main instances shown in this paper illustrate visualization use cases where goal is to visualize the input data to understand what it contains. Some instances where charts summarize data in e.g., histogram of FA values or line chart showing time course to communicate data (no stats, not interactive)</t>
  </si>
  <si>
    <t>Lundervold et al. presented a paper about usage of fMRI to study the neural correlates of consciousness, includes examples of how DTI (structural connectivity) data can be integrated with fMRI (functional connectivity) data in visualization. NB this is a very imaging-centric paper, visualization is a byproduct</t>
  </si>
  <si>
    <t>lundervold.jpg</t>
  </si>
  <si>
    <t>Lundervold, Arvid</t>
  </si>
  <si>
    <t>Background: During the last years, functional magnetic resonance imaging (fMRI) of the brain has been introduced as a new tool to measure consciousness, both in a clinical setting and in a basic neurocognitive research. Moreover, advanced mathematical methods and theories have arrived the field of fMRI (e.g. computational neuroimaging), and functional and structural brain connectivity can now be assessed non-invasively. Results: The present work deals with a pluralistic approach to "consciousness", where we connect theory and tools from three quite different disciplines: (1) philosophy of mind (emergentism and global workspace theory), (2) functional neuroimaging acquisitions, and (3) theory of deterministic and statistical neurodynamics - in particular the Wilson-Cowan model and stochastic resonance. Conclusions: Based on recent experimental and theoretical work, we believe that the study of large-scale neuronal processes (activity fluctuations, state transitions) that goes on in the living human brain while examined with functional MRI during "resting state", can deepen our understanding of graded consciousness in a clinical setting, and clarify the concept of "consiousness" in neurocognitive and neurophilosophy research.</t>
  </si>
  <si>
    <t>time curve, small multiples, color coded, 3D view</t>
  </si>
  <si>
    <t>10.1186/1753-4631-4-S1-S9</t>
  </si>
  <si>
    <t>Fast Joint Detection-Estimation of Evoked Brain Activity in Event-Related fMRI Using a Variational Approach</t>
  </si>
  <si>
    <t>Chaari et al.</t>
  </si>
  <si>
    <t>direct visualization with a little bit of derivation and color coding</t>
  </si>
  <si>
    <t>Chaari et al. have presented a new intra-subject method for parcel-based joint detection-estimation of brain activity from fMRI time series.</t>
  </si>
  <si>
    <t>chaari.jpg</t>
  </si>
  <si>
    <t>Chaari, Lotfi; Vincent, Thomas; Forbes, Florence; Dojat, Michel; Ciuciu, Philippe</t>
  </si>
  <si>
    <t>In standard within-subject analyses of event-related functional magnetic resonance imaging (fMRI) data, two steps are usually performed separately: detection of brain activity and estimation of the hemodynamic response. Because these two steps are inherently linked, we adopt the so-called region-based joint detection-estimation (JDE) framework that addresses this joint issue using a multivariate inference for detection and estimation. JDE is built by making use of a regional bilinear generative model of the BOLD response and constraining the parameter estimation by physiological priors using temporal and spatial information in a Markovian model. In contrast to previous works that use Markov Chain Monte Carlo (MCMC) techniques to sample the resulting intractable posterior distribution, we recast the JDE into a missing data framework and derive a variational expectation-maximization (VEM) algorithm for its inference. A variational approximation is used to approximate the Markovian model in the unsupervised spatially adaptive JDE inference, which allows automatic fine-tuning of spatial regularization parameters. It provides a new algorithm that exhibits interesting properties in terms of estimation error and computational cost compared to the previously used MCMC-based approach. Experiments on artificial and real data show that VEM-JDE is robust to model misspecification and provides computational gain while maintaining good performance in terms of activation detection and hemodynamic shape recovery.</t>
  </si>
  <si>
    <t>small multiples, color coded, time curve, heatmap</t>
  </si>
  <si>
    <t>10.1109/TMI.2012.2225636</t>
  </si>
  <si>
    <t>Explainable Classification of Brain Networks via Contrast Subgraphs</t>
  </si>
  <si>
    <t>Lanciano, Bonchi, Gionis</t>
  </si>
  <si>
    <t xml:space="preserve">Mainly a visual analysis tool to understand connectome in visualization called a contrast subgraph to classify brain networks, but there is a component of exploration where the relatively raw data are directly visualized to give a spatial context for where the data are/where they come from </t>
  </si>
  <si>
    <t>KDD</t>
  </si>
  <si>
    <t>In this paper we approach the task of brain-network classification with a two-fold goal: to achieve good accuracy, but most importantly, to identify discriminant brain patterns that lead a model to classify an individual. The framework we propose, based on the notion of contrast subgraph, satisfies both of these conditions. It outperforms several state-of-the-art competitors and returns some very intuitive explanations, which can be shared with experts from the neuroscience field. Moreover, contrast subgraphs are exceptionally easy to compute, both in terms of runtime and memory.</t>
  </si>
  <si>
    <t>lanciano.png</t>
  </si>
  <si>
    <t>Lanciano, Tommaso; Bonchi, Francesco; Gionis, Aristides</t>
  </si>
  <si>
    <t xml:space="preserve">Mining human-brain networks to discover patterns that can be used to discriminate between healthy individuals and patients affected by some neurological disorder, is a fundamental task in neuroscience. Learning simple and interpretable models is as important as mere classification accuracy. In this paper we introduce a novel approach
for classifying brain networks based on extracting contrast subgraphs, i.e., a set of vertices whose induced subgraphs are dense in one class of graphs and sparse in the other. We formally define the problem and present an algorithmic solution for extracting contrast subgraphs. We then apply our method to a brain-network dataset consisting of children affected by Autism Spectrum Disorder and children Typically Developed. Our analysis confirms the interestingness of the discovered patterns, which match background knowledge in the neuroscience literature. Further analysis on other classification tasks confirm the simplicity, soundness, and high explainability of our proposal, which also exhibits superior classification accuracy, to more complex state-of-the-art methods.
</t>
  </si>
  <si>
    <t>Information Systems, Information Systems Applications, Data Mining, network visualization</t>
  </si>
  <si>
    <t>work focuses on autism spectrum, but look beyond to apply to other mental disorders, other contexts</t>
  </si>
  <si>
    <t>10.1145/3394486.3403383</t>
  </si>
  <si>
    <t>Direct visualization of cell division using high-resolution imaging of M-phase of the cell cycle</t>
  </si>
  <si>
    <t>Hesse, Michael; Raulf, Alexandra; Pilz, Gregor-Alexander; Haberlandt, Christian; Klein, Alexandra M.; Jabs, Ronald; Zaehres, Holm; Fügemann, Christopher J.; Zimmermann, Katrin; Trebicka, Jonel; Welz, Armin; Pfeifer, Alexander; Röll, Wilhelm; Kotlikoff, Michael I.; Steinhäuser, Christian; Götz, Magdalena; Schöler, Hans R.; Fleischmann, Bernd K.</t>
  </si>
  <si>
    <t>Microscopy</t>
  </si>
  <si>
    <t xml:space="preserve">direct visualization of mitosis from live cell imaging data. Some basic graphs included to communicate basic concept of questions: what is mitosis,using illustration, and bullseye-type plot that shows flow cytometry profiles for marker of interest in cells </t>
  </si>
  <si>
    <t>cell division, mitosis</t>
  </si>
  <si>
    <t>More of an imaging-focused paper, provides example of exploration of imaging results in visual mannermonitor and quantify part of live cell division proces; do this by generating an in vivo reporter system using the scaffolding protein anillin fused to enhanced green fluorescent protein, to provide high spatiotemporal resolution of mitotic phase. This approach visualizes cytokinesis and midbody formation as hallmarks of expansion of stem and somatic cells, and enables distinction from cell cycle variations</t>
  </si>
  <si>
    <t>hesse.jpg</t>
  </si>
  <si>
    <t>Current approaches to monitor and quantify cell division in live cells, and reliably distinguish between acytokinesis and endoreduplication, are limited and complicate determination of stem cell pool identities. Here we overcome these limitations by generating an in vivo reporter system using the scaffolding protein anillin fused to enhanced green fluorescent protein, to provide high spatiotemporal resolution of mitotic phase. This approach visualizes cytokinesis and midbody formation as hallmarks of expansion of stem and somatic cells, and enables distinction from cell cycle variations. High-resolution microscopy in embryonic heart and brain tissues of enhanced green fluorescent protein–anillin transgenic mice allows live monitoring of cell division and quantitation of cell cycle kinetics. Analysis of cell division in hearts post injury shows that border zone cardiomyocytes in the infarct respond with increasing ploidy, but not cell division. Thus, the enhanced green fluorescent protein–anillin system enables monitoring and measurement of cell division in vivo and markedly simplifies in vitro analysis in fixed cells.</t>
  </si>
  <si>
    <t>cell division, gfp marker, live cell imaging, cell division, mitosis</t>
  </si>
  <si>
    <t>10.1038/ncomms2089</t>
  </si>
  <si>
    <t>Interactive Visualization of 3D Histopathology in Native Resolution</t>
  </si>
  <si>
    <t>idea is really to explore the histopathology datasets</t>
  </si>
  <si>
    <t>tissue</t>
  </si>
  <si>
    <t>*context: Pathology is the medical discipline studying the origin and diagnosis of disease at the cellular level. Creation of novel visualization system for volumetric histopathology data in the native resolution produced by WSI scanners. *The evaluation indicates that 3D histology visualization supports the expert in getting a more complete volumetric understanding of the tissue at hand in contrast to a pure mental model. For tissue structures such as vessels and glands, the utility of 3D visualization is particularly pertinent.</t>
  </si>
  <si>
    <t>falk-histopath.png</t>
  </si>
  <si>
    <t>Falk, Martin; Ynnerman, Anders; Treanor, Darren; Lundström, Claes</t>
  </si>
  <si>
    <t>We present a visualization application that enables effective interactive visual analysis of large-scale 3D histopathology, that is, high-resolution 3D microscopy data of human tissue. Clinical work flows and research based on pathology have, until now, largely been dominated by 2D imaging. As we will show in the paper, studying volumetric histology data will open up novel and useful opportunities for both research and clinical practice. Our starting point is the current lack of appropriate visualization tools in histopathology, which has been a limiting factor in the uptake of digital pathology. Visualization of 3D histology data does pose difficult challenges in several aspects. The full-color datasets are dense and large in scale, on the order of 100,000 × 100,000× 100 voxels. This entails serious demands on both rendering performance and user experience design. Despite this, our developed application supports interactive study of 3D histology datasets at native resolution. Our application is based on tailoring and tuning of existing methods, system integration work, as well as a careful study of domain specific demands emanating from a close participatory design process with domain experts as team members. Results from a user evaluation employing the tool demonstrate a strong agreement among the 14 participating pathologists that 3D histopathology will be a valuable and enabling tool for their work.</t>
  </si>
  <si>
    <t>pathology, histopathology</t>
  </si>
  <si>
    <t>improve interactions, post-processing and registration of slide images on-the-fly, explore methods to effectively differentiate tissue components</t>
  </si>
  <si>
    <t>10.1109/TVCG.2018.2864816</t>
  </si>
  <si>
    <t>Visual Analytics in Digital Pathology: Challenges and Opportunities</t>
  </si>
  <si>
    <t>Corvò et al.</t>
  </si>
  <si>
    <t>microscopy (digital)</t>
  </si>
  <si>
    <t>focus on visual analytics for digital pathology. from interviews found that diagnostic tasks like morphology assessment, the collection of primary, additional findings and measurements are the most challenging tasks and would be best supported with visual analytics tools, and most importantly doing this efficiently</t>
  </si>
  <si>
    <t>"In this work, we characterized digital pathology from a VA perspective. First, we introduced VA and we started investigating the practice of the pathologists. By interviewing 20 pathologists, we collected a list of findings that can favor VA application development. A group of pathologists was more experienced in digital pathology." Focus on structures, not function</t>
  </si>
  <si>
    <t>corvo.jpg</t>
  </si>
  <si>
    <t>Corvò, Alberto; Westenberg, Michel A.; Wimberger-Friedl, Reinhold; Fromme, Stephan; Peeters, Michel M. R.; Driel, Marc A. Van; Wijk, Jarke J. Van</t>
  </si>
  <si>
    <t>The advances in high-throughput digitization, digital pathology systems, and quantitative image analysis opened new horizons in pathology. The diagnostic work of the pathologists and their role is likely to be augmented with computer-assistance and more quantitative information at hand. The recent success of artificial intelligence (AI) and computer vision methods demonstrated that in the coming years machines will support pathologists in typically tedious and highly subjective tasks and also in better patient stratification. In spite of clear future improvements in the diagnostic workflow, questions on how to effectively support the pathologists and how to integrate current data sources and quantitative information still persist. In this context, Visual Analytics (VA) - as the discipline that aids users to solve complex problems with an interactive and visual approach - can play a vital role to support the cognitive skills of pathologists and the large volumes of data available. To identify the main opportunities to employ VA in digital pathology systems, we conducted a survey with 20 pathologists to characterize the diagnostic practice and needs from a user perspective. From our findings, we discuss how VA can leverage quantitative image data to empower pathologists with new advanced digital pathology systems.</t>
  </si>
  <si>
    <t>anatomy, pathology, diagnosis, disease progression</t>
  </si>
  <si>
    <t xml:space="preserve">"creation of multi-site dashboards for increased provenance of findings in reporting with the integration of measurements, regions of interest, image analysis data and other medical resources", highly interactive visual interfaces. </t>
  </si>
  <si>
    <t>10.2312/VCBM.20191240</t>
  </si>
  <si>
    <t>Occlusion-free Blood Flow Animation with Wall Thickness Visualization</t>
  </si>
  <si>
    <t>Lawonn, Gunther, Preim</t>
  </si>
  <si>
    <t>MRA, CTA or 3DRA image, CFD flow sim</t>
  </si>
  <si>
    <t xml:space="preserve">expressive visualization of blood flow, clear communication goal that is drawn from the underlying data </t>
  </si>
  <si>
    <t>Lawoon et al. have adopted a suggestive contour method for the visualization of streamlines in blood flow.</t>
  </si>
  <si>
    <t>lawon.jpg</t>
  </si>
  <si>
    <t>Lawonn, K.; Glaßer, S.; Vilanova, A.; Preim, B.; Isenberg, T.</t>
  </si>
  <si>
    <t>The expressive visualization of (time-dependent) 3D blood flow along with the vessel wall is essential for understanding vascular diseases. However, the high complexity of the underlying flow data makes the exploration challenging. For the biomedical research, it is necessary to provide methods that allow for rapid flow comprehension, ideally by emphasizing relevant flow characteristics. Therefore, we present a fast approach that visualizes streamlines in a view-dependent way, while taking relevant flow features into consideration. For this, we adapt a well-established non-photorealistic rendering technique - suggestive contours - for surface meshes to streamline illustrations. The advantages of our approach are confirmed in an informal user feedback with domain experts, who were able to comprehend the overall flow behavior faster.</t>
  </si>
  <si>
    <t>flow visualization, illuminated streamlines</t>
  </si>
  <si>
    <t>Analyze different light positions effect</t>
  </si>
  <si>
    <t>10.1109/TVCG.2015.2467961</t>
  </si>
  <si>
    <t>Deriving and Visualizing Uncertainty in Kinetic PET Modeling</t>
  </si>
  <si>
    <t>PET, CT, model</t>
  </si>
  <si>
    <t>Tissue, Organ, *Whole Body</t>
  </si>
  <si>
    <t>direct visualization, visual analysis to understand parameters: (note from figure) system employs multiple views supporting the kinetic modeling process. A multi-volume rendering view (top left) allows us to assess the spatial location of the input function sampling positions as well as of the ROIs. 2D slice views (bottom left) enable to assess tracer uptake in more detail and support repositioning of the image-derived input function sample locations. The plot (bottom right) shows the output of the Patlak graphical analysis. An uncertaintyaware widget (top right) reveals the modeling uncertainty
interactive visual feedback in the integrated visualization enables to adapt the input parameters in order to minimize the uncertainty</t>
  </si>
  <si>
    <t>whole body</t>
  </si>
  <si>
    <t>Main contributions of paper are: (1) Intra- and inter-model uncertainty derivation based on standard kinetic PET modeling approaches. (2) Integrated visualization of micro and macro parameter uncertainty to combine and compare the results of standard kinetic PET modeling approaches. Idea is to assess the standard kinetic PET modeling approaches in an integrated manner in order to improve the modeling result. novel view linking abstract and spatial representations is based on the ThemeRiver visualization metaphor (the uncertainty vis)</t>
  </si>
  <si>
    <t>nguyen.jpg</t>
  </si>
  <si>
    <t>nguyen-pet.jpg</t>
  </si>
  <si>
    <t>Nguyen, Khoa; Bock, Alexander; Ynnerman, Anders; Ropinski, Timo</t>
  </si>
  <si>
    <t>Kinetic modeling is the tool of choice when developing new positron emission tomography (PET) tracers for quantitative functional analysis. Several approaches are widely used to facilitate this process. While all these approaches are inherently different, they are still subject to uncertainty arising from various stages of the modeling process. In this paper we propose a novel approach for deriving and visualizing uncertainty in kinetic PET modeling. We distinguish between intra- and inter-model uncertainties. While intra-model uncertainty allows us to derive uncertainty based on a single modeling approach, inter-model uncertainty arises from the differences of the results of different approaches. To derive intra-model uncertainty we exploit the covariance matrix analysis. The inter-model uncertainty is derived by comparing the outcome of three standard kinetic PET modeling approaches. We derive and visualize this uncertainty to exploit it as a basis for changing model input parameters with the ultimate goal to reduce the modeling uncertainty and thus obtain a more realistic model of the tracer under investigation. To support this uncertainty reduction process, we visually link abstract and spatial data by introducing a novel visualization approach based on the ThemeRiver metaphor, which has been modified to support the uncertainty-aware visualization of parameter changes between spatial locations. We have investigated the benefits of the presented concepts by conducting an evaluation with domain experts.</t>
  </si>
  <si>
    <t>volume, surface mapping</t>
  </si>
  <si>
    <t>integrate uncertainty visualization approach with machine learning techniques to assist uncertainty reduction process</t>
  </si>
  <si>
    <t>10.2312/VCBM/VCBM12/107-114</t>
  </si>
  <si>
    <t>Interactive Real Time Simulation of Cardiac Radio-Frequency Ablation</t>
  </si>
  <si>
    <t>Pernod et al.</t>
  </si>
  <si>
    <t>direct visualization of simulation</t>
  </si>
  <si>
    <t>heart beat, arrhythmia</t>
  </si>
  <si>
    <t>A medical procedure, where the dysfunctional tissue is ablated using the heat generated from medium frequency alternating current, is called radio-frequency ablation. This procedure is done on human hearts in case of cardiac arrhythmia. Pernod et al. \cite{pernod:2010} proposed a real-time electrophysiology model, which is both discrete for the state of cardiac tissue and continuous for the propagation of the electrical wave. They have applied the anisotropic Fast Marching Method to simulate the cardiac electrophysiology in real-time for tetrahedral meshes of coarse resolution (tissue level). The model has been coupled with pre-recorded realistic heart mechanical deformations, and helps to explore the propagation of the extracellular potential, pace locally the myocardium or simulate the burning of cardiac tissue as done in radiofrequency ablation interventions.</t>
  </si>
  <si>
    <t>pernod.jpg</t>
  </si>
  <si>
    <t>Pernod, Erik; Sermesant, Maxime; Relan, Jatin; Delingette, Herve</t>
  </si>
  <si>
    <t>Virtual reality based therapy simulation meets a growing interest from the medical community due to its potential impact for the training of medical residents and the planning of therapies. In this paper, we describe a prototype for rehearsing radio-frequency ablation of the myocardium in the context of cardiac arrhythmia. Our main focus has been on the real-time modeling of electrophysiology which is suitable for representing simple cases of arrhythmia (ectopic focus, ventricular tachycardia). To this end, we use an anisotropic multi-front fast marching method to simulate transmembrane potential propagation in cardiac tissues. The electric propagation is coupled with a pre-recorded beating heart model. Thanks to a 3D user interface, the user can interactively measure the local extracellular potential, pace locally the myocardium or simulate the burning of cardiac tissue as done in radiofrequency ablation interventions. To illustrate this work, we show the simulation of various arrhythmias cases built from patient specific medical images including the right and left ventricles, the fiber orientation and the location of ischemic regions.</t>
  </si>
  <si>
    <t>mesh, surface mapping, color coded, virtual reality, VR</t>
  </si>
  <si>
    <t>Extended to better represent the pathological behaviour and to include patient specific restitution curves</t>
  </si>
  <si>
    <t>10.2312/VCBM/VCBM10/091-098</t>
  </si>
  <si>
    <t>Analysis of long molecular dynamics simulations using interactive focus+ context visualization</t>
  </si>
  <si>
    <t>Byška et al.</t>
  </si>
  <si>
    <t>Simulation (MD)</t>
  </si>
  <si>
    <t xml:space="preserve">The input dataset, formed by long MD simulations, is analyzed by combining different properties in a 2D plot. From the graph, the user can extract the important events, which control the temporal and spatial focus and context 3D view by adjusting the visual representation and the animation speed. </t>
  </si>
  <si>
    <t>molecules, ligands, proteins</t>
  </si>
  <si>
    <t>designed and developed a novel interactive visual analysis system for MD simulations with the goal to better integrate 3D animations of MD simulation data into a typical biochemical analysis workflow. In an iterative design process, we elicited, discussed, and extended potentially useful techniques – not only from the molecular visualization field, but also from other visualization areas. The prototype was integrated into CAVER Analyst</t>
  </si>
  <si>
    <t>byska2019.jpg</t>
  </si>
  <si>
    <t>Byška, Jan; Trautner, Thomas; Marques, Sérgio M.; Damborskỳ, Jirí; Kozlíková, Barbora; Waldner, Manuela</t>
  </si>
  <si>
    <t>Analyzing molecular dynamics (MD) simulations is a key aspect to understand protein dynamics and function. With increasing computational power, it is now possible to generate very long and complex simulations, which are cumbersome to explore using traditional 3D animations of protein movements. Guided by requirements derived from multiple focus groups with protein engineering experts, we designed and developed a novel interactive visual analysis approach for long and crowded MD simulations. In this approach, we link a dynamic 3D focus+context visualization with a 2D chart of time series data to guide the detection and navigation towards important spatio-temporal events. The 3D visualization renders elements of interest in more detail and increases the temporal resolution dependent on the time series data or the spatial region of interest. In case studies with different MD simulation data sets and research questions, we found that the proposed visual analysis approach facilitates exploratory analysis to generate, confirm, or reject hypotheses about causalities. Finally, we derived design guidelines for interactive visual analysis of complex MD simulation data.</t>
  </si>
  <si>
    <t>molecular dynamics, ligand binding, ligand trajectory</t>
  </si>
  <si>
    <t>more versatile and smart interfaces for the user to express the high-level investigation focus, conduct longer run dynamics simulations</t>
  </si>
  <si>
    <t>10.1111/cgf.13701</t>
  </si>
  <si>
    <t>A visualization framework for the analysis of neuromuscular simulations</t>
  </si>
  <si>
    <t xml:space="preserve">Pronost et al. </t>
  </si>
  <si>
    <t>Simulation, MRI, Electromyography</t>
  </si>
  <si>
    <t>Organ, System*</t>
  </si>
  <si>
    <t>framework to explore and analyze data sets from biomechanical and neuromuscular simulations</t>
  </si>
  <si>
    <t>skeletal muscle, musculoskeletal system</t>
  </si>
  <si>
    <t>visual exploration of simulation and reconstructed volume data from MRI to understand drivers of motion for gait, crouch movements. includes IK tracking. Glyphcs encode direction and magnitude of data to understand dyanmics of movement. Can also compre muscle activation patterns to actual EMG signal (Electromyography (EMG) is a method for recording and evaluating the muscular activity)
"In this paper, we have presented a framework to create scientific visualizations of neuromuscular data. The visualizations are tightly integrated within the neuromuscular graphical user interface to ease interactions between data visualizations and simulations. Versatile information related to the different stages of a neuromuscular analysis can be explored and analyzed in a common framework. It has currently the ability to perform visualization of MR images, inverse kinematics errors, inverse dynamics torques, muscle activity, validation against EMG signals, FE simulations and sensitivity studies using adequate visual representations."</t>
  </si>
  <si>
    <t>pronost.jpg</t>
  </si>
  <si>
    <t>Pronost, N.; Sandholm, A.; Thalmann, D.</t>
  </si>
  <si>
    <t>We present a visualization framework for exploring and analyzing data sets from biomechanical and neuromuscular simulations. These data sets describe versatile information related to the different stages of a motion analysis. In studying these data using a 3D visualization approach, interactive exploring is important, especially for supporting spatial analysis. Moreover, as these data contain many various but related elements, numerical analysis of neuromuscular simulations is complicated. Visualization techniques enhance the analysis process, thus improving the effectiveness of the experiments. Our approach allows convenient definitions of relationships between numerical data sets and 3D objects. Scientific simulation data sets appropriate for this style of analysis are present everywhere motion analysis is performed and are predominant in many clinical works. In this paper, we outline the functionalities of the framework as well as applications embedded within the OpenSim simulation platform. These functionalities form an effective approach specifically designed for the investigation of neuromuscular simulations. This claim is supported by evaluation experiments where the framework was used to analyze gaits and crouch motions.</t>
  </si>
  <si>
    <t>Scientific visualization; Biomechanics and neuromuscular simulation; Motion analysis; OpenSim software</t>
  </si>
  <si>
    <t xml:space="preserve">10.1007/s00371-010-0534-y
</t>
  </si>
  <si>
    <t>Analyzing Protein Similarity by Clustering Molecular Surface Maps</t>
  </si>
  <si>
    <t>Schatz et al.</t>
  </si>
  <si>
    <t>x-ray crystallography, NMR</t>
  </si>
  <si>
    <t>hierarchical clustering on molecular surface maps to identify similar proteins that implies similar function; data heavily abstracted from source to put this mainly as a pure visual analysis approach</t>
  </si>
  <si>
    <t>molecular dynamics, molecular properties</t>
  </si>
  <si>
    <t>hierarchically cluster and analyze protein ensembles based on surface similarity. Works by computing an image-based clustering of Molecular Surface Maps, then verify, interactively explore, and analyze the results. The hierarchical clustering is visualized as a dendrogram</t>
  </si>
  <si>
    <t>schatz2020.jpg</t>
  </si>
  <si>
    <t>Schatz, Karsten; Frieß, Florian; Schäfer, Marco; Ertl, Thomas; Krone, Michael</t>
  </si>
  <si>
    <t xml:space="preserve">Many biochemical and biomedical applications like protein engineering or drug design are concerned with finding functionally similar proteins, however, this remains to be a challenging task. We present a new imaged-based approach for identifying and visually comparing proteins with similar function that builds on the hierarchical clustering of Molecular Surface Maps. Such maps are two-dimensional representations of complex molecular surfaces and can be used to visualize the topology and different physico-chemical properties of proteins. Our method is based on the idea that visually similar maps also imply a similarity in the function of the mapped proteins. To determine map similarity we compute descriptive feature vectors using image moments, color moments, or a Convolutional Neural Network and use them for a hierarchical clustering of the maps. We show that image similarity as found by our clustering corresponds to functional similarity of mapped proteins by comparing our results to the BRENDA database, which provides a hierarchical function-based annotation of enzymes. We also compare our results to the TM-score, which is a similarity value for pairs of arbitrary proteins. Our visualization prototype supports the entire workflow from map generation, similarity computing to clustering and can be used to interactively explore and analyze the results.
</t>
  </si>
  <si>
    <t>molecular function, molecular structure</t>
  </si>
  <si>
    <t>evaluate the performance of a neural
network that is trained specifically for the feature extraction.</t>
  </si>
  <si>
    <t>10.2312/vcbm.20201177</t>
  </si>
  <si>
    <t>Integrated Visualization of Morphologic and Perfusion Data for the Analysis of Coronary Artery Disease</t>
  </si>
  <si>
    <t>Oeltze et al.</t>
  </si>
  <si>
    <t>MRI, CTA</t>
  </si>
  <si>
    <t>visual analysis but with element of direct visualization as well</t>
  </si>
  <si>
    <t>We presented visualization techniques for the analysis of perfusion data. In particular, the analysis of different parameters characterizing time-intensity curves for a particular voxel is supported. Colored icons, colored heightfields and flexible lenses turned out to be useful for the integrated visualization of different parameters. The visualization of perfusion parameters can be combined with the visualization of anatomic data in order to enhance the overview. For the analysis of myocardial perfusion, we support the analysis of perfusion data at rest and under stress. The Bull’s-Eye Plot which is frequently used for CAD diagnosis is refined to support the rest/stress comparison of perfusion parameters. The correlation between Bull’s-Eye Plot segments and the corresponding vascular structure is considered to allow a synchronized selection. The design and refinement of visualization techniques is guided by urgent diagnostic questions and informally discussed within clinical cooperations.</t>
  </si>
  <si>
    <t>oeltze2006.jpg</t>
  </si>
  <si>
    <t>Oeltze, S.; Grothues, F.; Hennemuth, A.; Preim, B.</t>
  </si>
  <si>
    <t>We present static and dynamic techniques to visualize perfusion data and to relate perfusion data to morphologic image data. In particular, we describe the integrated analysis of MRI myocardial perfusion data with CT coronary angiographies depicting the morphology. We refined the Bull’s-Eye Plot, a wide-spread and accepted analysis tool in cardiac diagnosis, to show aggregated information of perfusion data at rest and under stress. The correlation between regions of the myocard with reduced perfusion and 3d renditions of the coronary vessels can be explored within a synchronized visualization of both. With our research, we attempt to improve the diagnosis of early stage coronary artery disease.</t>
  </si>
  <si>
    <t>slice rendering, bullseye plot, bulls-eye plot, brushing</t>
  </si>
  <si>
    <t>10.2312/VisSym/EuroVis06/131-138</t>
  </si>
  <si>
    <t>Interactive Visual Analysis of Perfusion Data</t>
  </si>
  <si>
    <t>fMRI, SPECT</t>
  </si>
  <si>
    <t xml:space="preserve">interactive visual analysis approach for the evaluation of perfusion data. integrate statistical methods and interactive feature specification. Correlation analysis and Principal Component Analysis (PCA) are applied for dimensionreduction and to achieve a better understanding of the inter-parameter relations. Multiple, linked views facilitate the definition of features by brushing multiple dimensions. The specification result is linked to all views establishing a focus+context style of visualization in 3D. </t>
  </si>
  <si>
    <t>blood flow (perfusion to tissue)</t>
  </si>
  <si>
    <t>Brain, Heart, Breast</t>
  </si>
  <si>
    <t xml:space="preserve">We presented the integration of pre-processing techniques, statistical methods, and interactive feature specification for the analysis of the multi-dimensional space of perfusion parameters. The visual analysis strategy presented here allows to assess the reliability of specific perfusion parameters, the correlation of perfusion parameters in a particular case, and thus enables an efficient evaluation focused on a significant subset of perfusion parameters. The statistical analysis facilitates the detection of trends in the data. Trends, representing typical enhancement patterns, may be applied for the detection of suspicious structures while trends, representing atypical enhancement patterns, may indicate pre-processing failures. </t>
  </si>
  <si>
    <t>oeltze2007.jpg</t>
  </si>
  <si>
    <t>Oeltze, Steffen; Doleisch, Helmut; Hauser, Helwig; Muigg, Philipp; Preim, Bernhard</t>
  </si>
  <si>
    <t>Perfusion data are dynamic medical image data which characterize the regional blood flow in human tissue. These data have a great potential in medical diagnosis, since diseases can be better discriminated and detected at an earlier stage compared to static image data. The wide-spread use of perfusion data is hampered by the lack of efficient evaluation methods. For each voxel, a time-intensity curve characterizes the enhancement of a contrast agent. Parameters derived from these curves characterize the perfusion and have to be integrated for diagnosis. The diagnostic evaluation of this multi-field data is challenging and time-consuming due to its complexity. For the visual analysis of such datasets, feature-based approaches allow to reduce the amount of data and direct the user to suspicious areas. We present an interactive visual analysis approach for the evaluation of perfusion data. For this purpose, we integrate statistical methods and interactive feature specification. Correlation analysis and Principal Component Analysis (PCA) are applied for dimension reduction and to achieve a better understanding of the inter-parameter relations. Multiple, linked views facilitate the definition of features by brushing multiple dimensions using non-binary and composite brushes. The specification result is linked to all views establishing a focus+context style of visualization in 3D. We discuss our approach with respect to clinical datasets from the three major application areas: breast tumor diagnosis, ischemic stroke diagnosis as well as the diagnosis of the coronary heart disease (CHD). It turns out that the significance of perfusion parameters strongly depends on the individual patient, scanning parameters and data pre-processing.</t>
  </si>
  <si>
    <t>slice rendering, color coded, histogram, PCA, brushing</t>
  </si>
  <si>
    <t>10.1109/TVCG.2007.70569</t>
  </si>
  <si>
    <t>Visual analysis of cerebral perfusion data four interactive approaches and a comparison</t>
  </si>
  <si>
    <t xml:space="preserve">interactive analysis approaches require the user to eventually decide which part of the tissue is ranked among infarcted and healthy tissue, respectively. Top 2 panels are direct visualization to explore the data in raw form </t>
  </si>
  <si>
    <t>blood flow (perfusion)</t>
  </si>
  <si>
    <t>Visualization techniques for the analysis of perfusion data. In particular, the analysis of different parameters characterizing time-intensity curves for a particular voxel is supported.</t>
  </si>
  <si>
    <t>oeltze2009.jpg</t>
  </si>
  <si>
    <t>Oeltze-Jafra, S.; Cebral, J. R.; Janiga, G.; Preim, B.</t>
  </si>
  <si>
    <t>We present static and dynamic techniques to visualize perfusion data and to relate perfusion data to morphologic image data. In particular, we describe the integrated analysis of MRI myocardial perfusion data with CT coronary angiographies depicting the morphology. We refined the Bull’s-Eye Plot, a wide-spread and accepted analysis tool in cardiac diagnosis, to show aggregated information of perfusion data at rest and under stress. The correlation between regions of the myocard with reduced perfusion and 3d renditions of the coronary vessels can be explored within a synchronized visualization of both. With our research, we attempt to improve the diagnosis of early stage coronary artery disease.We present static and dynamic techniques to visualize perfusion data and to relate perfusion data to morphologic image data. In particular, we describe the integrated analysis of MRI myocardial perfusion data with CT coronary angiographies depicting the morphology. We refined the Bull’s-Eye Plot, a wide-spread and accepted analysis tool in cardiac diagnosis, to show aggregated information of perfusion data at rest and under stress. The correlation between regions of the myocard with reduced perfusion and 3d renditions of the coronary vessels can be explored within a synchronized visualization of both. With our research, we attempt to improve the diagnosis of early stage coronary artery disease.</t>
  </si>
  <si>
    <t>slice rendering, line plot, brushing</t>
  </si>
  <si>
    <t>10.1109/ISPA.2009.5297654</t>
  </si>
  <si>
    <t>Cluster Analysis of Vortical Flow in Simulations of Cerebral Aneurysm Hemodynamics</t>
  </si>
  <si>
    <t>MRI, CT</t>
  </si>
  <si>
    <t>visual analysis of vorteces with cutaway</t>
  </si>
  <si>
    <t>Cerebral aneurysm</t>
  </si>
  <si>
    <t>A clustering-based approach for the visual analysis of vortical flow in simulated cerebral aneurysm hemodynamics</t>
  </si>
  <si>
    <t>oeltze2016.jpg</t>
  </si>
  <si>
    <t>Oeltze, Steffen; Preim, Bernhard; Hauser, Helwig; Rørvik, Jarle; Lundervold, Arvid</t>
  </si>
  <si>
    <t>Computational fluid dynamic (CFD) simulations of blood flow provide new insights into the hemodynamics of vascular pathologies such as cerebral aneurysms. Understanding the relations between hemodynamics and aneurysm initiation, progression, and risk of rupture is crucial in diagnosis and treatment. Recent studies link the existence of vortices in the blood flow pattern to aneurysm rupture and report observations of embedded vortices - a larger vortex encloses a smaller one flowing in the opposite direction - whose implications are unclear. We present a clustering-based approach for the visual analysis of vortical flow in simulated cerebral aneurysm hemodynamics. We show how embedded vortices develop at saddle-node bifurcations on vortex core lines and convey the participating flow at full manifestation of the vortex by a fast and smart grouping of streamlines and the visualization of group representatives. The grouping result may be refined based on spectral clustering generating a more detailed visualization of the flow pattern, especially further off the core lines. We aim at supporting CFD engineers researching the biological implications of embedded vortices.</t>
  </si>
  <si>
    <t>clustering, grouping, streamlines, glyphs, Blood, Computational Fluid Dynamics, Shape, Bifurcation, Hemodynamics, Aneurysm, Visualization</t>
  </si>
  <si>
    <t>10.1109/TVCG.2015.2467203</t>
  </si>
  <si>
    <t>Visual Analysis of Cardiac 4D MRI Blood Flow Using Line Predicates</t>
  </si>
  <si>
    <t>Born et al.</t>
  </si>
  <si>
    <t>Visual analysis main component, direct visualization for exploration of data as secondary concept as well</t>
  </si>
  <si>
    <t>Born et al. created a visual analysis solution of blood flow using line predicates. Line predicates are precalculated integral lines clustered and sorted by similar flow properties, such as velocity, vorticity, or flow paths. The user can combine the line predicates flexibly and by that filter out interesting flow features helping to gain overview.</t>
  </si>
  <si>
    <t>born.jpg</t>
  </si>
  <si>
    <t>Born, Silvia; Pfeifle, Matthias; Markl, Michael; Gutberlet, Matthias; Scheuermann, Gerik</t>
  </si>
  <si>
    <t>4D MRI is an in vivo flow imaging modality which has the potential to significantly enhance diagnostics and therapy of cardiovascular diseases. However, current analysis methods demand too much time and expert knowledge in order to apply 4D MRI in the clinics or larger clinical studies. One missing piece are methods allowing to gain a quick overview of the flow data's main properties. We present a line predicate approach that sorts precalculated integral lines, which capture the complete flow dynamics, into bundles with similar properties. We introduce several streamline and pathline predicates that allow to structure the flow according to various features useful for blood flow analysis, such as, e.g., velocity distribution, vortices, and flow paths. The user can combine these predicates flexibly and by that create flow structures that help to gain overview and carve out special features of the current dataset. We show the usefulness of our approach by means of a detailed discussion of 4D MRI datasets of healthy and pathological aortas.</t>
  </si>
  <si>
    <t>streamlines, line predicates, isosurface</t>
  </si>
  <si>
    <t>To further improve insight and overview, a reduction of line clutter could be achieved by displaying a line bundle’s flow behavior with less lines or more abstract methods.</t>
  </si>
  <si>
    <t>10.1109/TVCG.2012.318</t>
  </si>
  <si>
    <t>Interactive visual exploration of metabolite ratios in MR spectroscopy studies</t>
  </si>
  <si>
    <t>Garrison et al.</t>
  </si>
  <si>
    <t xml:space="preserve">Main idea of this work is for user to analyze spectral metabolite ratios for a set of MRS acquisitions. Explore these data in context of voxel location and table of data that show the TE, patient age, etc. </t>
  </si>
  <si>
    <t>metabolism (end result)</t>
  </si>
  <si>
    <t>metabolites, brain</t>
  </si>
  <si>
    <t>Interactive multipanel tool for visual exploration and analysis of MRS data to understand relevant ratios of metabolites in key regions of the brain. This knowledge provides insight into the pathophysiology of the patient that cannot be observed in pure structural methods</t>
  </si>
  <si>
    <t>garrison-mrs.jpg</t>
  </si>
  <si>
    <t>Garrison, Laura; Vašíček, Jakub; Craven, Alexander R.; Grüner, Renate; Smit, Noeska N.; Bruckner, Stefan</t>
  </si>
  <si>
    <t>Magnetic resonance spectroscopy (MRS) is an advanced biochemical technique used to identify metabolic compounds in living tissue. While its sensitivity and specificity to chemical imbalances render it a valuable tool in clinical assessment, the results from this modality are abstract and difficult to interpret. With this design study we characterized and explored the tasks and requirements for evaluating these data from the perspective of a MRS research specialist. Our resulting tool, SpectraMosaic, links with upstream spectroscopy quantification software to provide a means for precise interactive visual analysis of metabolites with both single- and multi-peak spectral signatures. Using a layered visual approach, SpectraMosaic allows researchers to analyze any permutation of metabolites in ratio form for an entire cohort, or by sample region, individual, acquisition date, or brain activity status at the time of acquisition. A case study with three MRS researchers demonstrates the utility of our approach in rapid and iterative spectral data analysis.</t>
  </si>
  <si>
    <t>MRS, heatmap, ratios, exploratory data analysis, spectroscopy</t>
  </si>
  <si>
    <t>expand for larger cohort studies</t>
  </si>
  <si>
    <t>10.1016/j.cag.2020.08.001</t>
  </si>
  <si>
    <t>L-plotting-A method for visual analysis of physiological experimental and modeling multi-component data</t>
  </si>
  <si>
    <t>Dunin-Barkowski et al.</t>
  </si>
  <si>
    <t>MCD (Multi Component Data): multi neuronal brainstem recording</t>
  </si>
  <si>
    <t>novel method for visualization of respiratory signals from neurons in medulla of brain</t>
  </si>
  <si>
    <t>respiratory signaling</t>
  </si>
  <si>
    <t>Neuroinform.</t>
  </si>
  <si>
    <t xml:space="preserve">A method for visualization of dynamic multidimensional (multi-neuronal brainstem recordings) data L-plotting. L-plotting application for respiratory pattern generator in live systems and in models. In particular, for simultaneous records of many neurons in the medulla, we demonstrate that the respiratory pattern generator mostly resides in one of the two states naturally characterized as inspiratory and expiratory. </t>
  </si>
  <si>
    <t>dunin.jpg</t>
  </si>
  <si>
    <t>A method for visualization of dynamic multidimensional data—L-plotting, similar to recurrence plotting, is described. For multi-neuronal brainstem recordings the method demonstrates that the neural respiratory pattern generator (RPG) switches between the two phases: inspiratory and expiratory. The method helps to mark phase switching moments and to characterize the pattern of the RPG restart after temporary cessation of rhythmicity. Comparison of L-plots for experimental data and network simulations helps verification of computational models.</t>
  </si>
  <si>
    <t>l-plot, heatmap, Multidimensional data visualization, Recurrence plotting, Multi-neuronal recordings, Brainstem respiratory pattern generator, Verification of computational models</t>
  </si>
  <si>
    <t>10.1016/j.neucom.2010.03.015</t>
  </si>
  <si>
    <t>Non-invasive 4D blood flow and pressure quantification in central blood vessels via PC-MRI</t>
  </si>
  <si>
    <t>Meier et al.</t>
  </si>
  <si>
    <t>computation and visualization of relative pressure field from computational flow data, visualized as heatmap over geometry; algorithm accurately predicts drops in pressure</t>
  </si>
  <si>
    <t>Medical (cardiology</t>
  </si>
  <si>
    <t>Meier et al. have presented a new finite-element-based method for computing 4D intravascular blood pressure differences.</t>
  </si>
  <si>
    <t>meier.jpg</t>
  </si>
  <si>
    <t>Meier, S.; Hennemuth, A.; Friman, O.; Bock, J.; Markl, M.; Preusser, T.</t>
  </si>
  <si>
    <t>Purpose of this work is the demonstration of new methods for non-invasive assessment of detailed haemodynamical parameters in central blood vessels based on advanced postprocessing methods. In particular, we present a new finite-element-based method for computing 4D intravascular blood pressure differences. A verification using CFD methods and tests on real image data show the possible value of the method for clinical diagnosis and therapy planning.</t>
  </si>
  <si>
    <t>Comprehensive 4D velocity mapping of the heart and great vessels by cardiovascular magnetic resonance</t>
  </si>
  <si>
    <t>Markl, Kilner, Ebbers</t>
  </si>
  <si>
    <t>cardiovascular magnetic resonance methods for visualizing blood flow; review paper deals principally with the methods and applications of the more comprehensive, 3 dimensional, 3 directionally encoded, time resolved (cine) velocity acquisition</t>
  </si>
  <si>
    <t>Markl, Michael; Kilner, Philip; Ebbers, Tino</t>
  </si>
  <si>
    <t>Background: Phase contrast cardiovascular magnetic resonance (CMR) is able to measure all three directional components of the velocities of blood flow relative to the three spatial dimensions and the time course of the heart cycle. In this article, methods used for the acquisition, visualization, and quantification of such datasets are reviewed and illustrated. Methods: Currently, the acquisition of 3D cine (4D) phase contrast velocity data, synchronized relative to both cardiac and respiratory movements takes about ten minutes or more, even when using parallel imaging and optimized pulse sequence design. The large resulting datasets need appropriate post processing for the visualization of multidirectional flow, for example as vector fields, pathlines or streamlines, or for retrospective volumetric quantification. Applications: Multidirectional velocity acquisitions have provided 3D visualization of large scale flow features of the healthy heart and great vessels, and have shown altered patterns of flow in abnormal chambers and vessels. Clinically relevant examples include retrograde streams in atheromatous descending aortas as potential thromboembolic pathways in patients with cryptogenic stroke and marked variations of flow visualized in common aortic pathologies. Compared to standard clinical tools, 4D velocity mapping offers the potential for retrospective quantification of flow and other hemodynamic parameters. Conclusions: Multidirectional, 3D cine velocity acquisitions are contributing to the understanding of normal and pathologically altered blood flow features. Although more rapid and user-friendly strategies for acquisition and analysis may be needed before 4D velocity acquisitions come to be adopted in routine clinical CMR, their capacity to measure multidirectional flows throughout a study volume has contributed novel insights into cardiovascular fluid dynamics in health and disease.</t>
  </si>
  <si>
    <t>10.1186/1532-429X-13-7</t>
  </si>
  <si>
    <t>A framework for fast initial exploration of PC-MRI cardiac ﬂow</t>
  </si>
  <si>
    <t>Broos et al.</t>
  </si>
  <si>
    <t>The goal of this work is to enable initial cardiac flow exploration without time-consuming manual preprocessing. Main goal to understand what the data contain, communication element here is the derived features that help to provide a more clear and concise overview of flow patterns -- is targeted towards experts</t>
  </si>
  <si>
    <t>Blood flow</t>
  </si>
  <si>
    <t>Broos et al. have proposed a sketch method for rapid exploration of blood flow data from PC-MRI. In summary, the contributions of this paper are:
(1) Investigation and proposal of context visualization without the need of additional imaging or tedious segmentation. (2) An intuitive interactive selection of the areas of interest.(3) A feature-based seeding for cardiac flow visualization.(4) A user study to evaluate the different aspects of the framework</t>
  </si>
  <si>
    <t>broos.jpg</t>
  </si>
  <si>
    <t>Broos, A. J. M.; de Hoon, N. H. L.C.; de Koning, P. J. H.; van der Geest, R. J.; Vilanova, A.; Jalba, A. C.</t>
  </si>
  <si>
    <t>Cardiac flow is still not fully understood, and is currently an active research topic. Using phase-contrast magnetic resonance imaging (PC-MRI) blood flow can be measured. For the inspection of such flow, researchers often rely on methods that require additional scans produced by different imaging modalities to provide context. This requires labor-intensive registration and often manual segmentation before any exploration of the data is performed. This work provides a framework that allows for a quick exploration of cardiac flow without the need of additional imaging and time-consuming segmentation. To achieve this, only the 4D data from one PC-MRI scan is used. A context visualization is derived automatically from the data, and provides context for the flow. Instead of relying on segmentation to deliver an accurate context, the heart’s ventricles are approximated by half-ellipsoids that can be placed with minimal user interaction. Furthermore, seeding positions for flow visualization can be placed automatically in areas of interest defined by the user and based on derived flow features. The framework enables a user to do a fast initial exploration of cardiac flow, as is demonstrated by a use case and a user study involving cardiac blood flow researchers.</t>
  </si>
  <si>
    <t>pathlines, isosurfaces, color coded, sketching</t>
  </si>
  <si>
    <t>10.2312/vcbm.20161273</t>
  </si>
  <si>
    <t>Temporal Interpolation of 4D PC-MRI Blood-flow Measurements Using Bidirectional Physics-based Fluid Simulation</t>
  </si>
  <si>
    <t>PC-MRI, CFD</t>
  </si>
  <si>
    <t>dehoon.2016.jpg</t>
  </si>
  <si>
    <t>Hoon, Niels H. L. C. De; Jalba, Andrei C.; Eisemann, Elmar; Vilanova, Anna</t>
  </si>
  <si>
    <t>Magnetic Resonance Imaging (MRI) enables volumetric and time-varying measurements of blood-flow data. Such data have shown potential to improve diagnosis and risk assessment of various cardiovascular diseases. Hereby, a unique way of analysing patient-specific haemodynamics becomes possible. However, these measurements are susceptible to artifacts, noise and a coarse spatio-temporal resolution. Furthermore, typical flow visualization techniques rely on interpolation. For example, using pathlines requires a high quality temporal resolution. While numerical simulations, based on mathematical flow models, address some of these limitations, the involved modelling assumptions (e.g., regarding the inflow and mesh) do not provide patientspecific data to the degree actual measurements would. To overcome this issue, data assimilation techniques can be applied to use measured data in order to steer a physically-based simulation of the flow, combining the benefits of measured data and simulation. Our work builds upon such an existing solution to increase the temporal resolution of the measured data, but achieves significantly higher fidelity. We avoid the previous damping and interpolation bias towards one of the measurements, by simulating bidrectionally (forwards and backwards through time) and using sources and sinks. Our method is evaluated and compared to the, currently-used, conventional interpolation scheme and forward-only simulation using measured and analytical flow data. It reduces artifacts, noise, and interpolation error, while being closer to laminar flow, as is expected for flow in vessels.</t>
  </si>
  <si>
    <t>10.2312/VCBM.20161272</t>
  </si>
  <si>
    <t>Visualizing Particle/Flow Structure Interactions in the Small Bronchial Tubes</t>
  </si>
  <si>
    <t>Soni, Thompson, Machijaru</t>
  </si>
  <si>
    <t>Process analysis, Direct visualization</t>
  </si>
  <si>
    <t xml:space="preserve">direct visualization of particle trajector information; particle destination map (which shows the final position of a particle, in the form of a scalar field, as a function of the particle's release position) and FTLE map (finite-time Lyapunov exponent to characterize particle flow/structure interactions)---these methods are just different ways to map the data visually, from what I understand. Not really illustrative </t>
  </si>
  <si>
    <t>Breathing</t>
  </si>
  <si>
    <t>Models for studying particle/flow structure interactions in bronchial tube</t>
  </si>
  <si>
    <t>soni.jpg</t>
  </si>
  <si>
    <t>Soni, Bela; Thompson, David; Machiraju, Raghu</t>
  </si>
  <si>
    <t>Particle deposition in the small bronchial tubes (generations six through twelve) is strongly influenced by the vortexdominated secondary flows that are induced by axial curvature of the tubes. In this paper, we employ particle destination maps in conjunction with two-dimensional, finite-time Lyapunov exponent maps to illustrate how the trajectories of finite-mass particles are influenced by the presence of vortices. We consider two three-generation bronchial tube models: a planar, asymmetric geometry and a non-planar, asymmetric geometry. Our visualizations demonstrate that these techniques, coupled with judiciously seeded particle trajectories, are effective tools for studying particle/flow structure interactions.</t>
  </si>
  <si>
    <t>10.1109/TVCG.2008.183</t>
  </si>
  <si>
    <t>y, just outside low cluster in more general air movement grouping that doesn't tie in with anatomy</t>
  </si>
  <si>
    <t>Latent state visualization of neural firing rates</t>
  </si>
  <si>
    <t>Brockmeier et al.</t>
  </si>
  <si>
    <t>dimension reduction of multichannel data</t>
  </si>
  <si>
    <t>signal propagation, movement</t>
  </si>
  <si>
    <t>neurons grp</t>
  </si>
  <si>
    <t>Neurology</t>
  </si>
  <si>
    <t>Method of dimension reduction, to extract meaningfull visualization from neural recordings.</t>
  </si>
  <si>
    <t>brockmeier.jpg</t>
  </si>
  <si>
    <t>Brockmeier, Austin J.; Kriminger, Evan G.; Sanchez, Justin C.; Príncipes, José C.</t>
  </si>
  <si>
    <t>Visualizing the collective modulation of multiple neurons during a known behavioral task is useful for exploratory analysis, but handling the large dimensionality of neural recordings is challenging. We further investigate using static dimensionality reduction techniques on neural firing rate data during an arm movement task. This lower-dimensional representation of the data is able to capture the neural states corresponding to different portions of the behavior task. A simulation using a dynamical model lends credence to the ability of the technique to generate a representation that preserves underlying dynamics of the model. This technique is a straightforward way to extract a useful visualization for neural recordings during brain-machine interface tasks. Meaningful visualization confirms underlying structure in data, which can be captured with parametric modeling.</t>
  </si>
  <si>
    <t>data dimension reduction, color coded, 3D line plot</t>
  </si>
  <si>
    <t>Further modeling that captures the structure.</t>
  </si>
  <si>
    <t>10.1109/NER.2011.5910509</t>
  </si>
  <si>
    <t>Real-time visualization of muscle stiffness distribution with ultrasound shear wave imaging during muscle contraction</t>
  </si>
  <si>
    <t>Shinohara et al.</t>
  </si>
  <si>
    <t>Ultrasound</t>
  </si>
  <si>
    <t>direct visualization to explore data</t>
  </si>
  <si>
    <t>Movement (muscle contraction)</t>
  </si>
  <si>
    <t>Direct visualization of muscle contraction</t>
  </si>
  <si>
    <t>shinohara.jpg</t>
  </si>
  <si>
    <t>Shinohara, Minoru; Sabra, Karim; Gennisson, Jean-Luc; Fink, Mathias; Tanter, Mickaél</t>
  </si>
  <si>
    <t>A stand-alone ultrasound shear wave imaging technology has been developed to quantify and visualize Young’s modulus distribution by remotely applying ultrasound radiation force and tracking the resulting microvibrations in soft tissues with ultrafast ultrasound imaging. We report the first preliminary data that detected the distribution of local muscle stiffness within and between resting and contracting muscles at different muscle lengths with this technology. This technique may assist clinicians in characterizing muscle injuries or neuromuscular disorders.</t>
  </si>
  <si>
    <t>slice rendering, color coded, heatmap</t>
  </si>
  <si>
    <t>10.1002/mus.21723</t>
  </si>
  <si>
    <t>Viewing the Larger Context of Genomic Data through Horizontal Integration</t>
  </si>
  <si>
    <t>Hibbs, Matthew; Wallace, Grant; Dunham, Maitreya; Li, Kai; Troyanskaya, Olga</t>
  </si>
  <si>
    <t>microarray (gene expression data)</t>
  </si>
  <si>
    <t>Molecule, Organell</t>
  </si>
  <si>
    <t xml:space="preserve"> analysis and exploration of multiple microarray datasets simultaneously for gene expression</t>
  </si>
  <si>
    <t>Gene expression</t>
  </si>
  <si>
    <t>Gene</t>
  </si>
  <si>
    <t xml:space="preserve">we present a system, called HIDRA, that visually integrates the simultaneous display of multiple microarray datasets to identify important parallels and dissimilarities. employ an “overview + detail” approach on a per-dataset basis to allow users to view specific genes as well as their context within the whole genome. However, we extend this paradigm to include the larger context of additional available datasets as well, which we call an “overview + detail + setting” paradigm.
</t>
  </si>
  <si>
    <t>hibbs.jpg</t>
  </si>
  <si>
    <t>Genomics is an important emerging scientific field that relies on meaningful data visualization as a key step in analysis. Specifically, most investigation of gene expression microarray data is performed using visualization techniques. However, as microarrays become more ubiquitous, researchers must analyze their own data within the context of previously published work in order to gain a more complete understanding. No current method for microarray visualization and analysis enables biology researchers to observe the greater context of data that surrounds their own results, which severely limits the ability of researchers draw novel conclusions. Here we present a system, called HIDRA, that visually integrates the simultaneous display of multiple microarray datasets to identify important parallels and dissimilarities. We demonstrate the power of our approach through examples of real-world biological insights that can be observed using HIDRA that are not apparent using other techniques.</t>
  </si>
  <si>
    <t>genomics, infovis, visual analysis, heatmap</t>
  </si>
  <si>
    <t>consider applying based on parallel coordinates instead of heatmaps</t>
  </si>
  <si>
    <t>10.1109/IV.2007.120</t>
  </si>
  <si>
    <t>Pathline: A Tool For Comparative Functional Genomics</t>
  </si>
  <si>
    <t>Melançon, G; Munzner, T; Weiskopf, D</t>
  </si>
  <si>
    <t>microarray(?), BioCyc database</t>
  </si>
  <si>
    <t xml:space="preserve">Molecule, Organelle </t>
  </si>
  <si>
    <t>The level of gene activity, analogous to enzyme levels, and the level of the metabolites, change over time. Finding differences between species in the patterns of the these changes is an important part of comparative functional genomics. Pathline addresses analysis tasks where only a small number of pathways are under consideration at one time, and their topological structure is a secondary, rather than primary, concern.</t>
  </si>
  <si>
    <t xml:space="preserve">Gene </t>
  </si>
  <si>
    <t>Pathline is an interactive prototype tool for visualizing comparative functional genomics data across multiple pathways, multiple genes and metabolites, and multiple species. Its curvemap detail view is an alternative to the color-based visual encoding of traditional heatmaps that supports detailed analysis of the shapes of time series curves across species and genes. The linearized pathways view provides an overview of multiple aggregate similarity scores for each gene across multiple pathways. We took a user-centered design approach in developing Pathline, working closely with our biology collaborators to refine the tool’s design. These biologists used Pathline in their analysis process to confirm known findings and to generate new insights, and are using the tool to communicate these findings.</t>
  </si>
  <si>
    <t>meyer-pathline.jpg</t>
  </si>
  <si>
    <t>Biologists pioneering the new field of comparative functional genomics attempt to infer the mechanisms of gene regulation by looking for similarities and differences of gene activity over time across multiple species. They use three kinds of data: functional data such as gene activity measurements, pathway data that represent a series of reactions within a cellular process, and phylogenetic relationship data that describe the relatedness of species. No existing visualization tool can visually encode the biologically interesting relationships between multiple pathways, multiple genes, and multiple species. We tackle the challenge of visualizing all aspects of this comparative functional genomics dataset with a new interactive tool called Pathline. In addition to the overall characterization of the problem and design of Pathline, our contributions include two new visual encoding techniques. One is a new method for linearizing metabolic pathways that provides appropriate topological information and supports the comparison of quantitative data along the pathway. The second is the curvemap view, a depiction of time series data for comparison of gene activity and metabolite levels across multiple species. Pathline was developed in close collaboration with a team of genomic scientists. We validate our approach with case studies of the biologists’ use of Pathline and report on how they use the tool to confirm existing findings and to discover new scientific insights.</t>
  </si>
  <si>
    <t>functional genomics, pathline, sparkline, curvemap</t>
  </si>
  <si>
    <t>extend Pathline by allowing it to import metabolic and cellular pathway information directly from
databases such as KEGG; support for showing DNA sequence information</t>
  </si>
  <si>
    <t>10.1111/j.1467-8659.2009.01710.x</t>
  </si>
  <si>
    <t>Is it Necessary to Model the Matrix Degrading Enzymes for Simulating Tumour Growth?</t>
  </si>
  <si>
    <t>Toma, Alina; Mang, Andreas; Schütz, Tina A.; Becker, Stefan; Buzug, Thorsten M.</t>
  </si>
  <si>
    <t>Molecule, Cell, Tissue</t>
  </si>
  <si>
    <t xml:space="preserve">Visual exploration of results of the models of cellular processes for tumor growth </t>
  </si>
  <si>
    <t>tumor</t>
  </si>
  <si>
    <t>This paper is devoted to the modelling of cellular processes of tumour cells, which is itself part of a complex system and the availability of efficient means therefore an essential prerequisite for modelling tumour growth. To this end we developed a novel lattice based approach that does not only provide a significant simplification compared to previous models but is also computationally efficient. This is achieved via unifying two partial differential equations allowing for a straightforward, fast and accurate implementation. Comparing the results for modelling haptotactic-chemotactic cancer growth using the common choice of the environment and the above introduced exclusion of the MDE, we observe a rather similar size of the tumour. The shape of the cancer modelled with the novel introduced method shows a more diffusive character, i.e. the cells are migrating farther from the bulk, constituting the high malignancy of the tumour. This diffuse tumour behaviour is very characteristic for this type of cancer as it has already been shown for in-vitro experiments. Faced with the requirement of modelling much more complex processes than the degradation of the ECM through the MDE (in order to adequately model tumour growth) the proposed model provides a reasonable trade-off between complexity and accuracy.</t>
  </si>
  <si>
    <t>toma.jpg</t>
  </si>
  <si>
    <t>We propose a hybrid continuum discrete model to simulate tumour growth on a microscopic scale. The lattice based spatio temporal model consists of reaction diffusion equations that describe interactions between cancer cells and their microenvironment. The components that are typically considered are usually nutrients, like oxygen and glucose, matrix degrading enzymes (MDE) and the extracellular matrix (ECM). The in vivo processes are very complex and occur on different levels. This in turn leads to huge computational costs. Thus, the aim is to describe the processes on the basis of simplified mathematical approaches, which depict realistic results at the same time. In this work we discuss if we have to model the MDEs or if the ECM can be modelled directly depending on the cancer cells distribution. Comparing the results for modelling the tumour growth with the common choice and with the simplified model without MDE, we observe almost similar results. The model without MDE allows for a straightforward, fast and accurate implementation.</t>
  </si>
  <si>
    <t xml:space="preserve">molecule, tumor growth </t>
  </si>
  <si>
    <t>extend model to include immune system</t>
  </si>
  <si>
    <t>10.2312/PE/VMV/VMV11/361-368</t>
  </si>
  <si>
    <t>Epithelial cell reconstruction and visualization of the developing Drosophila wing imaginal disc</t>
  </si>
  <si>
    <t>Breen et al.</t>
  </si>
  <si>
    <t>Microscopy (originally) real input now is volumetric epithelial model, mesh model of cell boundaries</t>
  </si>
  <si>
    <t>To better understand the mechanisms that guide tissues into their final shape, it is important to investigate and measure the cellular arrangements within tissues - observe growth of cells over ROI, cell size is color coded to heatmap. This communicates a clear and specific message about the data through a series of processing steps to map the data to this visual result; has reconstructed 3D models</t>
  </si>
  <si>
    <t>wing</t>
  </si>
  <si>
    <t>BioVis</t>
  </si>
  <si>
    <t>we present a set of techniques that produces detailed 3D models of the individual cells in an epithelial sheet. Techniques that may be used to produce detailed 3D models of the individual cells in biological epithelial tissues. The inputs to the techniques are a 3D volumetric model of the tissue and a mesh model of the cell faces lying on its apical surface. We have applied the techniques to the analysis of the developing imaginal wing disc of a late-larval Drosophila melanogaster. The 3D models are produced with a data processing pipeline that include: definition of a Region of Interest (ROI), projection of the ROI vertices first to the basal surface then to the apical surface, projection of apical cell faces to the basal surface, creation of 3D epithelial cell models, and calculation and visualization of individual cell length and volume.</t>
  </si>
  <si>
    <t>breen.jpg</t>
  </si>
  <si>
    <t>Breen, David E.; Widmann, Thomas; Bai, Linge; Ju¨licher, Frank; Dahmann, Christian</t>
  </si>
  <si>
    <t>Quantifying and visualizing the shape of developing biological tissues provide information about the morphogenetic processes in multicellular organisms. The size and shape of biological tissues depend on the number, size, shape, and arrangement of the constituting cells. To better understand the mechanisms that guide tissues into their final shape, it is important to investigate and measure the cellular arrangements within tissues. Here we present a set of techniques that produces detailed 3D models of the individual cells in an epithelial sheet. The inputs to the techniques are a volumetric model of an epithelium and a mesh model of the cell boundaries lying on its apical surface. The techniques include: definition of a Region of Interest (ROI), projection of the ROI vertices first to the basal surface then to the apical surface, projection of apical cell faces to the basal surface, creation of 3D epithelial cell models, and calculation and visualization of length and volume for each cell. In their first utilization we have applied these techniques to construct the individual epithelial cells of the wing imaginal disc of Drosophila melanogaster. To date, 3D epithelial cell models have been created, allowing for the calculation and visualization of cell parameters. The results show position-dependent patterns of cell shape in the wing imaginal disc. Our procedures should offer a general data processing pipeline for the construction of detailed 3D models of a wide variety of epithelial tissues.</t>
  </si>
  <si>
    <t>biological tissue growth</t>
  </si>
  <si>
    <t>apply these techniques to significant numbers of specimens from different developmental stages. The quantitative data on cell shape and cell topology that can be derived over developmental time spans from the 3D models will provide the groundwork for future biomechanical models of tissue morphogenesis.</t>
  </si>
  <si>
    <t>10.1109/BioVis.2012.6378596</t>
  </si>
  <si>
    <t>In-silico Modelling of Tumour-Immune System Interactions for Glioblastomas</t>
  </si>
  <si>
    <t>Toma, Alina; Régnier-Vigouroux, Anne; Mang, Andreas; Becker, Stefan; Schuetz, Tina A.; Buzug, Thorsten M.</t>
  </si>
  <si>
    <t xml:space="preserve">a new mathematical approach for modelling the influence of the immune system, more precisely of microglial cells, on the progression of malignant primary brain tumours
*In this paper, a continuous stochastic model is presented,which considers the early growth stage of a glioblastomain  interaction  with  immune  cells.  </t>
  </si>
  <si>
    <t>toma2012.jpg</t>
  </si>
  <si>
    <t>In the present work, a new mathematical approach for modelling the influence of the immune system, more precisely of microglial cells, on the progression of malignant primary brain tumours is presented. A hybrid approach is used to model the cellular tumour progression, the development of the local nutrient concentration and of the density of the extracellular matrix (ECM). The resting microglia in primary brain tumours are activated and attracted by signals emitted by tumour cells, which are described by a partial differential equation. The secretion of matrix degrading enzymes from amoeboid immune cells can be modelled with the help of an additional term for the degradation of the ECM. This supports a more invasive migration of tumour cells. To our knowledge, we present for the first time a model of microglial cells in the context of tumour growth. The qualitative results are identical to the cell arrangements described in the literature. In addition, the comparison with in-vitro data matches in a qualitative manner. The proposed model, thus, represents a promising approach for modelling brain tumour growth at the cellular level in the light of the innate immune system.</t>
  </si>
  <si>
    <t>molecule, tumor growth, immune system, glioma; microgliadynamic behaviour; neural activity; partial differential equations; probabilistic simulation; microscopic scale</t>
  </si>
  <si>
    <t xml:space="preserve">As  for  future  work,  in  addition  to  the  extension  of  thismodel to a vascular approach, a quantitative evaluation ofin-vitro  experiments  has  to  be  done.  </t>
  </si>
  <si>
    <t>10.3182/20120215-3-AT-3016.00219</t>
  </si>
  <si>
    <t>Visualizing tumor environment with perfusion and diffusion MRI: Computational challenges</t>
  </si>
  <si>
    <t>Marias, Kostas; Nikiforaki, Katerina; Manikis, Georgios C.; Kontopodis, Eleftherios; Papanikolaou, Nikolaos</t>
  </si>
  <si>
    <t>DWI, PWI</t>
  </si>
  <si>
    <t xml:space="preserve">Visualize tumor regions, highlighted through color coding overlay. gain information on cellularity, tissue integrity or changes in its architecture. Charts that are shown are summarizing results from acquisition </t>
  </si>
  <si>
    <t>perfusion</t>
  </si>
  <si>
    <t>In this paper we presented a number of considerations regarding the application of diffusion and perfusion MRI for Visualizing the tumor environment based on the work and experience of our group.</t>
  </si>
  <si>
    <t>marias.jpg</t>
  </si>
  <si>
    <t>Visualizing tumor environment is a critical task for assessing treatment response as well as tailoring therapy to the individual by better understanding the viable, necrotic and hypoxic areas. While a number of imaging modalities can provide complementary information about the tumor composition, there are several constraints regarding radiation, cost and patient tolerance that dictate the need of non-invasive and cost-effective methods to be used for tumor imaging in the context of personalized medicine. In this paper we present some of the major challenges in imaging tumor environment using perfusion and diffusion Magnetic Resonance Imaging (MRI) based on the actual computational workflows and discuss important computational issues that affect the robustness, reproducibility as well as the clinical significance of the extracted clinical biomarkers.</t>
  </si>
  <si>
    <t>tumor composition, diffusion weighted imaging, perfusion weighted imaging</t>
  </si>
  <si>
    <t>10.1145/2949035.2949064</t>
  </si>
  <si>
    <t>Geometric Detection Algorithms for Cavities on Protein Surfaces in Molecular Graphics: A Survey</t>
  </si>
  <si>
    <t>Simões, Tiago; Lopes, Daniel; Dias, Sérgio; Fernandes, Francisco; Pereira, João; Jorge, Joaquim; Bajaj, Chandrajit; Gomes, Abel</t>
  </si>
  <si>
    <t>x-ray crystallography, nmr</t>
  </si>
  <si>
    <t>Anatomy (form follows function)</t>
  </si>
  <si>
    <t>models visualized from PDB to explore shape, algorithms to process and describe morphology of cavities. " a better understanding of the process entangled in binding proteins requires the detection of cavities on the molecular surfaces. A computational estimate of the location of such protein regions may be instrumental in improving the design of new drugs, before initiating any experimental laboratory work in the drug discovery process. For that purpose, many algorithms for predicting and identifying protein cavities have been developed so far."</t>
  </si>
  <si>
    <t>molecular dynamics (shape of cavity focus here, not interactions so much)</t>
  </si>
  <si>
    <t>molecule, molecular cavities</t>
  </si>
  <si>
    <t>survey the literature on protein cavity computation and classify algorithmic approaches into three categories: evolution-based, energy-based and geometry-based.</t>
  </si>
  <si>
    <t>simoes.jpg</t>
  </si>
  <si>
    <t>Detecting and analysing protein cavities provides significant information about active sites for biological processes (e.g. protein–protein or protein–ligand binding) in molecular graphics and modelling. Using the three‐dimensional (3D) structure of a given protein (i.e. atom types and their locations in 3D) as retrieved from a PDB (Protein Data Bank) file, it is now computationally viable to determine a description of these cavities. Such cavities correspond to pockets, clefts, invaginations, voids, tunnels, channels and grooves on the surface of a given protein. In this work, we survey the literature on protein cavity computation and classify algorithmic approaches into three categories: evolution‐based, energy‐based and geometry‐based. Our survey focuses on geometric algorithms, whose taxonomy is extended to include not only sphere‐, grid‐ and tessellation‐based methods, but also surface‐based, hybrid geometric, consensus and time‐varying methods. Finally, we detail those techniques that have been customized for GPU (graphics processing unit) computing.</t>
  </si>
  <si>
    <t>Computer Graphics, Geometric Modelling, Life And Medical Sciences, Biological Modelling, Modelling, Computational Geometry</t>
  </si>
  <si>
    <t>"A current trend in this field is to develop dynamic models for protein surfaces that deform over time and mimic their biophysical behaviour. To this end, we need surface models for proteins that take into account protein–ligand and protein–protein interactions; for example, we need a model that is further capable of representing induced conformations on molecular binding and thereby captures topological transformations of, for example, a void into a pocket, and vice versa. In many ways, this is a challenge for those involved in physically based geometry research, which directly involves Computer Graphics and Geometry Processing. The promise borne by these new approaches is both a more faithful and farther reaching model of protein–ligand interactions that could yield significant gains in molecular simulation and modelling."</t>
  </si>
  <si>
    <t>10.1111/cgf.13158</t>
  </si>
  <si>
    <t>Tridimensional Visualization and Analysis of Early Human Development</t>
  </si>
  <si>
    <t>Belle et al.</t>
  </si>
  <si>
    <t>Cell, Tissue, Organ, System, *Whole Body</t>
  </si>
  <si>
    <t xml:space="preserve">exploration of high resolution microscopy data of human embryos to undertsand system structure </t>
  </si>
  <si>
    <t>embryo development</t>
  </si>
  <si>
    <t>human embryo</t>
  </si>
  <si>
    <t>we show that whole-mount immunostaining with transcription factors and proliferation markers (KI67 and H3P) expressed in specific cell types (such as stem cells and muscle precursors) can be efficiently carried out in cleared embryos and fetal organs. Our method, which preserves the 3D organization of the organs while achieving a great cellular resolution, is rapid, highly reproducible, and should provide clinicians with a reliable spatial framework for the correlation of in utero and postmortem 3D images of embryos and fetuses.</t>
  </si>
  <si>
    <t>belle.jpg</t>
  </si>
  <si>
    <t>Belle, Morgane; Godefroy, David; Couly, Gérard; Malone, Samuel A.; Collier, Francis; Giacobini, Paolo; Chédotal, Alain</t>
  </si>
  <si>
    <t>Generating a precise cellular and molecular cartography of the human embryo is essential to our understanding of the mechanisms of organogenesis in normal and pathological conditions. Here, we have combined whole-mount immunostaining, 3DISCO clearing, and light-sheet imaging to start building a 3D cellular map of the human development during the first trimester of gestation. We provide high-resolution 3D images of the developing peripheral nervous, muscular, vascular, cardiopulmonary, and urogenital systems. We found that the adult-like pattern of skin innervation is established before the end of the first trimester, showing important intra- and inter-individual variations in nerve branches. We also present evidence for a differential vascularization of the male and female genital tracts concomitant with sex determination. This work paves the way for a cellular and molecular reference atlas of human cells, which will be of paramount importance to understanding human development in health and disease.</t>
  </si>
  <si>
    <t>3DISCO; database; embryo; fetus; human; iDISCO; light sheet microscopy; nervous system; tissue clearing; urogenital system.</t>
  </si>
  <si>
    <t>Defining how many cells give rise to an individual organ and understanding how cell numbers are regulated during development is essential to understanding the process of organogenesis</t>
  </si>
  <si>
    <t>10.1016/j.cell.2017.03.008</t>
  </si>
  <si>
    <t>Hummod browser: An exploratory visualization tool for the analysis of whole-body physiology simulation data</t>
  </si>
  <si>
    <t>Wu, K.; Chen, J.; Pruett, W. A.; Hester, R. L.</t>
  </si>
  <si>
    <t>wu-hummod.jpg</t>
  </si>
  <si>
    <t>We present HumMod Browser, a multi-scale exploratory visualization tool that allows physiologists to explore human physiology simulation data with more than 6000 attributes. We first present a tag cloud technique to reveal the significance of time-varying attributes and then study how a chain of tag clouds can form an exploratory visuailzation that assist multiple dataset comparison and query. One purpose is to reduce the high cognitive workload of understanding complex interactions within the large attribute space. The HumMod Browser produced can give physiologists flexible control over the visualization displayed for quick understanding of complicated simulation results. The visualization is constructed through the metaphorical bubble interface to allow dynamic view controls and the data relationships and context informaiton unfold as physiologists querying groups of connected bubbles within the hierarchical or causal relationships. HumMod Browser contributions to the interaction design and provides multi-scale coordinated interactive exploration for a new type of physiological modeling data. Two case studies have been reported with real datasets containing more than 6000 physiology attributes, which provide supportive evidence on the usefulness of HumMod Browser in supporting effective large-attribute-space exploration.</t>
  </si>
  <si>
    <t>tag cloud, exploratory visualization</t>
  </si>
  <si>
    <t>10.1109/BioVis.2013.6664352</t>
  </si>
  <si>
    <t>Visualization of time dependent confocal microscopy data</t>
  </si>
  <si>
    <t>De Leeuw et al.</t>
  </si>
  <si>
    <t>confocal microscopy</t>
  </si>
  <si>
    <t>interactive virtual reality tool to explore time-dependent confocal microscopy data</t>
  </si>
  <si>
    <t>mitosis</t>
  </si>
  <si>
    <t>visualization tool proteus to see in 3d the process of chromosomes in the nucleus condensing and decondensing in the mitosis phase of the cell cycle. This process lasts approximately 2h</t>
  </si>
  <si>
    <t>De Leeuw, W.C.; Van Liere, R.; Verschure, P.J.; Visser, A.E.; Manders, E.M.M.; Van Drielf, R.</t>
  </si>
  <si>
    <t>The microscopic analysis of time dependent 3D live cells provides considerable challenges to visualization. Effective visualization can provide insight into the structure and functioning of living cells. The paper presents a case study in which a number of visualization techniques were applied to analyze a specific problem in cell biology: the condensation and de-condensation of chromosomes during cell division. The spatial complexity of the data required sophisticated presentation techniques. The interactive virtual reality enabled visualization system, proteus, specially equipped for time dependent 3D data sets is described. An important feature of proteus is that it is extendible to cope with application-specific demands.</t>
  </si>
  <si>
    <t>microscopy, cellular biophysics, biology computing, data visualisation, living systems, virtual reality</t>
  </si>
  <si>
    <t>10.1109/VISUAL.2000.885735</t>
  </si>
  <si>
    <t>Illustrative Hybrid Visualization and Exploration of Anatomical and Functional Brain Data</t>
  </si>
  <si>
    <t xml:space="preserve">Jainek et al. </t>
  </si>
  <si>
    <t>fMRI, MRI</t>
  </si>
  <si>
    <t>Concerning the visualization of fMRI results, two criteria are important. First, the exact location of the activation areas in the brain has to be displayed. Second, instead of displaying only the surface of an activation region, it needs to be possible to visualize its volumetric depth to give a better insight into its internal structures. The main challenge is to combine these two requirements and still provide a clearly-arranged visualization that can be grasped quickly.</t>
  </si>
  <si>
    <t>hybrid illustrative mesh and volume rendering method and the render styles we used for different aspects of the brain data</t>
  </si>
  <si>
    <t>jainek.jpg</t>
  </si>
  <si>
    <t>Jainek, W.M., Born, S., Bartz, D., Straßer, W. and Fischer, J.</t>
  </si>
  <si>
    <t>Common practice in brain research and brain surgery involves the multi-modal acquisition of brain anatomy and brain activation data. These highly complex three-dimensional data have to be displayed simultaneously in order to convey spatial relationships. Unique challenges in information and interaction design have to be solved in order to keep the visualization sufficiently complete and uncluttered at the same time. The visualization method presented in this paper addresses these issues by using a hybrid combination of polygonal rendering of brain structures and direct volume rendering of activation data. Advanced rendering techniques including illustrative display styles and ambient occlusion calculations enhance the clarity of the visual output. The presented rendering pipeline produces real-time frame rates and offers a high degree of configurability. Newly designed interaction and measurement tools are provided, which enable the user to explore the data at large, but also to inspect specific features closely. We demonstrate the system in the context of a cognitive neurosciences dataset. An initial informal evaluation shows that our visualization method is deemed useful for clinical research.</t>
  </si>
  <si>
    <t>add other structural elements, e.g. vasculature, tumors</t>
  </si>
  <si>
    <t>10.1111/j.1467-8659.2008.01217.x</t>
  </si>
  <si>
    <t>Tasks, Techniques, and Tools for Genomic Data Visualization</t>
  </si>
  <si>
    <t>Nusrat, S.; Harbig, T.; Gehlenborg, N.</t>
  </si>
  <si>
    <t>gene sequence</t>
  </si>
  <si>
    <t>10.1111/cgf.13727</t>
  </si>
  <si>
    <t>BioVis Explorer: A visual guide for biological data visualization techniques</t>
  </si>
  <si>
    <t>Kerren, Andreas; Kucher, Kostiantyn; Li, Yuan-Fang; Schreiber, Falk</t>
  </si>
  <si>
    <t>10.1371/journal.pone.0187341</t>
  </si>
  <si>
    <t>A Survey of Cardiac 4D PC-MRI Data Processing</t>
  </si>
  <si>
    <t>Köhler, Benjamin; Born, Silvia; van Pelt, Roy F. P.; Hennemuth, Anja; Preim, Uta; Preim, Bernhard</t>
  </si>
  <si>
    <t>Tissue, Orgen</t>
  </si>
  <si>
    <t>10.1111/cgf.12803</t>
  </si>
  <si>
    <t>Membrane mapping: combining mesoscopic and molecular cell visualization</t>
  </si>
  <si>
    <t xml:space="preserve">Waltemate et al. </t>
  </si>
  <si>
    <t xml:space="preserve">Simulation, X-ray crystallography, nmr, em </t>
  </si>
  <si>
    <t>Waltemate, T., Sommer, B. and Botsch, M.</t>
  </si>
  <si>
    <t>Three-dimensional cell visualization is an important topic in today's cytology-affiliated community. Cell illustrations and animations are used for scientific as well as for educational purposes. Unfortunately, there exist only few tools to support the cell modeling process on a molecular level. A major problem is the immense intracellular size variation between relatively large mesoscopic cell components and small molecular membrane patches. This makes both modeling and visualization of whole cells a challenging task.
In this paper we propose Membrane Mapping as an interactive tool for combining the mesoscopic and molecular level. Based on instantly computed local parameterizations we map patches of molecular membrane structures onto user-selected regions of cell components. By designing an efficient and GPU-friendly mapping technique, our approach allows to visualize and map pre-computed molecular dynamics simulations of membrane patches to mesoscopic structures in real-time. This enables the visualization of whole cells on a mesoscopic level with an interactive magnifier tool for inspecting their molecular structure and dynamic behavior.</t>
  </si>
  <si>
    <t>10.5555/2855637.2855651</t>
  </si>
  <si>
    <t>Real-Time Active Shape Models for Segmentation of 3D Cardiac Ultrasound</t>
  </si>
  <si>
    <t>Hansegård, Jøger; Orderud, Fredrik; Rabben, Stein I.</t>
  </si>
  <si>
    <t>10.1007/978-3-540-74272-2_20</t>
  </si>
  <si>
    <t>Applying systems-level spectral imaging and analysis to reveal the organelle interactome</t>
  </si>
  <si>
    <t>Valm, Alex M.; Cohen, Sarah; Legant, Wesley R.; Melunis, Justin; Hershberg, Uri; Wait, Eric; Cohen, Andrew R.; Davidson, Michael W.; Betzig, Eric; Lippincott-Schwartz, Jennifer</t>
  </si>
  <si>
    <t>10.1038/nature22369</t>
  </si>
  <si>
    <t>Cross-beam vector Doppler ultrasound for angle-independent velocity measurements</t>
  </si>
  <si>
    <t>Dunmire et al.</t>
  </si>
  <si>
    <t>Dunmire, B.; Beach, K. W.; Labs, K.-H.; Plett, M.; Jr, D. E. Strandness</t>
  </si>
  <si>
    <t>10.1016/S0301-5629(00)00287-8</t>
  </si>
  <si>
    <t>Visual Understanding of Metabolic Pathways Across Organisms Using Layout in Two and a Half Dimensions</t>
  </si>
  <si>
    <t>Brandes, Dwyer, Schreiber</t>
  </si>
  <si>
    <t>Brandes, Ulrik; Dwyer, Tim; Schreiber, Falk</t>
  </si>
  <si>
    <t>10.2390/biecoll-jib-2004-2</t>
  </si>
  <si>
    <t>GeneXPress: A Visualization and Statistical Analysis Tool for Gene Expression and Sequence Data</t>
  </si>
  <si>
    <t>Segal, E; Kaushal, A; Yelensky, R; Pham, T; Regev, A; Friedman, N</t>
  </si>
  <si>
    <t>Molecules into Cells: Specifying Spatial Architecture</t>
  </si>
  <si>
    <t>Harold, Franklin M.</t>
  </si>
  <si>
    <t>10.1128/MMBR.69.4.544-564.2005</t>
  </si>
  <si>
    <t>The application of GPU particle tracing to diffusion tensor field visualization</t>
  </si>
  <si>
    <t>Kondratieva, Polina; Krüger, Jens; Westermann, Rüdiger</t>
  </si>
  <si>
    <t>DTI</t>
  </si>
  <si>
    <t>10.1109/VISUAL.2005.1532780</t>
  </si>
  <si>
    <t>Exploring connectivity of the brain's white matter with dynamic queries</t>
  </si>
  <si>
    <t>Sherbondy, A.; Akers, D.; Mackenzie, R.; Dougherty, R.; Wandell, B.</t>
  </si>
  <si>
    <t>10.1109/TVCG.2005.59</t>
  </si>
  <si>
    <t>Multi-Variate Visualization of Cardiac Virtual Tissue</t>
  </si>
  <si>
    <t>Handley, J. W.; Brodlie, K. W.; Clayton, R. H.</t>
  </si>
  <si>
    <t>10.1109/CBMS.2006.120</t>
  </si>
  <si>
    <t>Visualization and analysis of molecular data</t>
  </si>
  <si>
    <t>Scholz, Matthias; Selbig, Joachim</t>
  </si>
  <si>
    <t>This chapter provides an overview of visualization and analysis techniques applied to large-scale datasets from genomics, metabolomics, and proteomics. The aim is to reduce the number of variables (genes, metabolites, or proteins) by extracting a small set of new relevant variables, usually termed components. The advantages and disadvantages of the classical principal component analysis (PC A) are discussed and a link is given to the closely related singular value decomposition and multidimensional scaling. Special emphasis is given to the recent trend toward the use of independent component analysis, which aims to extract statistically independent components and, therefore, provides usually more meaningful components than PCA. We also discuss normalization techniques and their influence on the result of different analytical techniques.</t>
  </si>
  <si>
    <t>10.1007/978-1-59745-244-1_6</t>
  </si>
  <si>
    <t>An outlook into ultra-scale visualization of large-scale biological data</t>
  </si>
  <si>
    <t>Samatova, Nagiza F.; Breimyer, Paul; Hendrix, William; Schmidt, Matthew C.; Rhyne, Theresa-Marie</t>
  </si>
  <si>
    <t>10.1109/ULTRAVIS.2008.5154061</t>
  </si>
  <si>
    <t>Dynamic Visualization of Coexpression in Systems Genetics Data</t>
  </si>
  <si>
    <t>New, Joshua; Kendall, Wesley; Huang, Jian; Chesler, Elissa</t>
  </si>
  <si>
    <t>10.1109/TVCG.2008.61</t>
  </si>
  <si>
    <t>Characterization and Quantification of Vortex Flow in the Human Left Ventricle by Contrast Echocardiography Using Vector Particle Image Velocimetry</t>
  </si>
  <si>
    <t>Hong, Geu-Ru; Pedrizzetti, Gianni; Tonti, Giovanni; Li, Peng; Wei, Zhao; Kim, Jin Kyung; Baweja, Abinav; Liu, Shizhen; Chung, Namsik; Houle, Helene; Narula, Jagat; Vannan, Mani A.</t>
  </si>
  <si>
    <t>10.1016/j.jcmg.2008.06.008</t>
  </si>
  <si>
    <t>Blood flow structure and dynamics, and ejection mechanism in the left ventricle: Analysis using echo-dynamography</t>
  </si>
  <si>
    <t>Tanaka, Motonao; Sakamoto, Tsuguya; Sugawara, Shigeo; Nakajima, Hiroyuki; Katahira, Yoshiaki; Ohtsuki, Shigeo; Kanai, Hiroshi</t>
  </si>
  <si>
    <t>10.1016/j.jjcc.2008.05.005</t>
  </si>
  <si>
    <t>Survey of the Visual Exploration and Analysis of Perfusion Data</t>
  </si>
  <si>
    <t>Preim, B.; Oeltze, S.; Mlejnek, M.; Groller, E.; Hennemuth, A.; Behrens, S.</t>
  </si>
  <si>
    <t>Blood flow, perfusion</t>
  </si>
  <si>
    <t>10.1109/TVCG.2008.95</t>
  </si>
  <si>
    <t>Visualization of omics data for systems biology</t>
  </si>
  <si>
    <t>Gehlenborg, Nils; O'Donoghue, Seán I.; Baliga, Nitin S.; Goesmann, Alexander; Hibbs, Matthew A.; Kitano, Hiroaki; Kohlbacher, Oliver; Neuweger, Heiko; Schneider, Reinhard; Tenenbaum, Dan; Gavin, Anne-Claude</t>
  </si>
  <si>
    <t>10.1038/nmeth.1436</t>
  </si>
  <si>
    <t>Adapted Surface Visualization of Cerebral Aneurysms with Embedded Blood Flow Information</t>
  </si>
  <si>
    <t>Artery, Aneurysm</t>
  </si>
  <si>
    <t>Bartz, Dirk; Botha, Charl; Hornegger, Joachim; Machiraju (editors, Raghu; Gasteiger, Rocco; Neugebauer, Mathias; Kubisch, Christoph; Preim, Bernhard</t>
  </si>
  <si>
    <t>Two-Dimensional Intraventricular Flow Mapping by Digital Processing Conventional Color-Doppler Echocardiography Images</t>
  </si>
  <si>
    <t>Garcia, D.; Alamo, J. C. del; Tanne, D.; Yotti, R.; Cortina, C.; Bertrand, É; Antoranz, J. C.; Perez-David, E.; Rieu, R.; Fernandez-Aviles, F.; Bermejo, J.</t>
  </si>
  <si>
    <t>10.1109/TMI.2010.2049656</t>
  </si>
  <si>
    <t>OpenCMISS: a multi-physics &amp; multi-scale computational infrastructure for the VPH/Physiome project</t>
  </si>
  <si>
    <t>Bradley et al.</t>
  </si>
  <si>
    <t>Bradley, Chris; Bowery, Andy; Britten, Randall; Budelmann, Vincent; Camara, Oscar; Christie, Richard; Cookson, Andrew; Frangi, Alejandro F.; Gamage, Thiranja Babarenda; Heidlauf, Thomas; Krittian, Sebastian; Ladd, David; Little, Caton; Mithraratne, Kumar; Nash, Martyn; Nickerson, David; Nielsen, Poul; Nordbø, Oyvind; Omholt, Stig; Pashaei, Ali; Paterson, David; Rajagopal, Vijayaraghavan; Reeve, Adam; Röhrle, Oliver; Safaei, Soroush; Sebastián, Rafael; Steghöfer, Martin; Wu, Tim; Yu, Ting; Zhang, Heye; Hunter, Peter</t>
  </si>
  <si>
    <t>10.1016/j.pbiomolbio.2011.06.015</t>
  </si>
  <si>
    <t>Visualizing Cells and Humans in 3D: Biomedical Image Analysis at Nanometer and Meter Scales</t>
  </si>
  <si>
    <t>Yoo, Terry S.; Bliss, Donald; Lowekamp, Bradley C.; Chen, David T.; Murphy, Gavin E.; Narayan, Kedar; Hartnell, Lisa M.; Do, Thao; Subramaniam, Sriram</t>
  </si>
  <si>
    <t>10.1109/MCG.2012.68</t>
  </si>
  <si>
    <t>BrainCove: A Tool for Voxel-wise fMRI Brain Connectivity Visualization</t>
  </si>
  <si>
    <t>Dixhoorn et al.</t>
  </si>
  <si>
    <t xml:space="preserve">Brain </t>
  </si>
  <si>
    <t>Dixhoorn, André F. Van; Milles, Julien R.; Lew, Baldur Van; Botha, Charl P.</t>
  </si>
  <si>
    <t>10.2312/VCBM/VCBM12/099-106</t>
  </si>
  <si>
    <t>A Survey and Classification of Visualisation in Multiscale Biomedical Applications</t>
  </si>
  <si>
    <t>Mcfarlane, N.J.B.; Ma, X.; Clapworthy, G.J.; Bessis, N.; Testi, D.</t>
  </si>
  <si>
    <t>10.1109/IV.2012.95</t>
  </si>
  <si>
    <t>Reaching new levels of realism in modeling biological macromolecules in cellular environments</t>
  </si>
  <si>
    <t>Feig, Michael; Sugita, Yuji</t>
  </si>
  <si>
    <t>10.1016/j.jmgm.2013.08.017</t>
  </si>
  <si>
    <t>Resting State fMRI-guided Fiber Clustering: Methods and Applications</t>
  </si>
  <si>
    <t>Ge, Bao; Guo, Lei; Zhang, Tuo; Hu, Xintao; Han, Junwei; Liu, Tianming</t>
  </si>
  <si>
    <t>10.1007/s12021-012-9169-7</t>
  </si>
  <si>
    <t>Waltemate, Thomas; Sommer, Björn; Botsch, Mario</t>
  </si>
  <si>
    <t>Menneskets fysiologi</t>
  </si>
  <si>
    <t>Sand, O.; Sjaastad, Ø V.; Haug, E.; Toverud, K. C.</t>
  </si>
  <si>
    <t>Visualization and User Interaction Methods for Multiscale Biomedical Data</t>
  </si>
  <si>
    <t>Millán Vaquero, Ricardo Manuel; Rzepecki, Jan; Friese, Karl-Ingo; Wolter, Franz-Erich</t>
  </si>
  <si>
    <t>Mitochondrial form and function</t>
  </si>
  <si>
    <t>Friedman, Jonathan R.; Nunnari, Jodi</t>
  </si>
  <si>
    <t>10.1038/nature12985</t>
  </si>
  <si>
    <t>Visualizing Cardiovascular Magnetic Resonance (CMR) imagery: Challenges and opportunities</t>
  </si>
  <si>
    <t>Walton, Simon; Berger, Kai; Thiyagalingam, Jeyarajan; Duffy, Brian; Fang, Hui; Holloway, Cameron; Trefethen, Anne E.; Chen, Min</t>
  </si>
  <si>
    <t>walton.jpg</t>
  </si>
  <si>
    <t>Cardiovascular Magnetic Resonance (CMR) imaging is an essential technique for measuring regional myocardial function. However, it is a time-consuming and cognitively demanding task to interpret, identify and compare various motion characteristics based on watching CMR imagery. In this work, we focus on the problems of visualising imagery resulting from 2D myocardial tagging in CMR. In particular we provide an overview of the current state of the art of relevant visualization techniques, and a discussion on why the problem is difficult from a perceptual perspective. Finally, we introduce a proof-of-concept multilayered visualization user interface for visualizing CMR data using multiple derived attributes encoded into multivariate glyphs. An initial evaluation of the system by clinicians suggested a great potential for this visualisation technology to become a clinical practice in the future.</t>
  </si>
  <si>
    <t>10.1016/J.PBIOMOLBIO.2014.07.009</t>
  </si>
  <si>
    <t>Illustration-Inspired Visualization of Blood Flow Dynamics</t>
  </si>
  <si>
    <t>Coppin et al.</t>
  </si>
  <si>
    <t>Coppin, Peter; Harvey, John; Valen-Sendstad, Kristian; Steinman, Dolores; Steinman, David</t>
  </si>
  <si>
    <t>10.1109/IV.2014.19</t>
  </si>
  <si>
    <t>4D flow imaging with MRI</t>
  </si>
  <si>
    <t>Stankovic, Zoran; Allen, Bradley D.; Garcia, Julio; Jarvis, Kelly B.; Markl, Michael</t>
  </si>
  <si>
    <t>10.3978/j.issn.2223-3652.2014.01.02</t>
  </si>
  <si>
    <t>The MetaCyc database of metabolic pathways and enzymes and the BioCyc collection of pathway/genome databases</t>
  </si>
  <si>
    <t>Caspi et al.</t>
  </si>
  <si>
    <t>Caspi, Ron; Billington, Richard; Ferrer, Luciana; Foerster, Hartmut; Fulcher, Carol A.; Keseler, Ingrid M.; Kothari, Anamika; Krummenacker, Markus; Latendresse, Mario; Mueller, Lukas A.; Ong, Quang; Paley, Suzanne; Subhraveti, Pallavi; Weaver, Daniel S.; Karp, Peter D.</t>
  </si>
  <si>
    <t>10.1093/nar/gkv1164</t>
  </si>
  <si>
    <t>The tethering of chromatin to the nuclear envelope supports nuclear mechanics</t>
  </si>
  <si>
    <t>Schreiner et al.</t>
  </si>
  <si>
    <t>Nature Communications</t>
  </si>
  <si>
    <t>Schreiner, S.M., Koo, P.K., Zhao, Y., Mochrie, S.G. and King, M.C.</t>
  </si>
  <si>
    <t>The nuclear lamina is thought to be the primary mechanical defence of the nucleus. However, the lamina is integrated within a network of lipids, proteins and chromatin; the interdependence of this network poses a challenge to defining the individual mechanical contributions of these components. Here, we isolate the role of chromatin in nuclear mechanics by using a system lacking lamins. Using novel imaging analyses, we observe that untethering chromatin from the inner nuclear membrane results in highly deformable nuclei in vivo, particularly in response to cytoskeletal forces. Using optical tweezers, we find that isolated nuclei lacking inner nuclear membrane tethers are less stiff than wild-type nuclei and exhibit increased chromatin flow, particularly in frequency ranges that recapitulate the kinetics of cytoskeletal dynamics. We suggest that modulating chromatin flow can define both transient and long-lived changes in nuclear shape that are biologically important and may be altered in disease.</t>
  </si>
  <si>
    <t>A Survey of Illustrative Visualization Techniques for Diffusion-Weighted MRI Tractography</t>
  </si>
  <si>
    <t>Isenberg, Tobias</t>
  </si>
  <si>
    <t>Computational fluid dynamics simulations of blood flow regularized by 3D phase contrast MRI</t>
  </si>
  <si>
    <t>Rispoli, Vinicius C.; Nielsen, Jon F.; Nayak, Krishna S.; Carvalho, Joao L. A.</t>
  </si>
  <si>
    <t>10.1186/s12938-015-0104-7</t>
  </si>
  <si>
    <t>Rejuvenated Medical Visualization Large-scale, whole-body visualization, visualizing physiology, non-standard imaging and simulations, and cohort studies</t>
  </si>
  <si>
    <t>Oeltze-Jafra, Steffen; Ynnerman, Anders; Bruckner, Stefan; Hauser, Helwig</t>
  </si>
  <si>
    <t>The Virtual Physiological Human: Ten Years After</t>
  </si>
  <si>
    <t>Viceconti, Marco; Hunter, Peter</t>
  </si>
  <si>
    <t>10.1146/annurev-bioeng-110915-114742</t>
  </si>
  <si>
    <t>muView: A Visual Analysis System for Exploring Uncertainty in Myocardial Ischemia Simulations</t>
  </si>
  <si>
    <t>Rosen, Paul; Burton, Brett; Potter, Kristin; Johnson, Chris R.</t>
  </si>
  <si>
    <t>Visual Analysis of Integrated Resting State Functional Brain Connectivity and Anatomy</t>
  </si>
  <si>
    <t>van Dixhoorn et al.</t>
  </si>
  <si>
    <t>van Dixhoorn et al. presented GRACE: a visual analysis application that combine the strengths of the two-dimensional representations with three dimensional network and iso-surface visualizations for studying connectivity in resting-state functional MRI data that couples information and scientific visualization views.</t>
  </si>
  <si>
    <t>vanDixhoorn.jpg</t>
  </si>
  <si>
    <t>Dixhoorn, Andre F. van; Vissers, Bastijn H.; Ferrarini, Luca; Milles, Julien; Botha, Charl P.</t>
  </si>
  <si>
    <t>Resting state functional magnetic resonance imaging (rs-fMRI) is an important modality in the study of the functional architecture of the human brain. The correlation between the resting state fMRI activity traces of different brain regions indicates to what extent they are functionally connected. rs-fMRI data typically consists of a matrix of correlations, also denoted as functional correlations, between regions in the brain. Visualization is required for a good understanding of the data. Several well-known representations have been used to visualize this type of data, including multi-dimensional scaling, spring embedding, scatter plots and network visualization. None of these methods provide the ability to show the functional correlation in relation to the anatomical distance and position of the regions, while preserving the ability to quickly identify outliers in the data. In this paper, a visual analysis application is presented that overcomes this limitation by combining the strengths of the two-dimensional representations with three dimensional network and iso-surfacing visualizations. We show how the application facilitates rs-fMRI connectivity research by means of a case study evaluation.</t>
  </si>
  <si>
    <t>3D view, network, scatter plot, brushing, filtering</t>
  </si>
  <si>
    <t>Visualizing change over time to visualize differences between different subjects</t>
  </si>
  <si>
    <t>10.2312/VCBM/VCBM10/057-064</t>
  </si>
  <si>
    <t>Interactive simulation and comparative visualisation of the bone-determined range of motion of the human shoulder</t>
  </si>
  <si>
    <t>Krekel et al.</t>
  </si>
  <si>
    <t>motion tracking</t>
  </si>
  <si>
    <t>visual analysis solution for kinetic data</t>
  </si>
  <si>
    <t>Shoulder movement</t>
  </si>
  <si>
    <t>Shoulder</t>
  </si>
  <si>
    <t>Visual analytics solution for visualization of kinetic data</t>
  </si>
  <si>
    <t>krekel2010.jpg</t>
  </si>
  <si>
    <t>Krekel, Peter R.; Botha, Charl P.; Valstar, Edward R.; Bruin, Paul W. de; Rozing, P. M.; Post, Frits H.</t>
  </si>
  <si>
    <t>Kinematics is the analysis of motions without regarding forces or inertial effects, with the purpose of understanding joint behaviour. Kinematic data of linked joints, for example the upper extremity, i.e. the shoulder and arm joints, contains many related degrees of freedom that complicate numerical analysis. Visualisation techniques enhance the analysis process, thus improving the effectiveness of kinematic experiments. This paper describes a new visualisation system specifically designed for the analysis of multi-joint kinematic data of the upper extremity. The challenge inherent in the data is that the upper extremity is comprised of five cooperating joints with a total of fifteen degrees of freedom. The range of motion may be affected by subtle deficiencies of individual joints that are difficult to pinpoint. To highlight these subtleties our approach combines interactive filtering and multiple visualisation techniques. Our system is further differentiated by the fact that it integrates simultaneous acquisition and visual analysis of biokinematic data. Also, to facilitate complex queries, we have designed a visual query interface with visualisation and interaction elements that are based on the domain-specific anatomical representation of the data. The combination of these techniques form an effective approach specifically tailored for the investigation and comparison of large collections of kinematic data. This claim is supported by an evaluation experiment where the technique was used to inspect the kinematics of the left and right arm of a patient with a healed proximal humerus fracture, i.e. a healed shoulder fracture</t>
  </si>
  <si>
    <t>Visual Analysis of Multi-Joint Kinematic Data</t>
  </si>
  <si>
    <t>Comparative visualization with the shoulder bone as spatial reference</t>
  </si>
  <si>
    <t>krekel2006.jpg</t>
  </si>
  <si>
    <t>Krekel, Peter R.; Valstar, Edward R.; Groot, Jurriaan de; Post, Frits H.; Nelissen, Rob G. H. H.; Botha, Charl P.</t>
  </si>
  <si>
    <t>Pre-operative planning systems aid clinicians by giving insight into patient-specific issues before surgery is performed. The ability to perform a virtual shoulder replacement procedure enables the surgeon to explore the probable and plausible outcomes. Pre-operative planning software assists the surgeon in this complex decision-making process. In our prototype pre-operative planning system for shoulder replacement, we create patient-specific bone-determined range of motion (ROM) predictions based on collision detection using segmented CT-data. The gleno-humeral ROM is visualised with motion envelopes, that indicate the maximum range of motion of the humerus in every direction. The prosthesis placement parameters can be adjusted interactively in our simulator, during which a novel visualisation technique depicts the differences between the current and previous range of motion. In this paper we present a fast and efficient method for highly interactive visualisation of collision detection based ROM for the gleno-humeral joint. We are able to show in real-time the consequences of adjustments made to a planned shoulder prosthesis alignment by using geometry clipping-based optimisation, as well as precalculation and interpolation techniques.</t>
  </si>
  <si>
    <t>visual analysis, comparative visualization</t>
  </si>
  <si>
    <t>10.1111/j.1467-8659.2009.01681.x</t>
  </si>
  <si>
    <t>Strain analysis and visualization: left ventricle of a heart</t>
  </si>
  <si>
    <t>Park, Park</t>
  </si>
  <si>
    <t>direct visualization with encoding for visual analysis</t>
  </si>
  <si>
    <t>\cite{park:2000} (park is visual analysis) Park et al. \cite{park:2000} created a method to model the patient left ventriculum from the data, and to visualize different measures on the wall of the heart. Their tool is capable to explore the tensor field on the wall of the heart along main axis, circular axis, and to explore inner wall of the heart as well.</t>
  </si>
  <si>
    <t>park.jpg</t>
  </si>
  <si>
    <t>Park, Jinah; Park, Sang Il</t>
  </si>
  <si>
    <t>Clinical utility of computational models is crucial in the applications of medical data visualization. Previously we have developed a new class of volumetric models whose parameters are functions in conjunction with physically based deformable modeling framework, and have applied the technique to estimate the left ventricular (LV) wall motion. We have successfully showed that the model parameter functions characterize the LV motion of normal and abnormal states and that no further non-trivial post-processing is required for anatomically meaningful interpretation. In an e!ort to evaluate the LV model, this paper presents a method and results from a strain analysis based on the nodal displacements of the deformable LV model. Furthermore, in order to visualize the local quantities on the volumetric model for an e!ective analysis, we also developed a methodology to assist in assessing the cardiac function utilizing principal strains, Von-Mises' yield criteria, and a smoothing "lter. Each strain tensor component was in the range of values observed in other reported studies. The application of a smoothing "lter on the model improved in visualizing the overall trend of each strain variation. With our platform for a comprehensive strain analysis, we have augmented a clinical utility to the deformable models with parameter functions.</t>
  </si>
  <si>
    <t>10.1016/S0097-8493(00)00073-X</t>
  </si>
  <si>
    <t>Diffusion Tensor Visualization with Glyph Packing</t>
  </si>
  <si>
    <t>Kindlmann, Westin</t>
  </si>
  <si>
    <t>visual analysis of summarized data</t>
  </si>
  <si>
    <t>Glyph packing uses a particle system with anisotropic potential energy profiles to arrange glyphs into a dense pattern that displays some of the visual continuity of texture-based visualizations, while maintaining the ability to discern the full tensor information at each glyph</t>
  </si>
  <si>
    <t>kindlmann.jpg</t>
  </si>
  <si>
    <t>Kindlmann, G.; Westin, C.-F.</t>
  </si>
  <si>
    <t>A common goal of multivariate visualization is to enable data inspection at discrete points, while also illustrating largerscale continuous structures. In diffusion tensor visualization, glyphs are typically used to meet the first goal, and methods such as texture synthesis or fiber tractography can address the second. We adapt particle systems originally developed for surface modeling and anisotropic mesh generation to enhance the utility of glyph-based tensor visualizations. By carefully distributing glyphs throughout the field (either on a slice, or in the volume) into a dense packing, using potential energy profiles shaped by the local tensor value, we remove undue visual emphasis of the regular sampling grid of the data, and the underlying continuous features become more apparent. The method is demonstrated on a DT-MRI scan of a patient with a brain tumor.</t>
  </si>
  <si>
    <t>glyphs, particles</t>
  </si>
  <si>
    <t>Extend the glyph packing method to sample implicit surfaces in the field, either isosurfaces of important tensor attributes (such as anisotropy), or distance volumes around segmented objects of interest (such as tumors).</t>
  </si>
  <si>
    <t>10.1109/TVCG.2006.134</t>
  </si>
  <si>
    <t>Narcissus and Echo: Reflections on an Art-Science Collaboration</t>
  </si>
  <si>
    <t>Steinman, Dolores A.; Coppin, Peter W.; Steinman, David A.</t>
  </si>
  <si>
    <t>10.1162/leon_a_02009</t>
  </si>
  <si>
    <t>DimLift: Interactive Hierarchical Data Exploration Through Dimensional Bundling</t>
  </si>
  <si>
    <t>Garrison, Laura; Müller, Juliane; Schreiber, Stefanie; Oeltze-Jafra, Steffen; Hauser, Helwig; Bruckner, Stefan</t>
  </si>
  <si>
    <t xml:space="preserve">clinical cohort data </t>
  </si>
  <si>
    <t>Population</t>
  </si>
  <si>
    <t>10.1109/TVCG.2021.3057519</t>
  </si>
  <si>
    <t>Visualization of Myocardial Perfusion Derived from Coronary Anatomy</t>
  </si>
  <si>
    <t>Termeer et al. \cite{termeer:2007} have extented an accepted medical visualization technique called the bull’s eye plot by removing discontinuities, preserving the volumetric nature of the left ventricular wall and adding anatomical context.</t>
  </si>
  <si>
    <t>termeer2007.jpg</t>
  </si>
  <si>
    <t>Termeer, Maurice; Bescós, Javier Oliván; Breeuwer, Marcel; Vilanova, Anna; Gerritsen, Frans; Gröller, M. Eduard; Nagel, Eike</t>
  </si>
  <si>
    <t>We present novel, comprehensive visualization techniques for the diagnosis of patients with Coronary Artery Disease using segmented cardiac MRI data. We extent an accepted medical visualization technique called the bull’s eye plot by removing discontinuities, preserving the volumetric nature of the left ventricular wall and adding anatomical context. The resulting volumetric bull’s eye plot can be used for the assessment of transmurality. We link these visualizations to a 3D view that presents viability information in a detailed anatomical context. We combine multiple MRI scans (whole heart anatomical data, late enhancement data) and multiple segmentations (polygonal heart model, late enhancement contours, coronary artery tree). By selectively combining different rendering techniques we obtain comprehensive yet intuitive visualizations of the various data sources.</t>
  </si>
  <si>
    <t>volume bullseye</t>
  </si>
  <si>
    <t>Medical evaluation of the techniques</t>
  </si>
  <si>
    <t>10.1109/TVCG.2008.180</t>
  </si>
  <si>
    <t>Map Displays for the Analysis of Scalar Data on Cerebral Aneurysm Surfaces</t>
  </si>
  <si>
    <t>Neugebauer et al.</t>
  </si>
  <si>
    <t>Negebauer et al. created a visualization of scalar values on cerebral aneurysm by mapping 3D information into 2D layout based on the current viewport and models bounding box.</t>
  </si>
  <si>
    <t>neugebauer.jpg</t>
  </si>
  <si>
    <t>Neugebauer, Mathias; Gasteiger, Rocco; Beuing, Oliver; Diehl, Volker; Skalej, Martin; Preim, Bernhard</t>
  </si>
  <si>
    <t>Cerebral aneurysms result from a congenital or evolved weakness of stabilizing parts of the vessel wall and potentially lead to rupture and a life-threatening bleeding. Current medical research concentrates on the integration of blood flow simulation results for risk assessment of cerebral aneurysms. Scalar flow characteristics close to the aneurysm surface, such as wall shear stress, form an important part of the simulation results. Aneurysms exhibit variable surface shapes with only few landmarks. Therefore, the exploration and mental correlation of different surface regions is a difficult task. In this paper, we present an approach for the intuitive and interactive overview visualization of near wall flow data that is mapped onto the surface of a 3D model of a cerebral aneurysm. We combine a multi-perspective 2D projection map with a standard 3D visualization and present techniques to facilitate the correlation between a 3D model and a related 2D map. An informal evaluation with 4 experienced radiologists has shown that the map-based overview actually improves the surface exploration. Furthermore, different color schemes were discussed and, as a result, an appropriate color scheme for the visual analysis of the wall shear stress is presented.</t>
  </si>
  <si>
    <t>surface mapping, color coded, mesh</t>
  </si>
  <si>
    <t>Annotation, comparative visualization.</t>
  </si>
  <si>
    <t>10.1111/j.1467-8659.2009.01459.x</t>
  </si>
  <si>
    <t>An integrated visual analysis system for fusing MR spectroscopy and multi-modal radiology imaging</t>
  </si>
  <si>
    <t>Nunes et al.</t>
  </si>
  <si>
    <t>Cancer development</t>
  </si>
  <si>
    <t>Visual analysis tool to analyze cancer tissues from PET, MRI and MR spectroscopy images.</t>
  </si>
  <si>
    <t>nunes.jpg</t>
  </si>
  <si>
    <t>Nunes, Miguel; Rowland, Benjamin; Schlachter, Matthias; Ken, Soléakhéna; Matkovic, Kresimir; Laprie, Anne; Bühler, Katja</t>
  </si>
  <si>
    <t>For cancers such as glioblastoma multiforme, there is an increasing interest in defining ”biological target volumes” (BTV), high tumour-burden regions which may be targeted with dose boosts in radiotherapy. The definition of a BTV requires insight into tumour characteristics going beyond conventionally defined radiological abnormalities and anatomical features. Molecular and biochemical imaging techniques, like positron emission tomography, the use of Magnetic Resonance (MR) Imaging contrast agents or MR Spectroscopy deliver this information and support BTV delineation. MR Spectroscopy Imaging (MRSI) is the only non-invasive technique in this list. Studies with MRSI have shown that voxels with certain metabolic signatures are more susceptible to predict the site of relapse. Nevertheless, the discovery of complex relationships between a high number of different metabolites, anatomical, molecular and functional features is an ongoing topic of research - still lacking appropriate tools supporting a smooth workflow by providing data integration and fusion of MRSI data with other imaging modalities. We present a solution bridging this gap which gives fast and flexible access to all data at once. By integrating a customized visualization of the multi-modal and multi-variate image data with a highly flexible visual analytics (VA) framework, it is for the first time possible to interactively fuse, visualize and explore user defined metabolite relations derived from MRSI in combination with markers delivered by other imaging modalities. Real-world medical cases demonstrate the utility of our solution. By making MRSI data available both in a VA tool and in a multi-modal visualization renderer we can combine insights from each side to arrive at a superior BTV delineation. We also report feedback from domain experts indicating significant positive impact in how this work can improve the understanding of MRSI data and its integration into radiotherapy planning.</t>
  </si>
  <si>
    <t>slice rendering, color coded, scatter plot, brushing</t>
  </si>
  <si>
    <t>Mathematical generation of data</t>
  </si>
  <si>
    <t>10.1109/VAST.2014.7042481</t>
  </si>
  <si>
    <t>Graxels: Information Rich Primitives for the Visualization of Time-Dependent Spatial Data</t>
  </si>
  <si>
    <t>Stoppel et al.</t>
  </si>
  <si>
    <t>small multiples showing time curves data from kidney</t>
  </si>
  <si>
    <t>Authors proposed a method to visualize elasticity of kidneys during a breathing process. Proposed method overlays a set of small multiples showing time curves data over the volume rendering of the kidney.</t>
  </si>
  <si>
    <t>stoppel.jpg</t>
  </si>
  <si>
    <t>Stoppel, Sergej; Hodneland, Erlend; Hauser, Helwig; Bruckner, Stefan</t>
  </si>
  <si>
    <t>Time-dependent volumetric data has important applications in areas as diverse as medicine, climatology, and engineering. However, the simultaneous quantitative assessment of spatial and temporal features is very challenging. Common visualization techniques show either the whole volume in one time step (for example using direct volume rendering) or let the user select a region of interest (ROI) for which a collection of time-intensity curves is shown. In this paper, we propose a novel approach that dynamically embeds quantitative detail views in a spatial layout. Inspired by the concept of small multiples, we introduce a new primitive graxel (graph pixel). Graxels are view dependent primitives of time-intensity graphs, generated on-the-fly by aggregating per-ray information over time and image regions. Our method enables the detailed feature-aligned visual analysis of time-dependent volume data and allows interactive refinement and filtering. Temporal behaviors like frequency relations, aperiodic or periodic oscillations and their spatial context are easily perceived with our method. We demonstrate the power of our approach using examples from medicine and the natural sciences.</t>
  </si>
  <si>
    <t>small multiples, time curve, volume</t>
  </si>
  <si>
    <t>10.2312/vcbm.20161286</t>
  </si>
  <si>
    <t>GRACE: A visual comparison framework for integrated spatial and non-spatial geriatric data</t>
  </si>
  <si>
    <t>Maries et al.</t>
  </si>
  <si>
    <t>MRI, Multiple</t>
  </si>
  <si>
    <t>visual analysis tool with the direct visualization of the data</t>
  </si>
  <si>
    <t>Framework for the visual integration, comparison, and exploration of correlations in spatial and non-spatial geriatric research data.</t>
  </si>
  <si>
    <t>maries.jpg</t>
  </si>
  <si>
    <t>We present the design of a novel framework for the visual integration, comparison, and exploration of correlations in spatial and non-spatial geriatric research data. These data are in general high-dimensional and span both the spatial, volumetric domain – through magnetic resonance imaging volumes – and the non-spatial domain, through variables such as age, gender, or walking speed. The visual analysis framework blends medical imaging, mathematical analysis and interactive visualization techniques, and includes the adaptation of Sparse Partial Least Squares and iterated Tikhonov Regularization algorithms to quantify potential neurologymobility connections. A linked-view design geared specifically at interactive visual comparison integrates spatial and abstract visual representations to enable the users to effectively generate and refine hypotheses in a large, multidimensional, and fragmented space. In addition to the domain analysis and design description, we demonstrate the usefulness of this approach on two case studies. Last, we report the lessons learned through the iterative design and evaluation of our approach, in particular those relevant to the design of comparative visualization of spatial and non-spatial data.</t>
  </si>
  <si>
    <t>3D view, kiviot, tree view, brushing, filtering</t>
  </si>
  <si>
    <t>4D space-time techniques: a medical imaging case study</t>
  </si>
  <si>
    <t>Tory et al.</t>
  </si>
  <si>
    <t>MRI,SPECT</t>
  </si>
  <si>
    <t>any time oriented pr.</t>
  </si>
  <si>
    <t>Kidney, Brain</t>
  </si>
  <si>
    <t>Compared different methods to visualize medical image data: isosurfaces, direct volume rendering, glyphs</t>
  </si>
  <si>
    <t>We present the problem of visualizing time-varying medical data. Two medical imaging modalities are compared - MRI and dynamic SPECT. For each modality, we examine several derived scalar and vector quantities such as the change in intensity over time, the spatial gradient, and the change of the gradient over time. We compare several methods for presenting the data, including isosurfaces, direct volume rendering, and vector visualization using glyphs. These techniques may provide more information and context than methods currently used in practice, thus it is easier to discover temporal changes and abnormalities in a data set.</t>
  </si>
  <si>
    <t>Improve interaction, corelation of new measures</t>
  </si>
  <si>
    <t>Modeling and Simulation of Skeletal Muscle for Computer Graphics: A Survey</t>
  </si>
  <si>
    <t>Lee et al.</t>
  </si>
  <si>
    <t>Process modeling, Process simulation</t>
  </si>
  <si>
    <t>direct visualization of the modeled muscle</t>
  </si>
  <si>
    <t>muscle</t>
  </si>
  <si>
    <t>Lee, Dongwoon; Glueck, Michael; Khan, Azam; Fiume, Eugene; Jackson, Ken</t>
  </si>
  <si>
    <t>Muscles provide physiological functions to drive body movement and anatomically characterize body shape, making them a crucial component of modeling animated human figures. Substantial efforts have been expended on developing computational models of muscles for the purpose of increasing realism and accuracy in a broad range of applications, including computer graphics and biomechanics. We survey various approaches that have been employed to model and simulate muscles both morphologically and functionally. Modeling the realistic morphology of muscle requires that muscle deformations be accurately depicted. To this end, several methodologies have been presented, including geometrically-based, physically-based, and data-driven approaches. On the other hand, the simulation of physiological muscle functions aims to identify the biomechanical controls responsible for realistic human motion. Estimating these muscle controls has been pursued through static and dynamic simulations. We review and discuss all these approaches, and conclude with suggestions for future research.</t>
  </si>
  <si>
    <t>10.1561/0600000036</t>
  </si>
  <si>
    <t>Visualization of biomedical processes: local quantitative physiological functions in living human body</t>
  </si>
  <si>
    <t>Feng et al.</t>
  </si>
  <si>
    <t>PET</t>
  </si>
  <si>
    <t>medical imaging</t>
  </si>
  <si>
    <t>Feng et al.  have conducted a study of different approaches for visualization of PET data of human brain activity through color mapping.</t>
  </si>
  <si>
    <t>feng.jpg</t>
  </si>
  <si>
    <t>Feng, Dagan; Cai, Weidong</t>
  </si>
  <si>
    <t>Functional imaging with dynamic positron emission tomography (PET) has been playing a crucial and expanding role in biomedical research and clinical diagnosis, providing image-wide quantitative and qualitative physiological functions in the human body, and supporting visualization of the distribution of these functions corresponding to anatomical structures. A number of parametric imaging algorithms have been developed. In this paper, we give a brief study on some existing and our recently developed techniques for generating parametric images. An integrated system for functional image data processing and visualization, and a web-based application are presented.</t>
  </si>
  <si>
    <t>small multiples, color coded</t>
  </si>
  <si>
    <t>10.1109/CGI.2000.852348</t>
  </si>
  <si>
    <t>Joint Factor and Kinetic Analysis of Dynamic FDOPA PET Scans of Brain Cancer Patients</t>
  </si>
  <si>
    <t>Dowson et al.</t>
  </si>
  <si>
    <t>some visual analysis, but still mainly direct visualization</t>
  </si>
  <si>
    <t>brain diffusion</t>
  </si>
  <si>
    <t>A method to jointly perform kinetic analysis and factor analysis of dynamic data</t>
  </si>
  <si>
    <t>dowson.jpg</t>
  </si>
  <si>
    <t>Dowson, N.; Bourgeat, P.; Rose, S.; Daglish, M.; Smith, J.; Fay, M.; Coulthard, A.; Winter, C.; MacFarlane, D.; Thomas, P.; Crozier, S.; Salvado, O.</t>
  </si>
  <si>
    <t>Kinetic analysis is an essential tool of Positron Emission Tomography image analysis. However it requires a pure tissue time activity curve (TAC) in order to calculate the system parameters. Pure tissue TACs are particularly difficult to obtain in the brain as the low resolution of PET means almost all voxels are a mixture of tissues. Factor analysis explicitly accounts for mixing but is an underdetermined problem that can give arbitrary results. A joint factor and kinetic analysis is proposed whereby factor analysis explicitly accounts for mixing of tissues. Hence, more meaningful parameters are obtained by the kinetic models, which also ensure a less ambiguous solution to the factor analysis. The method was tested using a cylindrical phantom and the 18F-DOPA data of a brain cancer patient.</t>
  </si>
  <si>
    <t>color coded, slice rendering, time curve</t>
  </si>
  <si>
    <t>compare the approach to the methods proposed by Sitek and Saad and examine robustness to errors in the estimated arterial input function</t>
  </si>
  <si>
    <t>Real time muscle deformations using mass-spring systems</t>
  </si>
  <si>
    <t>Nedel, Thalmann</t>
  </si>
  <si>
    <t>In this paper we propose a method to simulate muscle deformation in real-time, still aiming at satisfying visual results, that is, we are not attempting perfect simulation, but building a useful tool for interactive applications</t>
  </si>
  <si>
    <t>nedel.jpg</t>
  </si>
  <si>
    <t>Nedel, Luciana Porcher; Thalmann, Daniel</t>
  </si>
  <si>
    <t>In this paper we propose a method to simulate muscle deformation in real-time, still aiming at satisfying visual results, that is, we are not attempting perfect simulation, but building a useful tool for interactive applications. Muscles are represented at 2 levels: the action lines and the muscle shape. The action line represents the force produced by a muscle on the bones, while the muscle shapes used in the simulation consist of a surface based model fitted to the boundary of medical image data. The algorithm to model muscle shapes is described. To physically simulate deformations, we used a mass-spring system with a new kind of springs called “angular springs” which were developed to control the muscle volume during simulation. Results are presented as examples at the end of the paper.</t>
  </si>
  <si>
    <t>· provide some automatic way to specify the elasticity and curvature coefficients, and fundamentally the relation between this parameters · study the possibility of using multiresolution techniques to discretize muscles · model muscles with more than one action line · improve the system performance to allow the use of a system with several muscles working in parallel.</t>
  </si>
  <si>
    <t>10.1109/CGI.1998.694263</t>
  </si>
  <si>
    <t>Simulation data mapping in virtual cardiac model</t>
  </si>
  <si>
    <t>Jiquan et al.</t>
  </si>
  <si>
    <t>Process simulation,Process analysis</t>
  </si>
  <si>
    <t>cardiac dynamics</t>
  </si>
  <si>
    <t>LFX virtual cardiac model is a well known, realistic model of human heart processes, especially well suited for the exploration of the excitation and potential of heart muscle during the heartbeat. Jiquan et al. \cite{jiquan:2004} has proposed a mapping from cardiac model output of 2D to 3D model of heart from the visible human data. The mapping is based on the scaling of lower resolution LFX data to more higher resolution used in Visible Human Project, and perpendicular rays are generated from the voxel/vertex data of LFX to the more realistic Visible Human Project data.</t>
  </si>
  <si>
    <t>jiquan.jpg</t>
  </si>
  <si>
    <t>Jiquan, Liu; Jingyi, Feng; Duan, Huilong; Siping, Chen</t>
  </si>
  <si>
    <t>_x0097_Although 3D heart and torso model  with realistic geometry are basis of simulation computation in LFX virtual cardiac model, the simulation results are mostly output in 2D format. To solve such a problem and enhance the virtual reality  of  LFX  virtual  cardiac  model, the  methods of voxel mapping and vertex project  mapping  were presented. With these methods,  Excitation Isochrone Map (EIM)  was mapped from  heart model  with  realistic  geometry  to  real  Visible Man heart model, and Body Surface Potential Map (BSPM)  was mapped from  torso model  with realistic geometry  to  real  Visible Man body surface. By visualizing in the 4Dview, which  is  a  real-time  3D  medical  image  visualization  platform,  the  visualization results of EIM and BSPM simulation data before  and after mapping  were also provided.  According to  the  visualization  results,  the  output format of  EIM and BSPM  simulation data of LFX Virtual Cardiac Model were extended  from 2D to 4D (spatio-temporal) and from cardiac model with  realistic geometry to real cardiac model, and more realistic and  effective simulation was achieved.</t>
  </si>
  <si>
    <t>mesh, color coded, volume, surface mapping, visible human project</t>
  </si>
  <si>
    <t>10.1109/IEMBS.2004.1403573</t>
  </si>
  <si>
    <t>Modeling Liver Physiology: Combining Fractals, Imaging and Animation</t>
  </si>
  <si>
    <t>Lin, Johnson, Hunt</t>
  </si>
  <si>
    <t>Process modeling, Process simulation, Direct visualization</t>
  </si>
  <si>
    <t>direct visualization of the liver model</t>
  </si>
  <si>
    <t>Liver physiology</t>
  </si>
  <si>
    <t>Medical informatics</t>
  </si>
  <si>
    <t>Modeled and simulated 3D model of liver and its physiology with the help of fractals</t>
  </si>
  <si>
    <t>lin.jpg</t>
  </si>
  <si>
    <t>Lin, Debbie W.; Johnson, Scott; Hunt, C. Anthony</t>
  </si>
  <si>
    <t>Physiological modeling of vascular and microvascular networks in several key human organ systems is critical for a deeper understanding of pharmacology and the effect of pharmacotherapies on disease. Like the lung and the kidney, the morphology of its vascular and microvascular system plays a major role in its functional capability. To understand liver function in absorption and metabolism of food and drugs, one must examine the morphology and physiology at both higher and lower level liver function. We have developed validated virtualized dynamic three dimensional (3D) models of liver secondary units and primary units by combining a number of different methods: threedimensional rendering, fractals, and animation. We have simulated particle dynamics in the liver secondary unit. The resulting models are suitable for use in helping researchers easily visualize and gain intuition on results of in silico liver experiments.</t>
  </si>
  <si>
    <t>illustrative animation, fractals</t>
  </si>
  <si>
    <t>10.1109/IEMBS.2004.1403881</t>
  </si>
  <si>
    <t>Comprehensive Biomechanical Modeling and Simulation of the Upper Body</t>
  </si>
  <si>
    <t xml:space="preserve">Lee, Sifakis, Terzopoulos, </t>
  </si>
  <si>
    <t>Process modeling,ProcessSimulation</t>
  </si>
  <si>
    <t>Graphics</t>
  </si>
  <si>
    <t>Introduced highly detailed model of upper body biomechanical simulation</t>
  </si>
  <si>
    <t>lee2009.jpg</t>
  </si>
  <si>
    <t>Lee, Sung-Hee; Sifakis, Eftychios; Terzopoulos, Demetri</t>
  </si>
  <si>
    <t>We introduce a comprehensive biomechanical model of the human upper body. Our model confronts the combined challenge of modeling and controlling more or less all of the relevant articular bones and muscles, as well as simulating the physics-based deformations of the soft tissues. Its dynamic skeleton comprises 68 bones with 147 jointed degrees of freedom, including those of each vertebra and most of the ribs. To be properly actuated and controlled, the skeletal submodel requires comparable attention to detail with respect to muscle modeling. We incorporate 814 muscles, each of which is modeled as a piecewise uniaxial Hill-type force actuator. To simulate biomechanically-realistic flesh deformations, we also develop a coupled finite element model with the appropriate constitutive behavior, in which are embedded the detailed 3D anatomical geometries of the hard and soft tissues. Finally, we develop an associated physics-based animation controller that computes the muscle activation signals necessary to drive the elaborate musculoskeletal system in accordance with a sequence of target poses specified by an animator.</t>
  </si>
  <si>
    <t>10.1145/1559755.1559756</t>
  </si>
  <si>
    <t>A Dynamic Skull Model for Simulation of Cerebral Cortex Folding</t>
  </si>
  <si>
    <t>Chen et al</t>
  </si>
  <si>
    <t>model of human brain, and direct visualization of simulation</t>
  </si>
  <si>
    <t>Brain development</t>
  </si>
  <si>
    <t>Cerebral cortex</t>
  </si>
  <si>
    <t>Chen et al.  have proposed a novel modeling approach to simulate the process of brain folding with mechanical constrait of human skull, and additional constraint of cerebral fluid pressure inside the skull. They are able to produce a time steps of the brain folding development.</t>
  </si>
  <si>
    <t>chen.jpg</t>
  </si>
  <si>
    <t>Chen, Hanbo; Guo, Lei; Nie, Jingxin; Zhang, Tuo; Hu, Xintao; Liu, Tianming</t>
  </si>
  <si>
    <t>The mechanisms of human cerebral cortex folding and their interactions during brain development are largely unknown, partly due to the difficulties in biological experiments and data acquisition for the developing fetus brain. Computational modeling and simulation provide a novel approach to the understanding of cortex folding processes in normal or aberrant neurodevelopment. Based on our recently developed computational model of the cerebral cortex folding using neuronal growth model and mechanical skull constraint, this paper presents a computational dynamic model of the brain skull that regulates the cortical folding simulation. Our simulation results show that the dynamic skull model is more biologically realistic and significantly improves our cortical folding simulation results. This work provides further computational support to the hypothesis that skull is an important regulator of cortical folding.</t>
  </si>
  <si>
    <t>mesh, color coded, animation, small multiples</t>
  </si>
  <si>
    <t>examine, model and simulate more premises regarding cortex folding mechanisms</t>
  </si>
  <si>
    <t>3D volumetric muscle modeling for real-time deformation analysis with FEM</t>
  </si>
  <si>
    <t>Berranen et al.</t>
  </si>
  <si>
    <t>modeling of muscle deformation</t>
  </si>
  <si>
    <t>Three-dimensional finite element constitutive muscle simulation based on Hill model.</t>
  </si>
  <si>
    <t>berranen.jpg</t>
  </si>
  <si>
    <t>Berranen, Yacine; Hayashibe, Mitsuhiro; Gilles, Benjamin; Guiraud, David</t>
  </si>
  <si>
    <t>Computer simulation is promising numerical tool to study muscle volumetric deformations. However, most models are facing very long computation time and thus are based on simplified wire Hill muscle model. The purpose of this study is to develop a real-time three-dimensional biomechanical model of volumetric muscle based on modified Hill model for the active stress which is controlled from EMG recordings. Finite element model is used to estimate the passive behavior of the muscle and tendons during contraction. We demonstrate that this 3D model implementation is very cost effective with respect to the computation time and the simulation gives good results compared to real measured data. Thus, this effective implementation will allow implementing much more complex and realistic models considering the muscle as volumetric continuum, with moderate computation time.</t>
  </si>
  <si>
    <t>animation, time curve, EMG</t>
  </si>
  <si>
    <t>establish the geometrical model of muscles in lower extremities from MRI acquisitions</t>
  </si>
  <si>
    <t>10.1109/EMBC.2012.6347083</t>
  </si>
  <si>
    <t>Phoenix Virtual Heart: A Hybrid VR-Desktop Visualization System for Cardiac Surgery Planning and Education</t>
  </si>
  <si>
    <t xml:space="preserve">Huang et al. </t>
  </si>
  <si>
    <t xml:space="preserve">simulation, </t>
  </si>
  <si>
    <t xml:space="preserve">heart </t>
  </si>
  <si>
    <t>Physicians diagnosing and treating complex, structural congenital heart disease (CHD), i.e., heart defects present at birth, often rely on visualization software that scrolls through a volume stack of two-dimensional (2D) medical images. Due to limited display dimensions, conventional desktop-based applications have difficulties facilitating physicians converting 2D images to 3D intelligence. Recently, 3D printing of anatomical models has emerged as a technique to analyze CHD, but current workflows are tedious. To this end, we introduce and describe our ongoing work developing the Phoenix Virtual Heart (PVH), a hybrid VR -desktop software to aid in CHD surgical planning and family consultation. PVH is currently being integrated into a 3D printing workflow at a children's hospital as a way to increase physician efficiency and confidence, allowing physicians to analyze virtual anatomical models for surgical planning and family consultation. We describe the iterative design process that led to PVH, discuss how it fits into a 3D printing workflow, and present formative feedback from clinicians that are beginning to use the application.</t>
  </si>
  <si>
    <t>10.1109/VAHC53616.2021.00012</t>
  </si>
  <si>
    <t>Visualization and exploration of time-varying medical image data sets</t>
  </si>
  <si>
    <t>Fang et al.</t>
  </si>
  <si>
    <t>Simulation,SPECT,PET</t>
  </si>
  <si>
    <t>visual analysis methods</t>
  </si>
  <si>
    <t>medical data set - lung</t>
  </si>
  <si>
    <t>Heart + Lung + Liver</t>
  </si>
  <si>
    <t>Graphics Interface</t>
  </si>
  <si>
    <t>Fang et al. propose and compare three methods for the visualization and exploration of time-varying volumetric medical images based on the temporal characteristics of the data. Three methods to analyze and visualize time-varying data, with 1D, 2D histogram, and 2D scatter-plot with multi-dimensional scaling.</t>
  </si>
  <si>
    <t>fang.jpg</t>
  </si>
  <si>
    <t>In this work, we propose and compare several methods for the visualization and exploration of time-varying volumetric medical images based on the temporal characteristics of the data. The principle idea is to consider a time-varying data set as a 3D array where each voxel contains a time-activity curve (TAC). We define and appraise three different TAC similarity measures. Based on these measures we introduce three methods to analyze and visualize time-varying data. The first method relates the whole data set to one template TAC and creates a 1D histogram. The second method extends the 1D histogram into a 2D histogram by taking the Euclidean distance between voxels into account. The third method does not rely on a template TAC but rather creates a 2D scatter-plot of all TAC data points via multi-dimensional scaling. These methods allow the user to specify transfer functions on the 1D and 2D histograms and on the scatter plot, respectively. We validate these methods on synthetic dynamic SPECT and PET data sets and a dynamic planar Gamma camera image of a patient. These techniques are designed to offer researchers and health care professionals a new tool to study the time-varying medical imaging data sets.</t>
  </si>
  <si>
    <t>time curve, histogram, volume, 3D view, brushing</t>
  </si>
  <si>
    <t>Glyph-Based SPECT Visualization for the Diagnosis of Coronary Artery Disease</t>
  </si>
  <si>
    <t>Meyer-Spradow et al.</t>
  </si>
  <si>
    <t>SPECT</t>
  </si>
  <si>
    <t>Artery</t>
  </si>
  <si>
    <t>\cite{meyer:2008} For proper function of the heart, the heart muscle requires continuous supply of oxygen and nutrients. This is provided by the coronary artery. Coronary artery disease is a disease connected with limitation of ability to provide the necessary supply. Detection and exploration of problematic places on the coronary artery is therefore crucial for proper diagnosis. Meyer et al. \cite{meyer:2008} have developed a more sophisticated visualization of multiple type of data on the surface of 3D model of heart with glyphs.</t>
  </si>
  <si>
    <t>meyer.jpg</t>
  </si>
  <si>
    <t>Meyer-Spradow, Jennis; Stegger, Lars; Döring, Christian; Ropinski, Timo; Hinrichs, Klaus</t>
  </si>
  <si>
    <t>Myocardial perfusion imaging with single photon emission computed tomography (SPECT) is an established method for the detection and evaluation of coronary artery disease (CAD). State-of-the-art SPECT scanners yield a large number of regional parameters of the left-ventricular myocardium (e.g., blood supply at rest and during stress, wall thickness, and wall thickening during heart contraction) that all need to be assessed by the physician. Today, the individual parameters of this multivariate data set are displayed as stacks of 2D slices, bull’s eye plots, or, more recently, surfaces in 3D, which depict the left-ventricular wall. In all these visualizations, the data sets are displayed side-by-side rather than in an integrated manner, such that the multivariate data have to be examined sequentially and need to be fused mentally. This is time consuming and error-prone. In this paper we present an interactive 3D glyph visualization, which enables an effective integrated visualization of the multivariate data. Results from semiotic theory are used to optimize the mapping of different variables to glyph properties. This facilitates an improved perception of important information and thus an accelerated diagnosis. The 3D glyphs are linked to the established 2D views, which permit a more detailed inspection, and to relevant meta-information such as known stenoses of coronary vessels supplying the myocardial region. Our method has demonstrated its potential for clinical routine use in real application scenarios assessed by nuclear physicians.</t>
  </si>
  <si>
    <t>mesh, color coded, glyphs</t>
  </si>
  <si>
    <t>10.1109/TVCG.2008.136</t>
  </si>
  <si>
    <t>CycleStack: Inferring periodic behavior via temporal sequence visualization in ultrasound video</t>
  </si>
  <si>
    <t>by superimposing the movement of an object of interest in a video onto a signal, CycleStack allows the viewer to understand the underlying synchronism between the two, and organizes the individual plots in an aligned layout so that any deviation from the synchronism becomes evident</t>
  </si>
  <si>
    <t>lee2010.jpg</t>
  </si>
  <si>
    <t>Lee, Teng-Yok; Chaudhuri, Abon; Porikli, Fatih; Shen, Han-Wei</t>
  </si>
  <si>
    <t>A range of well-known treatment methods for destroying tumor and similar harmful growth in human body utilizes the coherence between the inherently periodic movement of the affected body part and periodic respiratory signal of the patient, with the objective of minimizing damage to surrounding normal tissues. Such methods require constant monitoring by an operator who observes the 3D body motion via its 2D projection onto an ultrasound imaging plane and studies the synchronism of this motion with the respiratory signal. Keeping an attentive eye on the respiratory signal as well as the ultrasound video for the entire treatment period is often inconvenient and burdensome. In this paper, we propose a video visualization technique called CycleStack Plot which reduces this cognitive overhead by blending the video and the signal together in a stack-like layout. This visualization reveals the inherent synchronism between the target’s movement and the respiratory signal, visually highlights significant phase shifts of either of the two cyclic phenomena, with the hope of arresting the operator’s attention. Our proposed visualization also provides a visual overview for the posttreatment analysis which enables educated users to quickly and effectively skim through the excessively long process. This paper demonstrates the utility of CycleStack Plot with a case study using real ultrasound videos. In addition, a user study has been performed to evaluate the merits and limitations of the proposed method with respect to the conventional way of watching a video and a signal side-by-side. Even though the motivation of the proposed visualization is improvement of medical applications that use ultrasound, the core techniques discussed here have potential to be extended to other application domains requiring analysis of cyclic patterns from videos.</t>
  </si>
  <si>
    <t>time-cycle plot, deformation, comparative visualization</t>
  </si>
  <si>
    <t>verify the benefit of CycleStack Plot by having it employed in an actual medical system</t>
  </si>
  <si>
    <t>10.1109/PACIFICVIS.2010.5429602</t>
  </si>
  <si>
    <t>Computer-generated three-dimensional animation of the mitral valve</t>
  </si>
  <si>
    <t>Dayan et al.</t>
  </si>
  <si>
    <t>X-ray</t>
  </si>
  <si>
    <t>modeling and animation of the heart</t>
  </si>
  <si>
    <t>Mitral valve dynamics</t>
  </si>
  <si>
    <t>Heart - Mitral valve</t>
  </si>
  <si>
    <t>Mitral valve is the valve between left ventricum and left atrium of the heart. During diastole, a normally-functioning mitral valve opens as a result of increased pressure from the left atrium. Exploration of mechanical differences of mitral valves in healthy patient and patients with pathological states are important for research and teaching. Dayan et al. \cite{dayan:2004}, created a model to produce animation of dynamics of mitral valve complex from the Visible Human project data set, and numeric motion-capture data. The normal and pathophysiologic dynamics can be compared and viewed from any perspective.</t>
  </si>
  <si>
    <t>dayan.jpg</t>
  </si>
  <si>
    <t>Dayan, Joseph H.; Oliker, Aaron; Sharony, Ram; Baumann, F. Gregory; Galloway, Aubrey; Colvin, Stephen B.; Miller, D. Craig; Grossi, Eugene A.</t>
  </si>
  <si>
    <t>Objective: Three-dimensional motion-capture data offer insight into the mechanical differences of mitral valve function in pathologic states. Although this technique is precise, the resulting time-varying data sets can be both difficult to interpret and visualize. We used a new technique to transform these 3-dimensional ovine numeric analyses into an animated human model of the mitral apparatus that can be deformed into various pathologic states. Methods: In vivo, high-speed, biplane cinefluoroscopic images of tagged ovine mitral apparatus were previously analyzed under normal and pathologic conditions. These studies produced serial 3-dimensional coordinates. By using commercial animation and custom software, animated 3-dimensional models were constructed of the mitral annulus, leaflets, and subvalvular apparatus. The motion data wereoverlaid onto a detailed model of the human heart, resulting in a dynamic reconstruction. Results: Numeric motion-capture data were successfully converted into animated 3-dimensional models of the mitral valve. Structures of interest can be isolated by eliminating adjacent anatomy. The normal and pathophysiologic dynamics of the mitral valve complex can be viewed from any perspective. Conclusion: This technique provides easy and understandable visualization of the complex and time-varying motion of the mitral apparatus. This technology creates a valuable research and teaching tool for the conceptualization of mitral valve dysfunction and the principles of repair.</t>
  </si>
  <si>
    <t>10.1016/S0022-5223(03)00959-0</t>
  </si>
  <si>
    <t>An anatomy-based approach to human muscle modeling and deformation</t>
  </si>
  <si>
    <t>Dong et al.</t>
  </si>
  <si>
    <t>Dong, Feng; Clapworthy, G.J.; Krokos, M.A.; Yao, Jialiang</t>
  </si>
  <si>
    <t>10.1109/2945.998668</t>
  </si>
  <si>
    <t>Modern visualisation tools for research and education in biomechanics</t>
  </si>
  <si>
    <t>Van Sint Jan, S.; Viceconti, M.; Clapworthy, G.</t>
  </si>
  <si>
    <t>The DataManager presented in this paper allows the multimodal visualisation of heterogeneous data originating from the biomedical field and, more particularly, biomechanics. In the latter, the aim is to increase our understanding of the musculo-skeletal system, and to achieve this, numerous disparate data must be collected and combined. Previously, no software tool fully allowed such integration, but the DataManager and its development environment (the MAF) now provide an answer to that problem. This paper presents the current visualisation and data processing tools available from the DataManager. Its usefulness for research, educational and clinical activities will be demonstrated. The system developers hope that the data management mechanisms available within the software will stimulate data sharing between scientists and will encourage them to participate in enhancing the system by integrating their own software tools.</t>
  </si>
  <si>
    <t>10.1109/IV.2004.1320118</t>
  </si>
  <si>
    <t>Principles and Applications of Computer Graphics in Medicine</t>
  </si>
  <si>
    <t>Vidal, F.p.; Bello, F.; Brodlie, K.w.; John, N.w.; Gould, D.; Phillips, R.; Avis, N.j.</t>
  </si>
  <si>
    <t>10.1111/j.1467-8659.2006.00822.x</t>
  </si>
  <si>
    <t>Conditional Shape Models for Cardiac Motion Estimation</t>
  </si>
  <si>
    <t>Metz, Coert; Baka, Nora; Kirisli, Hortense; Schaap, Michiel; Walsum, Theo van; Klein, Stefan; Neefjes, Lisan; Mollet, Nico; Lelieveldt, Boudewijn; Bruijne, Marleen de; Niessen, Wiro</t>
  </si>
  <si>
    <t>Toward Real-time Simulation of Cardiac Dynamics</t>
  </si>
  <si>
    <t>Bartocci et al.</t>
  </si>
  <si>
    <t>Bartocci, E.; Cherry, E. M.; Glimm, J.; Grosu, R.; Smolka, S. A.; Fenton, F. H.</t>
  </si>
  <si>
    <t>10.1145/2037509.2037525</t>
  </si>
  <si>
    <t>Visualizing Motion Data in Virtual Reality: Understanding the Roles of Animation, Interaction, and Static Presentation</t>
  </si>
  <si>
    <t>Coffey et al.</t>
  </si>
  <si>
    <t>Coffey, D.; Korsakov, F.; Ewert, M.; Hagh-Shenas, H.; Thorson, L.; Ellingson, A.; Nuckley, D.; Keefe, D.f</t>
  </si>
  <si>
    <t>10.1111/j.1467-8659.2012.03114.x</t>
  </si>
  <si>
    <t>Estimating the 4D respiratory lung motion by spatiotemporal registration and super-resolution image reconstruction</t>
  </si>
  <si>
    <t>Wu, Guorong; Wang, Qian; Lian, Jun; Shen, Dinggang</t>
  </si>
  <si>
    <t>10.1118/1.4790689</t>
  </si>
  <si>
    <t>MovExp: A Versatile Visualization Tool for Human-Computer Interaction Studies with 3D Performance and Biomechanical Data</t>
  </si>
  <si>
    <t>Palmas, Gregorio; Bachynskyi, Myroslav; Oulasvirta, Antti; Seidel, Hans-Peter; Weinkauf, Tina</t>
  </si>
  <si>
    <t>10.1109/TVCG.2014.2346311</t>
  </si>
  <si>
    <t>Modeling and Simulating Virtual Anatomical Humans</t>
  </si>
  <si>
    <t>MadehKhaksar, Forough; Luo, Zhiping; Pronost, Nicolas; Egges, Arjan</t>
  </si>
  <si>
    <t>The Virtual Liver Network: systems understanding from bench to bedside</t>
  </si>
  <si>
    <t>Henney, A.; H.Coaker</t>
  </si>
  <si>
    <t>10.4155/fmc.14.127</t>
  </si>
  <si>
    <t>Visual analysis of body movement in serious games for healthcare</t>
  </si>
  <si>
    <t>Purwantiningsih, Oky; Sallaberry, Arnaud; Andary, Sebastien; Seilles, Antoine; Azé, Jérôme</t>
  </si>
  <si>
    <t>10.1109/PACIFICVIS.2016.7465276</t>
  </si>
  <si>
    <t>Building anatomically realistic jaw kinematics model from data</t>
  </si>
  <si>
    <t>Yang, W.; Marshak, N.; Sýkora, D.; Ramalingam, S.; Kavan, L.</t>
  </si>
  <si>
    <t>This paper considers a different aspect of anatomical face modeling: kinematic modeling of the jaw, i.e., the Temporo-Mandibular Joint (TMJ). Previous work often relies on simple models of jaw kinematics, even though the actual physiological behavior of the TMJ is quite complex, allowing not only for mouth opening, but also for some amount of sideways (lateral) and front-to-back (protrusion) motions. Fortuitously, the TMJ is the only joint whose kinematics can be accurately measured with optical methods, because the bones of the lower and upper jaw are rigidly connected to the lower and upper teeth. We construct a person-specific jaw kinematic model by asking an actor to exercise the entire range of motion of the jaw while keeping the lips open so that the teeth are at least partially visible. This performance is recorded with three calibrated cameras. We obtain highly accurate 3D models of the teeth with a standard dental scanner and use these models to reconstruct the rigid body trajectories of the teeth from the videos (markerless tracking). The relative rigid transformations samples between the lower and upper teeth are mapped to the Lie algebra of rigid body motions in order to linearize the rotational motion. Our main contribution is to fit these samples with a three-dimensional nonlinear model parameterizing the entire range of motion of the TMJ. We show that standard Principal Component Analysis (PCA) fails to capture the nonlinear trajectories of the moving mandible. However, we found these nonlinearities can be captured with a special modification of autoencoder neural networks known as Nonlinear PCA. By mapping back to the Lie group of rigid transformations, we obtain parameterization of the jaw kinematics which provides an intuitive interface allowing the animators to explore realistic jaw motions in a user-friendly way.</t>
  </si>
  <si>
    <t xml:space="preserve"> Jaw Kinematics, Teeth Motion, Tmj</t>
  </si>
  <si>
    <t>State-of-the-Art Report: Visual Computing in Radiation Therapy Planning</t>
  </si>
  <si>
    <t>Schlachter, M.; Raidou, R.g.; Muren, L.p.; Preim, B.; Putora, P.m.; Bühler, K.</t>
  </si>
  <si>
    <t>10.1111/cgf.13726</t>
  </si>
  <si>
    <t>Big Data Visualization in Cardiology—A Systematic Review and Future Directions</t>
  </si>
  <si>
    <t>Nazir, Shah; Nawaz Khan, Muhammad; Anwar, Sajid; Adnan, Awais; Asadi, Shahla; Shahzad, Sara; Ali, Shaukat</t>
  </si>
  <si>
    <t>10.1109/ACCESS.2019.2936133</t>
  </si>
  <si>
    <t>Visual Biofeedback for Upper Limb Compensatory Movements: A Preliminary Study Next to Rehabilitation Professionals</t>
  </si>
  <si>
    <t>Lopes, Daniel S.; Faria, Afonso; Barriga, Ana; Caneira, Sérgio; Baptista, Filomena; Matos, Catarina; Neves, Ana F.; Prates, Leonor; Pereira, Ângela Maria; Nicolau, Hugo</t>
  </si>
  <si>
    <t>upper limb</t>
  </si>
  <si>
    <t xml:space="preserve">this is a poster </t>
  </si>
  <si>
    <t>In this preliminary study, we propose visual biofeedback techniques for representing compensatory movements that are commonly found in upper limb rehabilitation exercises. Here, visual biofeedback is represented by stick figures adorned with different graphical elements to highlight abnormal motor patterns. We explore 4 visual biofeedback techniques for analysing movements designed for neuromotor rehabilitation of the upper limb. Co-design sessions were conducted next to 5 rehabilitation professionals. The resulting visual designs were then evaluated by 3 other physiotherapists, each evaluated the visual biofeedback of two types of compensatory movements: arm elevation-flexion and cephalic tilt. Results indicate that although there is a preferred technique, participants suggested to design a novel representation that should incorporate features from different sources, thus designing a hybrid visual biofeedback technique.</t>
  </si>
  <si>
    <t>10.2312/EURP.20191139</t>
  </si>
  <si>
    <t>Muscle and Fascia Simulation with Extended Position Based Dynamics</t>
  </si>
  <si>
    <t xml:space="preserve">Romeo et al. </t>
  </si>
  <si>
    <t>Romeo, M., Monteagudo, C. and Sánchez‐Quirós, D.,</t>
  </si>
  <si>
    <t>Recent research on muscle and fascia simulation for visual effects relies on numerical methods such as the finite element method or finite volume method. These approaches produce realistic results, but require high computational time and are complex to set up. On the other hand, position-based dynamics offers a fast and controllable solution to simulate surfaces and volumes, but there is no literature on how to implement constraints that could be used to realistically simulate muscles and fascia for digital creatures with this method. In this paper, we extend the current state-of-the-art in Position-Based Dynamics to efficiently compute realistic skeletal muscle and superficial fascia simulation. In particular, we embed muscle fibres in the solver by adding an anisotropic component to the distance constraints between mesh points and apply overpressure to realistically model muscle volume changes under contraction. In addition, we also define a modified distance constraint for the fascia that allows compression and enables the user to scale the constraint's original distance to gain elastic potential at rest. Finally, we propose a modification of the extended position-based dynamics algorithm to properly compute different sets of constraints and describe other details for proper simulation of character's muscle and fascia dynamics.</t>
  </si>
  <si>
    <t>Motion Browser: Visualizing and Understanding Complex Upper Limb Movement Under Obstetrical Brachial Plexus Injuries</t>
  </si>
  <si>
    <t>Chan et al.</t>
  </si>
  <si>
    <t>Chan, Gromit Yeuk-Yin; Nonato, Luis Gustavo; Chu, Alice; Raghavan, Preeti; Aluru, Viswanath; Silva, Cláudio T.</t>
  </si>
  <si>
    <t>10.1109/TVCG.2019.2934280</t>
  </si>
  <si>
    <t>A Survey of Visual Analytics for Public Health</t>
  </si>
  <si>
    <t>Preim, Bernhard; Lawonn, Kai</t>
  </si>
  <si>
    <t>Cell physiology</t>
  </si>
  <si>
    <t>10.1111/cgf.13891</t>
  </si>
  <si>
    <t>Considerations for Using the Vasculature as a Coordinate System to Map All the Cells in the Human Body</t>
  </si>
  <si>
    <t>Weber, Griffin M.; Ju, Yingnan; Börner, Katy</t>
  </si>
  <si>
    <t xml:space="preserve">System </t>
  </si>
  <si>
    <t>10.3389/fcvm.2020.00029</t>
  </si>
  <si>
    <t>NE-Motion: Visual Analysis of Stroke Patients Using Motion Sensor Networks</t>
  </si>
  <si>
    <t>Contreras et al.</t>
  </si>
  <si>
    <t>Contreras, Rodrigo Colnago; Parnandi, Avinash; Coelho, Bruno Gomes; Silva, Claudio; Schambra, Heidi; Nonato, Luis Gustavo</t>
  </si>
  <si>
    <t>10.3390/s21134482</t>
  </si>
  <si>
    <t>Visualization of Human Spine Biomechanics for Spinal Surgery</t>
  </si>
  <si>
    <t>Eulzer et al.</t>
  </si>
  <si>
    <t>Eulzer, Pepe; Bauer, Sabine; Kilian, Francis; Lawonn, Kai</t>
  </si>
  <si>
    <t>10.1109/TVCG.2020.3030388</t>
  </si>
  <si>
    <t>Integrated Dual Analysis of Quantitative and Qualitative High-Dimensional Data</t>
  </si>
  <si>
    <t>Muller, Juliane; Garrison, Laura; Ulbrich, Philipp; Schreiber, Stefanie; Bruckner, Stefan; Hauser, Helwig; Oeltze-Jafra, Steffen</t>
  </si>
  <si>
    <t>10.1109/TVCG.2021.3056424</t>
  </si>
  <si>
    <t>Weighing-up protein dynamics: the combination of native mass spectrometry and molecular dynamics simulations</t>
  </si>
  <si>
    <t>Marklund, Erik G; Benesch, Justin LP</t>
  </si>
  <si>
    <t>mass spectrometry</t>
  </si>
  <si>
    <t>10.1016/j.sbi.2018.12.011</t>
  </si>
  <si>
    <t>High-resolution three-dimensional visualization of hepatic sinusoids in cirrhotic rats via serial histological sections</t>
  </si>
  <si>
    <t>Liu et al.</t>
  </si>
  <si>
    <t>directly visualize histology for analysis</t>
  </si>
  <si>
    <t>Cirrhosis</t>
  </si>
  <si>
    <t>Hepatic sinusoids</t>
  </si>
  <si>
    <t>histopathology</t>
  </si>
  <si>
    <t>this is really more of an anatomy based thing but since there are so few tissue based visaulization works want to highlight this as a domain work to show how form follows function (degradation of liver tissue in diseases affects shape/size of hepatic sinuses which then impacts liver function)</t>
  </si>
  <si>
    <t>liu-2021.png</t>
  </si>
  <si>
    <t>Liu, J.Y., Lv, W.J., Jian, J.B., Xin, X.H., Zhao, X.Y. and Hu, C.H.</t>
  </si>
  <si>
    <t>Aim: As a specialized intraparenchymal vascular conduit, hepatic sinusoids play a key role in liver microcirculation. This study aimed to explore the three-dimensional (3D) morphological changes of cirrhotic sinusoids by serial histological sections.
Methods: Cirrhosis was induced by tail vein injection of albumin in Wistar rats with a positive antibody. A total of 356 serial histological sections were prepared from liver tissue blocks of normal and cirrhotic rats. The optical microscope images were registered and reconstructed, and 3D reconstructions of the fine structures of fibrous tissues and sinusoids were subsequently visualized.
Results: The fibrosis area of the cirrhotic sample was 6-16 times that of the normal sample (P&lt;0.001). Cirrhosis led to obvious changes in the distribution and morphology of sinusoids, which were mainly manifested as dilation, increased quantity and disordered distribution. Compared with normal liver, cirrhotic liver has a significantly increased volume ratio, number and volume of sinusoids (1.63-, 0.53-, and 1.75-fold, respectively, P&lt;0.001). Furthermore, the samples were further divided into three zones according to the oxygen supply, and there were significant differences in the morphology of the sinusoids in the normal and cirrhotic samples (P&lt;0.05). In particular, morphological parameters of the cirrhotic sinusoids near the portal area were obviously greater than those in the normal liver (P&lt;0.05).
Conclusion: 3D morphological structures of hepatic sinusoids were reconstructed, and the adaptive microstructure changes of cirrhotic sinusoids were accurately measured, which has an important implications for the study of hepatic microcirculation and pathological changes of cirrhosis.</t>
  </si>
  <si>
    <t>10.14670/HH-18-339</t>
  </si>
  <si>
    <t>Visualization and function of vimentin phosphorylation by cdc2 kinase during mitosis.</t>
  </si>
  <si>
    <t>Tsujimura, K; Ogawara, M; Takeuchi, Y; Imajoh-Ohmi, S; Ha, M H; Inagaki, M</t>
  </si>
  <si>
    <t>10.1016/S0021-9258(18)47395-4</t>
  </si>
  <si>
    <t>Interactive visualization of protein dynamics</t>
  </si>
  <si>
    <t>Huitema, H.; Van Liere, R.</t>
  </si>
  <si>
    <t>10.1109/VISUAL.2000.885733</t>
  </si>
  <si>
    <t>CellDesigner: a process diagram editor for gene-regulatory and biochemical networks</t>
  </si>
  <si>
    <t>Funahashi, Akira; Morohashi, Mineo; Kitano, Hiroaki; Tanimura, Naoki</t>
  </si>
  <si>
    <t>look at time-wise changes in the links of the network or in the concentration levels of the different proteins</t>
  </si>
  <si>
    <t>10.1016/S1478-5382(03)02370-9</t>
  </si>
  <si>
    <t>Discovering molecular pathways from protein interaction and gene expression data</t>
  </si>
  <si>
    <t>Segal, E.; Wang, H.; Koller, D.</t>
  </si>
  <si>
    <t>10.1093/bioinformatics/btg1037</t>
  </si>
  <si>
    <t>Cytoscape: A Software Environment for Integrated Models of Biomolecular Interaction Networks</t>
  </si>
  <si>
    <t>Shannon, Paul; Markiel, Andrew; Ozier, Owen; Baliga, Nitin S.; Wang, Jonathan T.; Ramage, Daniel; Amin, Nada; Schwikowski, Benno; Ideker, Trey</t>
  </si>
  <si>
    <t>10.1101/gr.1239303</t>
  </si>
  <si>
    <t>Real-Time Visualization of Large Time-Varying Molecules</t>
  </si>
  <si>
    <t>Hao, Xuejun; Varshney, Amitabh; Sukharev, Sergei</t>
  </si>
  <si>
    <t>10.1109/10.1.1.2.2390</t>
  </si>
  <si>
    <t>Molecular Surface Abstraction</t>
  </si>
  <si>
    <t>Cipriano, Gleicher</t>
  </si>
  <si>
    <t>Cipriano, Gregory; Gleicher, Michael</t>
  </si>
  <si>
    <t>10.1109/TVCG.2007.70578</t>
  </si>
  <si>
    <t>Two-Level Approach to Efficient Visualization of Protein Dynamics</t>
  </si>
  <si>
    <t>Lampe, Ove Daae; Viola, Ivan; Reuter, Nathalie; Hauser, Helwig</t>
  </si>
  <si>
    <t>10.1109/TVCG.2007.70517</t>
  </si>
  <si>
    <t>The Systems Biology Graphical Notation</t>
  </si>
  <si>
    <t>Novère, Nicolas Le; Hucka, Michael; Mi, Huaiyu; Moodie, Stuart; Schreiber, Falk; Sorokin, Anatoly; Demir, Emek; Wegner, Katja; Aladjem, Mirit I.; Wimalaratne, Sarala M.; Bergman, Frank T.; Gauges, Ralph; Ghazal, Peter; Kawaji, Hideya; Li, Lu; Matsuoka, Yukiko; Villéger, Alice; Boyd, Sarah E.; Calzone, Laurence; Courtot, Melanie; Dogrusoz, Ugur; Freeman, Tom C.; Funahashi, Akira; Ghosh, Samik; Jouraku, Akiya; Kim, Sohyoung; Kolpakov, Fedor; Luna, Augustin; Sahle, Sven; Schmidt, Esther; Watterson, Steven; Wu, Guanming; Goryanin, Igor; Kell, Douglas B.; Sander, Chris; Sauro, Herbert; Snoep, Jacky L.; Kohn, Kurt; Kitano, Hiroaki</t>
  </si>
  <si>
    <t>10.1038/nbt.1558</t>
  </si>
  <si>
    <t>Accelerated Visualization of Dynamic Molecular Surfaces</t>
  </si>
  <si>
    <t>Lindow</t>
  </si>
  <si>
    <t>Molecular surfaces play an important role in studying the interactions between molecules. Visualizing the dynamic behavior of molecules is particularly interesting to gain insights into a molecular system. Only recently it has become possible to interactively visualize dynamic molecular surfaces using ray casting techniques.
In this paper, we show how to further accelerate the construction and the rendering of the solvent excluded surface (SES) and the molecular skin surface (MSS). We propose several improvements to reduce the update times for displaying these molecular surfaces. First, we adopt a parallel approximate Voronoi diagram algorithm to compute the MSS. This accelerates the MSS computation by more than one order of magnitude on a single core. Second, we demonstrate that the contour-buildup algorithm is ideally suited for computing the SES due to its inherently parallel structure. For both parallel algorithms, we observe good scalability up to 8 cores and, thus, obtain interactive frame rates for molecular dynamics trajectories of up to twenty thousand atoms for the SES and up to a few thousand atoms for the MSS. Third, we reduce the rendering time for the SES using tight-fitting bounding quadrangles as rasterization primitives. These primitives also accelerate the rendering of the MSS. With these improvements, the interactive visualization of the MSS of dynamic trajectories of a few thousand atoms becomes for the first time possible. Nevertheless, the SES remains a few times faster than the MSS.</t>
  </si>
  <si>
    <t>10.1111/j.1467-8659.2009.01693.x</t>
  </si>
  <si>
    <t>Atomic-Level Characterization of the Structural Dynamics of Proteins</t>
  </si>
  <si>
    <t>Shaw, David E.; Maragakis, Paul; Lindorff-Larsen, Kresten; Piana, Stefano; Dror, Ron O.; Eastwood, Michael P.; Bank, Joseph A.; Jumper, John M.; Salmon, John K.; Shan, Yibing; Wriggers, Willy</t>
  </si>
  <si>
    <t>10.1126/science.1187409</t>
  </si>
  <si>
    <t>Visualizing Protein Interactions and Dynamics: Evolving a Visual Language for Molecular Animation</t>
  </si>
  <si>
    <t>Jenkinson, Jodie; McGill, Gaël</t>
  </si>
  <si>
    <t>10.1187/cbe.11-08-0071</t>
  </si>
  <si>
    <t>Adaptive parallel simulation of a two-timescale model for apoptotic receptor-clustering on GPUs</t>
  </si>
  <si>
    <t>Schöll, Alexander; Braun, Claus; Daub, Markus; Schneider, Guido; Wunderlich, Hans-Joachim</t>
  </si>
  <si>
    <t>Computational biology contributes important solutions for major biological challenges. Unfortunately, most applications in computational biology are highly compute-intensive and associated with extensive computing times. Biological problems of interest are often not treatable with traditional simulation models on conventional multi-core CPU systems. This interdisciplinary work introduces a new multi-timescale simulation model for apoptotic receptor-clustering and a new parallel evaluation algorithm that exploits the computational performance of heterogeneous CPU-GPU computing systems. For this purpose, the different dynamics involved in receptor-clustering are separated and simulated on two timescales. Additionally, the time step sizes are adaptively refined on each timescale independently. This new approach improves the simulation performance significantly and reduces computing times from months to hours for observation times of several seconds.</t>
  </si>
  <si>
    <t>10.1109/BIBM.2014.6999195</t>
  </si>
  <si>
    <t>Escher: A Web Application for Building, Sharing, and Embedding Data-Rich Visualizations of Biological Pathways</t>
  </si>
  <si>
    <t>King, Zachary A.; Dräger, Andreas; Ebrahim, Ali; Sonnenschein, Nikolaus; Lewis, Nathan E.; Palsson, Bernhard O.</t>
  </si>
  <si>
    <t>10.1371/journal.pcbi.1004321</t>
  </si>
  <si>
    <t>Agent-Based Spatial Simulation with NetLogo Volume 1</t>
  </si>
  <si>
    <t>Banos, Lang, Marilleau</t>
  </si>
  <si>
    <t>Banos, Arnaud; Lang, Christophe; Marilleau, Nicolas</t>
  </si>
  <si>
    <t>Molecular Maya (mMaya)</t>
  </si>
  <si>
    <t>Clarafi</t>
  </si>
  <si>
    <t>Visualization of Biomolecular Structures: State of the Art</t>
  </si>
  <si>
    <t>Kozlíková, Barbora; Krone, Michael; Lindow, Norbert; Falk, Martin; Baaden, Marc; Baum, Daniel; Viola, Ivan; Parulek, Julius; Hege, Hans-Christian</t>
  </si>
  <si>
    <t>10.2312/eurovisstar.20151112</t>
  </si>
  <si>
    <t>Discovering Medical Knowledge Using Visual Analytics</t>
  </si>
  <si>
    <t>Sturm, Werner; Schreck, Tobias; Holzinger, Andreas; Ullrich, Torsten</t>
  </si>
  <si>
    <t>Due to advanced technologies, the amount of biomedical data has been increasing drastically. Such large data sets might be obtained from hospitals, medical practices or laboratories and can be used to discover unknown knowledge and to find and reflect hypotheses. Based on this fact, knowledge discovery systems can support experts to make further decisions, explore the data or to predict future events. To analyze and communicate such a vast amount of information to the user, advanced techniques such as knowledge discovery and information visualization are necessary. Visual analytics combines these fields and supports users to integrate domain knowledge into the knowledge discovery process. This article gives a state-of-the-art overview on visual analytics reseach with a focus on the biomedical domain, systems biology and *omics data.</t>
  </si>
  <si>
    <t>systems biology, omics data</t>
  </si>
  <si>
    <t>10.2312/VCBM.20151210</t>
  </si>
  <si>
    <t>Localizing protein-protein interactions in living cells using fluorescence lifetime imaging microscopy</t>
  </si>
  <si>
    <t>Sun, Yuansheng; Periasamy, Ammasi</t>
  </si>
  <si>
    <t>10.1007/978-1-4939-2080-8_6</t>
  </si>
  <si>
    <t>FoldSynth: interactive 2D/3D visualisation platform for molecular strands</t>
  </si>
  <si>
    <t>Todd, Stephen; Todd, Peter; Leymarie, Frederic Fol; Latham, William; Kelley, Lawrence A.; Sternberg, Michael; Hugues, Jim; Taylor, Stephen</t>
  </si>
  <si>
    <t>NPDock: a web server for protein–nucleic acid docking</t>
  </si>
  <si>
    <t>Tuszynska, Irina; Magnus, Marcin; Jonak, Katarzyna; Dawson, Wayne; Bujnicki, Janusz M.</t>
  </si>
  <si>
    <t>10.1093/nar/gkv493</t>
  </si>
  <si>
    <t>Visual Analysis of Biomolecular Cavities: State of the Art</t>
  </si>
  <si>
    <t>Krone, M.; Kozlíková, B.; Lindow, N.; Baaden, M.; Baum, D.; Parulek, J.; Hege, H.-C.; Viola, I.</t>
  </si>
  <si>
    <t>overview of the existing methods for visualization and visual analysis of void space in molecules, for both static and dynamic cases</t>
  </si>
  <si>
    <t>10.1111/cgf.12928</t>
  </si>
  <si>
    <t>Illustrative Transitions in Molecular Visualization via Forward and Inverse Abstraction Transform</t>
  </si>
  <si>
    <t>Sorger, Johannes; Mindek, Peter; Klein, Tobias; Johnson, Graham; Viola, Ivan</t>
  </si>
  <si>
    <t>10.2312/VCBM.20161267</t>
  </si>
  <si>
    <t>Visualization of Biomolecular Structures: State of the Art Revisited</t>
  </si>
  <si>
    <t>Kozlíková, B.; Krone, M.; Falk, M.; Lindow, N.; Baaden, M.; Baum, D.; Viola, I.; Parulek, J.; Hege, H.-C.</t>
  </si>
  <si>
    <t>10.1111/cgf.13072</t>
  </si>
  <si>
    <t>Fixed-Charge Atomistic Force Fields for Molecular Dynamics Simulations in the Condensed Phase: An Overview</t>
  </si>
  <si>
    <t>Riniker, Sereina</t>
  </si>
  <si>
    <t>10.1021/acs.jcim.8b00042</t>
  </si>
  <si>
    <t>Interactive Network Visualization of Gene Expression Time-Series Data</t>
  </si>
  <si>
    <t>Cruz, Arrais, Machado</t>
  </si>
  <si>
    <t>Cruz, António; P. Arrais, Joel; Machado, Penousal</t>
  </si>
  <si>
    <t>10.1109/iV.2018.00105</t>
  </si>
  <si>
    <t>MCell-R: A particle-resolution network-free spatial modeling framework</t>
  </si>
  <si>
    <t>Tapia, Jose-Juan; Saglam, Ali Sinan; Czech, Jacob; Kuczewski, Robert; Bartol, Thomas M.; Sejnowski, Terrence J.; Faeder, James R.</t>
  </si>
  <si>
    <t>10.1007/978-1-4939-9102-0_9</t>
  </si>
  <si>
    <t>Scale-Space Splatting: Reforming Spacetime for Cross-Scale Exploration of Integral Measures in Molecular Dynamics</t>
  </si>
  <si>
    <t>Pálenik, Juraj; Byška, Jan; Bruckner, Stefan; Hauser, Helwig</t>
  </si>
  <si>
    <t xml:space="preserve">Molecule </t>
  </si>
  <si>
    <t>10.1109/TVCG.2019.2934258</t>
  </si>
  <si>
    <t>Art and Science of the Cellular Mesoscale</t>
  </si>
  <si>
    <t>Goodsell, David S.; Olson, Arthur J.; Forli, Stefano</t>
  </si>
  <si>
    <t>10.1016/j.tibs.2020.02.010</t>
  </si>
  <si>
    <t>CG2AT2: An Enhanced Fragment-based approach for Serial Multi-scale Molecular Dynamics simulations</t>
  </si>
  <si>
    <t>Vickery, Owen N.; Stansfeld, Phillip J.</t>
  </si>
  <si>
    <t>Cellinker: a platform of ligand–receptor interactions for intercellular communication analysis</t>
  </si>
  <si>
    <t>Zhang, Yang; Liu, Tianyuan; Wang, Jing; Zou, Bohao; Li, Le; Yao, Linhui; Chen, Kechen; Ning, Lin; Wu, Bingyi; Zhao, Xiaoyang; Wang, Dong</t>
  </si>
  <si>
    <t>10.1093/bioinformatics/btab036</t>
  </si>
  <si>
    <t>SigTools: Exploratory Visualization for Genomic Signals</t>
  </si>
  <si>
    <t>Masoumi, Shohre; Libbrecht, Maxwell W.; Wiese, Kay C.</t>
  </si>
  <si>
    <t>Simulating realistic membrane shapes</t>
  </si>
  <si>
    <t>Pezeshkian, Weria; Marrink, Siewert J.</t>
  </si>
  <si>
    <t>10.1016/j.ceb.2021.02.009</t>
  </si>
  <si>
    <t>Grand Challenges in Bioinformatics Data Visualization</t>
  </si>
  <si>
    <t>O'Donoghue, Seán I.</t>
  </si>
  <si>
    <t>10.3389/fbinf.2021.669186</t>
  </si>
  <si>
    <t>The New Field of Network Physiology: Building the Human Physiolome</t>
  </si>
  <si>
    <t>Ivanov, Plamen Ch.</t>
  </si>
  <si>
    <t>10.3389/fnetp.2021.711778</t>
  </si>
  <si>
    <t>Knowledge Representation for Multi-Scale Physiology Route Modeling</t>
  </si>
  <si>
    <t>Kokash, Natallia; de Bono, Bernard</t>
  </si>
  <si>
    <t>10.3389/fninf.2021.560050</t>
  </si>
  <si>
    <t>OncoThreads: Visualization of Large Scale Longitudinal Cancer Molecular Data</t>
  </si>
  <si>
    <t>Harbig, Theresa A.; Nusrat, Sabrina; Mazor, Tali; Wang, Qianwen; Thomson, Alexander; Bitter, Hans; Cerami, Ethan; Gehlenborg, Nils</t>
  </si>
  <si>
    <t xml:space="preserve"> 10.1093/bioinformatics/btab289</t>
  </si>
  <si>
    <t>OmicsTIDE: Interactive Exploration of Trends in Multi-Omics Data</t>
  </si>
  <si>
    <t>Harbig, Theresa; Fratte, Julian; Krone, Michael; Nieselt, Kay</t>
  </si>
  <si>
    <t>A survey of physical methods for studying nuclear mechanics and mechanobiology</t>
  </si>
  <si>
    <t>Hobson, Chad M.; Falvo, Michael R.; Superfine, Richard</t>
  </si>
  <si>
    <t>10.1063/5.0068126</t>
  </si>
  <si>
    <t>Embryo-scale, single-cell spatial transcriptomics</t>
  </si>
  <si>
    <t>Srivatsan, Sanjay R.; Regier, Mary C.; Barkan, Eliza; Franks, Jennifer M.; Packer, Jonathan S.; Grosjean, Parker; Duran, Madeleine; Saxton, Sarah; Ladd, Jon J; Spielmann, Malte; Lois, Carlos; Lampe, Paul D.; Shendure, Jay; Stevens, Kelly R.; Trapnell, Cole</t>
  </si>
  <si>
    <t>10.1126/science.abb9536</t>
  </si>
  <si>
    <t>Structure and dynamics of molecular networks: A novel paradigm of drug discovery</t>
  </si>
  <si>
    <t>Csermely et al.</t>
  </si>
  <si>
    <t>Csermely, Peter; Korcsmáros, Tamás; Kiss, Huba J. M.; London, Gábor; Nussinov, Ruth</t>
  </si>
  <si>
    <t>Interaction Design for Fragment-Based Molecule Parameterisation</t>
  </si>
  <si>
    <t xml:space="preserve">J.M. van der Woning (Jimi); </t>
  </si>
  <si>
    <t>J.M. van der Woning (Jimi); Life Sciences and Health; Life Sciences and Health; Software Analysis and Transformation; Software Analysis and Transformation</t>
  </si>
  <si>
    <t>Life Sciences and Health; Life Sciences and Health; Software Analysis and Transformation; Software Analysis and Transformation</t>
  </si>
  <si>
    <t>gganatogram: An R package for modular visualisation of anatograms and tissues based on ggplot2</t>
  </si>
  <si>
    <t>Maag, Jesper L. V.</t>
  </si>
  <si>
    <t>The State of the Art in Multilayer Network Visualization</t>
  </si>
  <si>
    <t>McGee, F.; Ghoniem, M.; Melançon, G.; Otjacques, B.; Pinaud, B.</t>
  </si>
  <si>
    <t xml:space="preserve">molecular pathway </t>
  </si>
  <si>
    <t>10.1111/cgf.13610</t>
  </si>
  <si>
    <t>A Visual Environment for Hypothesis Formation and Reasoning in Studies with fMRI and Multivariate Clinical Data</t>
  </si>
  <si>
    <t>Jönsson, Daniel; Bergström, Albin; Forsell, Camilla; Simon, Rozalyn; Engström, Maria; Ynnerman, Anders; Hotz, Ingrid</t>
  </si>
  <si>
    <t>Popup-Plots: Warping Temporal Data Visualization</t>
  </si>
  <si>
    <t>Schmidt, Johanna; Fleischmann, Dominik; Preim, Bernhard; Brändle, Norbert; Mistelbauer, Gabriel</t>
  </si>
  <si>
    <t xml:space="preserve">Blood flow </t>
  </si>
  <si>
    <t xml:space="preserve">Vessel </t>
  </si>
  <si>
    <t>10.1109/TVCG.2018.2841385</t>
  </si>
  <si>
    <t>InkVis: A High-Particle-Count Approach for Visualization of Phase-Contrast Magnetic Resonance Imaging Data</t>
  </si>
  <si>
    <t>de Hoon et al.</t>
  </si>
  <si>
    <t>de Hoon, Niels; Lawonn, Kai; Jalba, Andrei; Eisemann, Elmar; Vilanova, Anna</t>
  </si>
  <si>
    <t>10.2312/vcbm.20191243</t>
  </si>
  <si>
    <t>Interactive exploration of a 3D intracranial aneurysm wall model extracted from histologic slices</t>
  </si>
  <si>
    <t>Niemann, Annika; Weigand, Simon; Hoffmann, Thomas; Skalej, Martin; Tulamo, Riikka; Preim, Bernhard; Saalfeld, Sylvia</t>
  </si>
  <si>
    <t>10.1007/s11548-019-02083-0</t>
  </si>
  <si>
    <t>Multicompartment modeling of protein shedding kinetics during vascularized tumor growth</t>
  </si>
  <si>
    <t>Machiraju, Gautam B.; Mallick, Parag; Frieboes, Hermann B.</t>
  </si>
  <si>
    <t>10.1038/s41598-020-73866-8</t>
  </si>
  <si>
    <t>RunBioSimulations: an extensible web application that simulates a wide range of computational modeling frameworks, algorithms, and formats</t>
  </si>
  <si>
    <t>Shaikh, Bilal; Marupilla, Gnaneswara; Wilson, Mike; Blinov, Michael L.; Moraru, Ion I.; Karr, Jonathan R.</t>
  </si>
  <si>
    <t>10.1093/nar/gkab411</t>
  </si>
  <si>
    <t>Functional Mechanisms of Recovery after Chronic Stroke: Modeling with the Virtual Brain</t>
  </si>
  <si>
    <t>Falcon et al.</t>
  </si>
  <si>
    <t>Falcon, Maria Inez; Riley, Jeffrey D.; Jirsa, Viktor; McIntosh, Anthony R.; Chen, E. Elinor; Solodkin, Ana</t>
  </si>
  <si>
    <t>10.1523/ENEURO.0158-15.2016</t>
  </si>
  <si>
    <t>Visualization and analysis of gene expression in tissue sections by spatial transcriptomics</t>
  </si>
  <si>
    <t>Ståhl, Patrik L.; Salmén, Fredrik; Vickovic, Sanja; Lundmark, Anna; Navarro, José Fernández; Magnusson, Jens; Giacomello, Stefania; Asp, Michaela; Westholm, Jakub O.; Huss, Mikael; Mollbrink, Annelie; Linnarsson, Sten; Codeluppi, Simone; Borg, Åke; Pontén, Fredrik; Costea, Paul Igor; Sahlén, Pelin; Mulder, Jan; Bergmann, Olaf; Lundeberg, Joakim; Frisén, Jonas</t>
  </si>
  <si>
    <t>10.1126/science.aaf2403</t>
  </si>
  <si>
    <t>Electron tomographic analysis reveals ultrastructural features of mitochondrial cristae architecture which reflect energetic state and aging</t>
  </si>
  <si>
    <t>Jiang, Yi-fan; Lin, Shao-syuan; Chen, Jing-min; Tsai, Han-zen; Hsieh, Tao-shih; Fu, Chi-yu</t>
  </si>
  <si>
    <t>10.1038/srep45474</t>
  </si>
  <si>
    <t>ChromEMT: Visualizing 3D chromatin structure and compaction in interphase and mitotic cells</t>
  </si>
  <si>
    <t>Ou, Horng D.; Phan, Sébastien; Deerinck, Thomas J.; Thor, Andrea; Ellisman, Mark H.; O’Shea, Clodagh C.</t>
  </si>
  <si>
    <t>10.1126/science.aag0025</t>
  </si>
  <si>
    <t>Placenta Maps: In Utero Placental Health Assessment of the Human Fetus</t>
  </si>
  <si>
    <t>Miao, Haichao; Mistelbauer, Gabriel; Karimov, Alexey; Alansary, Amir; Davidson, Alice; Lloyd, David F. A.; Damodaram, Mellisa; Story, Lisa; Hutter, Jana; Hajnal, Joseph V.; Rutherford, Mary; Preim, Bernhard; Kainz, Bernhard; Gröller, M. Eduard</t>
  </si>
  <si>
    <t>10.1109/TVCG.2017.2674938</t>
  </si>
  <si>
    <t>Neural inhibition can explain negative BOLD responses : A mechanistic modelling and fMRI study</t>
  </si>
  <si>
    <t>Sten, Sebastian; Lundengård, Karin; Witt, Suzanne Tyson; Cedersund, Gunnar; Elinder, Fredrik; Engström, Maria</t>
  </si>
  <si>
    <t>Visualization and Quantification for Interactive Analysis of Neural Connectivity in Drosophila</t>
  </si>
  <si>
    <t>Swoboda, N.; Moosburner, J.; Bruckner, S.; Yu, J. Y.; Dickson, B. J.; Bühler, K.</t>
  </si>
  <si>
    <t>10.1111/cgf.12792</t>
  </si>
  <si>
    <t>Exploration of Interventricular Septum Motion in Multi-Cycle Cardiac MRI</t>
  </si>
  <si>
    <t>Tautz, Lennart; Hüllebrand, Markus; Steinmetz, Michael; Voit, Dirk; Frahm, Jens; Hennemuth, Anja</t>
  </si>
  <si>
    <t>10.2312/VCBM.20171251</t>
  </si>
  <si>
    <t>Comprehensive Modeling and Visualization of Cardiac Anatomy and Physiology from CT Imaging and Computer Simulations</t>
  </si>
  <si>
    <t>Xiong, Guanglei; Sun, Peng; Zhou, Haoyin; Ha, Seongmin; Hartaigh, Briain O.; Truong, Quynh A.; Min, James K.</t>
  </si>
  <si>
    <t>10.1109/TVCG.2016.2520946</t>
  </si>
  <si>
    <t>Spatial Stochastic Modeling with MCell and CellBlender</t>
  </si>
  <si>
    <t>Gupta, Sanjana; Czech, Jacob; Kuczewski, Robert; Bartol, Thomas M.; Sejnowski, Terrence J.; Lee, Robin E. C.; Faeder, James R.</t>
  </si>
  <si>
    <t xml:space="preserve">Molecule, Organelle, Cell </t>
  </si>
  <si>
    <t>Virtual physiological human 2016: translating the virtual physiological human to the clinic</t>
  </si>
  <si>
    <t>Hoekstra, Alfons G.; van Bavel, Ed; Siebes, Maria; Gijsen, Frank; Geris, Liesbet</t>
  </si>
  <si>
    <t>10.1098/rsfs.2017.0067</t>
  </si>
  <si>
    <t>Ultrastructure and dynamics of the actin−myosin II cytoskeleton during mitochondrial fission</t>
  </si>
  <si>
    <t>Yang, Changsong; Svitkina, Tatyana M.</t>
  </si>
  <si>
    <t>10.1038/s41556-019-0313-6</t>
  </si>
  <si>
    <t>A survey on visualization of tensor field</t>
  </si>
  <si>
    <t>Bi et al.</t>
  </si>
  <si>
    <t>Bi, Chongke; Yang, Lu; Duan, Yulin; Shi, Yun</t>
  </si>
  <si>
    <t>10.1007/s12650-019-00555-8</t>
  </si>
  <si>
    <t>Interactive Exploration of Genomic Conservation</t>
  </si>
  <si>
    <t>Bandi, Gutwin</t>
  </si>
  <si>
    <t>Bandi, Venkat; Gutwin, Carl</t>
  </si>
  <si>
    <t>Improving extracellular vesicles visualization: From static to motion</t>
  </si>
  <si>
    <t>Reclusa, Pablo; Verstraelen, Peter; Taverna, Simona; Gunasekaran, Muthukumar; Pucci, Marzia; Pintelon, Isabel; Claes, Nathalie; de Miguel-Pérez, Diego; Alessandro, Riccardo; Bals, Sara; Kaushal, Sunjay; Rolfo, Christian</t>
  </si>
  <si>
    <t>10.1038/s41598-020-62920-0</t>
  </si>
  <si>
    <t>Multi-Scale Procedural Animations of Microtubule Dynamics Based on Measured Data</t>
  </si>
  <si>
    <t>Klein, Tobias; Viola, Ivan; Gröller, Eduard; Mindek, Peter</t>
  </si>
  <si>
    <t>10.1109/TVCG.2019.2934612</t>
  </si>
  <si>
    <t>Visualizing Mitochondrial Form and Function within the Cell</t>
  </si>
  <si>
    <t>Glancy, Brian</t>
  </si>
  <si>
    <t>10.1016/j.molmed.2019.09.009</t>
  </si>
  <si>
    <t>Actin assembly ruptures the nuclear envelope by prying the lamina away from nuclear pores and nuclear membranes in starfish oocytes</t>
  </si>
  <si>
    <t>Wesolowska, Natalia; Avilov, Ivan; Machado, Pedro; Geiss, Celina; Kondo, Hiroshi; Mori, Masashi; Lenart, Peter</t>
  </si>
  <si>
    <t>10.7554/eLife.49774</t>
  </si>
  <si>
    <t>Aneulysis - A System for Aneurysm Data Analysis</t>
  </si>
  <si>
    <t>Meuschke, Monique; Wickenhöfer, Ralph; Preim, Bernhard; Lawonn, Kai</t>
  </si>
  <si>
    <t>A Connectome of the Adult Drosophila Central Brain</t>
  </si>
  <si>
    <t>Xu, C. Shan; Januszewski, Michal; Lu, Zhiyuan; Takemura, Shin-ya; Hayworth, Kenneth J.; Huang, Gary; Shinomiya, Kazunori; Maitin-Shepard, Jeremy; Ackerman, David; Berg, Stuart; Blakely, Tim; Bogovic, John; Clements, Jody; Dolafi, Tom; Hubbard, Philip; Kainmueller, Dagmar; Katz, William; Kawase, Takashi; Khairy, Khaled A.; Leavitt, Laramie; Li, Peter H.; Lindsey, Larry; Neubarth, Nicole; Olbris, Donald J.; Otsuna, Hideo; Troutman, Eric T.; Umayam, Lowell; Zhao, Ting; Ito, Masayoshi; Goldammer, Jens; Wolff, Tanya; Svirskas, Robert; Schlegel, Philipp; Neace, Erika R.; Knecht, Christopher J.; Alvarado, Chelsea X.; Bailey, Dennis A.; Ballinger, Samantha; Borycz, Jolanta A.; Canino, Brandon S.; Cheatham, Natasha; Cook, Michael; Dreher, Marisa; Duclos, Octave; Eubanks, Bryon; Fairbanks, Kelli; Finley, Samantha; Forknall, Nora; Francis, Audrey; Hopkins, Gary Patrick; Joyce, Emily M.; Kim, SungJin; Kirk, Nicole A.; Kovalyak, Julie; Lauchie, Shirley A.; Lohff, Alanna; Maldonado, Charli; Manley, Emily A.; McLin, Sari; Mooney, Caroline; Ndama, Miatta; Ogundeyi, Omotara; Okeoma, Nneoma; Ordish, Christopher; Padilla, Nicholas; Patrick, Christopher; Paterson, Tyler; Phillips, Elliott E.; Phillips, Emily M.; Rampally, Neha; Ribeiro, Caitlin; Robertson, Madelaine K.; Rymer, Jon Thomson; Ryan, Sean M.; Sammons, Megan; Scott, Anne K.; Scott, Ashley L.; Shinomiya, Aya; Smith, Claire; Smith, Kelsey; Smith, Natalie L.; Sobeski, Margaret A.; Suleiman, Alia; Swift, Jackie; Takemura, Satoko; Talebi, Iris; Tarnogorska, Dorota; Tenshaw, Emily; Tokhi, Temour; Walsh, John J.; Yang, Tansy; Horne, Jane Anne; Li, Feng; Parekh, Ruchi; Rivlin, Patricia K.; Jayaraman, Vivek; Ito, Kei; Saalfeld, Stephan; George, Reed; Meinertzhagen, Ian; Rubin, Gerald M.; Hess, Harald F.; Scheffer, Louis K.; Jain, Viren; Plaza, Stephen M.</t>
  </si>
  <si>
    <t>A Survey of Seed Placement and Streamline Selection Techniques</t>
  </si>
  <si>
    <t>Sane, Sudhanshu; Bujack, Roxana; Garth, Christoph; Childs, Hank</t>
  </si>
  <si>
    <t>10.1111/cgf.14036</t>
  </si>
  <si>
    <t>4DFlowNet: Super-Resolution 4D Flow MRI Using Deep Learning and Computational Fluid Dynamics</t>
  </si>
  <si>
    <t>Ferdian, Edward; Suinesiaputra, Avan; Dubowitz, David J.; Zhao, Debbie; Wang, Alan; Cowan, Brett; Young, Alistair A.</t>
  </si>
  <si>
    <t>10.3389/fphy.2020.00138</t>
  </si>
  <si>
    <t>Hierarchical fibrous structures for muscle-inspired soft-actuators: A review</t>
  </si>
  <si>
    <t>Gotti, Carlo; Sensini, Alberto; Zucchelli, Andrea; Carloni, Raffaella; Focarete, Maria</t>
  </si>
  <si>
    <t>10.1016/j.apmt.2020.100772</t>
  </si>
  <si>
    <t>Open Challenges in Medical Visualization</t>
  </si>
  <si>
    <t>Gillmann, Christina; Smit, Noeska N; Groller, Eduard; Preim, Bernhard; Vilanova, Anna; Wischgoll, Thomas</t>
  </si>
  <si>
    <t>Spectral landscapes of flow instabilities in brain aneurysms</t>
  </si>
  <si>
    <t>Natarajan, Thangam; MacDonald, Daniel E.; Temor, Lucas; Coppin, Peter W.; Steinman, David A.</t>
  </si>
  <si>
    <t>10.1103/PhysRevFluids.6.110505</t>
  </si>
  <si>
    <t>todo</t>
  </si>
  <si>
    <t>total</t>
  </si>
  <si>
    <t>Scale</t>
  </si>
  <si>
    <t>Contained entries</t>
  </si>
  <si>
    <t>% of total</t>
  </si>
  <si>
    <t>Organelle/
Gene</t>
  </si>
  <si>
    <t>% complete</t>
  </si>
  <si>
    <t>% remaining</t>
  </si>
  <si>
    <t>Schedule</t>
  </si>
  <si>
    <t>date todo</t>
  </si>
  <si>
    <t>assigned</t>
  </si>
  <si>
    <t>% complete for day</t>
  </si>
  <si>
    <t>Paper types</t>
  </si>
  <si>
    <t xml:space="preserve">Model </t>
  </si>
  <si>
    <t>TOTAL</t>
  </si>
  <si>
    <t>Evaluation of Artery Visualizations for Heart Disease Diagnosis</t>
  </si>
  <si>
    <t>Borkin et al.</t>
  </si>
  <si>
    <t>organ, tissue</t>
  </si>
  <si>
    <t>Borkin, Michelle; Gajos, Krzysztof; Peters, Amanda; Mitsouras, Dimitrios; Melchionna, Simone; Rybicki, Frank; Feldman, Charles; Pfister, Hanspeter</t>
  </si>
  <si>
    <t>10.1109/TVCG.2011.192</t>
  </si>
  <si>
    <t>Parallel simulation of apoptotic receptor-clustering on GPGPU many-core architectures</t>
  </si>
  <si>
    <t>Braun et al.</t>
  </si>
  <si>
    <t>Braun, Claus; Daub, Markus; Schöll, Alexander; Schneider, Guido; Wunderlich, Hans-Joachim</t>
  </si>
  <si>
    <t>10.1109/BIBM.2012.6392661</t>
  </si>
  <si>
    <t>Applications of computational models to better understand microvascular remodelling: a focus on biomechanical integration across scales</t>
  </si>
  <si>
    <t>Murfee, Walter L.; Sweat, Richard S.; Tsubota, Ken-Ichi; Mac Gabhann, Feilim; Khismatullin, Damir; Peirce, Shayn M.</t>
  </si>
  <si>
    <t>Simulations</t>
  </si>
  <si>
    <t>Morphogeneis - microvascular network remodeling from molecular to tissue scale. Not a visualization approach per se, but discussion of the various modeling appraoches</t>
  </si>
  <si>
    <t>Vasclulature</t>
  </si>
  <si>
    <t>Microvascular remodelling requires the dynamic interplay between molecular signalling, various cell behaviours and tissue-level changes that feedback on one another. The focus of this review was to highlight how different biomechanical dynamics studied at one scale can influence behaviour at another scale</t>
  </si>
  <si>
    <t>Microvascular network remodelling is a common denominator for multiple pathologies and involves both angiogenesis, defined as the sprouting of new capillaries, and network patterning associated with the organization and connectivity of existing vessels. Much of what we know about microvascular remodelling at the network, cellular and molecular scales has been derived from reductionist biological experiments, yet what happens when the experiments provide incomplete (or only qualitative) information? This review will emphasize the value of applying computational approaches to advance our understanding of the underlying mechanisms and effects of microvascular remodelling. Examples of individual computational models applied to each of the scales will highlight the potential of answering specific questions that cannot be answered using typical biological experimentation alone. Looking into the future, we will also identify the needs and challenges associated with integrating computational models across scales.</t>
  </si>
  <si>
    <t>microcirculation, angiogenesis, agent-based model, computational fluid dynamics, hypertension, multiscale computational model</t>
  </si>
  <si>
    <t>10.1098/rsfs.2014.0077</t>
  </si>
  <si>
    <t>Sequence Surveyor: Leveraging Overview for Scalable Genomic Alignment Visualization</t>
  </si>
  <si>
    <t>Albers, Dewey, Gleicher</t>
  </si>
  <si>
    <t>Molecule, Genes</t>
  </si>
  <si>
    <t>Albers, Danielle; Dewey, Colin; Gleicher, Michael</t>
  </si>
  <si>
    <t>In this paper, we introduce overview visualization tools for large-scale multiple genome alignment data. Genome alignment visualization and, more generally, sequence alignment visualization are an important tool for understanding genomic sequence data. As sequencing techniques improve and more data become available, greater demand is being placed on visualization tools to scale to the size of these new datasets. When viewing such large data, we necessarily cannot convey details, rather we specifically design overview tools to help elucidate large-scale patterns. Perceptual science, signal processing theory, and generality provide a framework for the design of such visualizations that can scale well beyond current approaches. We present Sequence Surveyor, a prototype that embodies these ideas for scalable multiple whole-genome alignment overview visualization. Sequence Surveyor visualizes sequences in parallel, displaying data using variable color, position, and aggregation encodings. We demonstrate how perceptual science can inform the design of visualization techniques that remain visually manageable at scale and how signal processing concepts can inform aggregation schemes that highlight global trends, outliers, and overall data distributions as the problem scales. These techniques allow us to visualize alignments with over 100 whole bacterial-sized genomes.</t>
  </si>
  <si>
    <t>10.1109/TVCG.2011.232</t>
  </si>
  <si>
    <t>Dynamic personalities of proteins</t>
  </si>
  <si>
    <t>Henzler-Wildman, Katherine; Kern, Dorothee</t>
  </si>
  <si>
    <t>10.1038/nature06522</t>
  </si>
  <si>
    <t>Multi-scale computational modelling in biology and physiology</t>
  </si>
  <si>
    <t>Southern, James; Pitt-Francis, Joe; Whiteley, Jonathan; Stokeley, Daniel; Kobashi, Hiromichi; Nobes, Ross; Kadooka, Yoshimasa; Gavaghan, David</t>
  </si>
  <si>
    <t>cell, molecule, organell</t>
  </si>
  <si>
    <t>10.1016/j.pbiomolbio.2007.07.019</t>
  </si>
  <si>
    <t>Review Paper: Continuum biomechanics of soft biological tissues</t>
  </si>
  <si>
    <t>Humphrey, J.d.</t>
  </si>
  <si>
    <t>10.1098/rspa.2002.1060</t>
  </si>
  <si>
    <t>A Multi-scale Visual Analytics Approach for Exploring Biomedical Knowledge</t>
  </si>
  <si>
    <t>Husain, Fahd; Romero-Gomez, Rosa; Kuang, Emily; Segura, Dario; Carolli, Adamo; Liu, Lai Chung; Cheung, Manfred; Paris, Yohann</t>
  </si>
  <si>
    <t>Real-Time Two-Dimensional Blood Flow Imaging Using an Autocorrelation Technique</t>
  </si>
  <si>
    <t>Kasai, C.; Namekawa, K.; Koyano, A.; Omoto, R.</t>
  </si>
  <si>
    <t>10.1109/T-SU.1985.31615</t>
  </si>
  <si>
    <t>Opsin spectral sensitivity determines the effectiveness of optogenetic termination of ventricular fibrillation in the human heart: a simulation study</t>
  </si>
  <si>
    <t>Karathanos, Thomas V.; Bayer, Jason D.; Wang, Dafang; Boyle, Patrick M.; Trayanova, Natalia A.</t>
  </si>
  <si>
    <t>10.1113/JP271739</t>
  </si>
  <si>
    <t>Echocardiographic Particle Image Velocimetry: A Novel Technique for Quantification of Left Ventricular Blood Vorticity Pattern</t>
  </si>
  <si>
    <t>Kheradvar, Arash; Houle, Helene; Pedrizzetti, Gianni; Tonti, Giovanni; Belcik, Todd; Ashraf, Muhammad; Lindner, Jonathan R.; Gharib, Morteza; Sahn, David</t>
  </si>
  <si>
    <t>10.1016/j.echo.2009.09.007</t>
  </si>
  <si>
    <t>A new soft-tissue simulation strategy for cranio-maxillofacial surgery using facial muscle template model</t>
  </si>
  <si>
    <t>Kim, Hyungmin; Jürgens, Philipp; Weber, Stefan; Nolte, Lutz-Peter; Reyes, Mauricio</t>
  </si>
  <si>
    <t>10.1016/j.pbiomolbio.2010.09.004</t>
  </si>
  <si>
    <t>Negative Charge and Poly-ADP-Ribosylation: A Scientific Animation</t>
  </si>
  <si>
    <t>COVID-view: Diagnosis of COVID-19 using Chest CT</t>
  </si>
  <si>
    <t>Jadhav et al.</t>
  </si>
  <si>
    <t>Lungs</t>
  </si>
  <si>
    <t>Jadhav, S., Deng, G., Zawin, M. and Kaufman, A.E.</t>
  </si>
  <si>
    <t xml:space="preserve"> Significant work has been done towards deep learning (DL) models for automatic lung and lesion segmentation and classification of COVID-19 on chest CT data. However, comprehensive visualization systems focused on supporting the dual visual+DL diagnosis of COVID-19 are non-existent. We present COVID-view, a visualization application specially tailored for radiologists to diagnose COVID-19 from chest CT data. The system incorporates a complete pipeline of automatic lungs segmentation, localization/isolation of lung abnormalities, followed by visualization, visual and DL analysis, and measurement/quantification tools. Our system combines the traditional 2D workflow of radiologists with newer 2D and 3D visualization techniques with DL support for a more comprehensive diagnosis. COVID-view incorporates a novel DL model for classifying the patients into positive/negative COVID-19 cases, which acts as a reading aid for the radiologist using COVID-view and provides the attention heatmap as an explainable DL for the model output. We designed and evaluated COVID-view through suggestions, close feedback and conducting case studies of real-world patient data by expert radiologists who have substantial experience diagnosing chest CT scans for COVID-19, pulmonary embolism, and other forms of lung infections. We present requirements and task analysis for the diagnosis of COVID-19 that motivate our design choices and results in a practical system which is capable of handling real-world patient cases.</t>
  </si>
  <si>
    <t>CellML 2.0</t>
  </si>
  <si>
    <t>Clerx et al.</t>
  </si>
  <si>
    <t>The CellML language is an open standard based on the XML markup language</t>
  </si>
  <si>
    <t>Clerx, Michael; Cooling, Michael T.; Cooper, Jonathan; Garny, Alan; Moyle, Keri; Nickerson, David P.; Nielsen, Poul M. F.; Sorby, Hugh</t>
  </si>
  <si>
    <t>10.1515/jib-2020-0021</t>
  </si>
  <si>
    <t>Virtual reality for 3D histology: multi-scale visualization of organs with interactive feature exploration</t>
  </si>
  <si>
    <t>Liimatainen et al.</t>
  </si>
  <si>
    <t>Microscopy (whole slide images)</t>
  </si>
  <si>
    <t>Visualize and connect levels to understand input data main component, secondary component is analysis of the data (quantitative features computed from the histology)</t>
  </si>
  <si>
    <t>tissue, organs</t>
  </si>
  <si>
    <t>BMC Cancer</t>
  </si>
  <si>
    <t>Liimatainen, K., Latonen, L., Valkonen, M., Kartasalo, K. and Ruusuvuori, P</t>
  </si>
  <si>
    <t>Background: Virtual reality (VR) enables data visualization in an immersive and engaging manner, and it can be used for creating ways to explore scientific data. Here, we use VR for visualization of 3D histology data, creating a novel interface for digital pathology to aid cancer research.
Methods: Our contribution includes 3D modeling of a whole organ and embedded objects of interest, fusing the models with associated quantitative features and full resolution serial section patches, and implementing the virtual reality application. Our VR application is multi-scale in nature, covering two object levels representing different ranges of detail, namely organ level and sub-organ level. In addition, the application includes several data layers, including the measured histology image layer and multiple representations of quantitative features computed from the histology.
Results: In our interactive VR application, the user can set visualization properties, select different samples and features, and interact with various objects, which is not possible in the traditional 2D-image view used in digital pathology. In this work, we used whole mouse prostates (organ level) with prostate cancer tumors (sub-organ objects of interest) as example cases, and included quantitative histological features relevant for tumor biology in the VR model.
Conclusions: Our application enables a novel way for exploration of high-resolution, multidimensional data for biomedical research purposes, and can also be used in teaching and researcher training. Due to automated processing of the histology data, our application can be easily adopted to visualize other organs and pathologies from various origins.</t>
  </si>
  <si>
    <t>3D; Digital pathology; Histology; Virtual reality; Visualization</t>
  </si>
  <si>
    <t>10.1186/s12885-021-08542-9</t>
  </si>
  <si>
    <t>Multi-Scale Multivariate Models for Small Area Health Survey Data: A Chilean Example</t>
  </si>
  <si>
    <t>Lawson, Andrew; Schritz, Anna; Villarroel, Luis; Aguayo, Gloria A.</t>
  </si>
  <si>
    <t>10.3390/ijerph17051682</t>
  </si>
  <si>
    <t>Data-driven Sonification of CFD Aneurysm Models</t>
  </si>
  <si>
    <t>Detecting the Transition Stage of Cells and Cell Parts by Prototype-Based Classification</t>
  </si>
  <si>
    <t>Mechanotransduction within the nucleus</t>
  </si>
  <si>
    <t>Mathematical modelling of tumour growth and treatment</t>
  </si>
  <si>
    <t>Ellipsoidal Abstract and Illustrative Representations of Molecular Surfaces</t>
  </si>
  <si>
    <t>Liang, Meng; Fu, Yuhang; Gao, Ruibo; Wang, Qiaoqiao; Nie, Junlan</t>
  </si>
  <si>
    <t>10.3390/ijms20205158</t>
  </si>
  <si>
    <t>Interactive Rendering of Materials and Biological Structures on Atomic and Nanoscopic Scale</t>
  </si>
  <si>
    <t>Lindow, N.; Baum, D.; Hege, H.</t>
  </si>
  <si>
    <t>The CellML Model Repository</t>
  </si>
  <si>
    <t>Lloyd, Catherine M.; Lawson, James R.; Hunter, Peter J.; Nielsen, Poul F.</t>
  </si>
  <si>
    <t>10.1093/bioinformatics/btn390</t>
  </si>
  <si>
    <t>Rule-Based Modeling of Biological Systems using BioNetGen modeling language</t>
  </si>
  <si>
    <t>Blinov, Faeder, Hlavacek</t>
  </si>
  <si>
    <t>Blinov, Michael L; Faeder, James R; Hlavacek, William S</t>
  </si>
  <si>
    <t>Towards a systems view of IBS</t>
  </si>
  <si>
    <t>Mayer, Emeran A.; Labus, Jennifer S.; Tillisch, Kirsten; Cole, Steven W.; Baldi, Pierre</t>
  </si>
  <si>
    <t xml:space="preserve">*System </t>
  </si>
  <si>
    <t>10.1038/nrgastro.2015.121</t>
  </si>
  <si>
    <t>DNA microarrays and beyond: completing the journey from tissue to cell</t>
  </si>
  <si>
    <t>Mills, J. C.; Roth, K. A.; Cagan, R. L.; Gordon, J. I.</t>
  </si>
  <si>
    <t>10.1038/35087108</t>
  </si>
  <si>
    <t>Blood Flow Imaging—A New Angle-Independent Ultrasound Modality for the Visualization of Flow in Atrial Septal Defects in Children</t>
  </si>
  <si>
    <t>Nyrnes, Siri Ann; Løvstakken, Lasse; Torp, Hans; Haugen, Bjørn Olav</t>
  </si>
  <si>
    <t>10.1111/j.1540-8175.2007.00508.x</t>
  </si>
  <si>
    <t>A Topological Data Analysis perspective on noncovalent interactions in relativistic calculations</t>
  </si>
  <si>
    <t>Olejniczak, Małgorzata; Severo Pereira Gomes, André; Tierny, Julien</t>
  </si>
  <si>
    <t>10.1002/qua.26133</t>
  </si>
  <si>
    <t>A Survey of Perceptually Motivated 3D Visualization of Medical Image Data</t>
  </si>
  <si>
    <t>Preim, Bernhard; Baer, Alexandra; Cunningham, Douglas; Isenberg, Tobias; Ropinski, Timo</t>
  </si>
  <si>
    <t xml:space="preserve">ORgan </t>
  </si>
  <si>
    <t>10.1111/cgf.12927</t>
  </si>
  <si>
    <t>Reversible whole-organism cell cycle arrest in a living vertebrate</t>
  </si>
  <si>
    <t>Sampetrean, Oltea; Iida, Shin-ichi; Makino, Shinji; Matsuzaki, Yuriko; Ohno, Kikuo; Saya, Hideyuki</t>
  </si>
  <si>
    <t>10.4161/cc.8.4.7785</t>
  </si>
  <si>
    <t>Quantifying intracellular rates of glycolytic and oxidative ATP production and consumption using extracellular flux measurements</t>
  </si>
  <si>
    <t>Mookerjee, Shona A.; Gerencser, Akos A.; Nicholls, David G.; Brand, Martin D.</t>
  </si>
  <si>
    <t>10.1074/jbc.M116.774471</t>
  </si>
  <si>
    <t>Bridging scales: From cell biology to physiology using in situ single-cell technologies</t>
  </si>
  <si>
    <t>Nagle, Maeve P.; Tam, Gabriela S.; Maltz, Evan; Hemminger, Zachary; Wollman, Roy</t>
  </si>
  <si>
    <t>10.1016/j.cels.2021.03.002</t>
  </si>
  <si>
    <t>Case study: an environment for understanding protein simulations using game graphics</t>
  </si>
  <si>
    <t>Gresh, D.; Suits, F.; Sham, Yuk Yin</t>
  </si>
  <si>
    <t>10.1109/VISUAL.2001.964547</t>
  </si>
  <si>
    <t>AnimoAminoMiner: Exploration of Protein Tunnels and their Properties in Molecular Dynamics</t>
  </si>
  <si>
    <t>Byška, Jan; Le Muzic, Mathieu; Gröller, M. Eduard; Viola, Ivan; Kozlíková, Barbora</t>
  </si>
  <si>
    <t>10.1109/TVCG.2015.2467434</t>
  </si>
  <si>
    <t>Finding Instability in Biological Models</t>
  </si>
  <si>
    <t>Cook et al.</t>
  </si>
  <si>
    <t>Cook, Byron; Fisher, Jasmin; Hall, Benjamin A.; Ishtiaq, Samin; Juniwal, Garvit; Piterman, Nir</t>
  </si>
  <si>
    <t>10.1007/978-3-319-08867-9_24</t>
  </si>
  <si>
    <t>Chemical ideograms and molecular computer graphics</t>
  </si>
  <si>
    <t>Dubois, Laurent, Weber</t>
  </si>
  <si>
    <t>Dubois, J. E.; Laurent, D.; Weber, J.</t>
  </si>
  <si>
    <t>10.1007/BF01901269</t>
  </si>
  <si>
    <t>Zomit: biological data visualization and browsing.</t>
  </si>
  <si>
    <t>Pook, S; Vaysseix, G; Barillot, E</t>
  </si>
  <si>
    <t>10.1093/bioinformatics/14.9.807</t>
  </si>
  <si>
    <t>Arcadia: a visualization tool for metabolic pathways</t>
  </si>
  <si>
    <t>Villéger, Alice C.; Pettifer, Stephen R.; Kell, Douglas B.</t>
  </si>
  <si>
    <t>10.1093/bioinformatics/btq154</t>
  </si>
  <si>
    <t>Computational physiology and the physiome project</t>
  </si>
  <si>
    <t>Crampin et al.</t>
  </si>
  <si>
    <t>Crampin, Edmund J.; Halstead, Matthew; Hunter, Peter; Nielsen, Poul; Noble, Denis; Smith, Nicolas; Tawhai, Merryn</t>
  </si>
  <si>
    <t>Bioengineering analyses of physiological systems use the computational solution of physical conservation laws on anatomically detailed geometric models to understand the physiological function of intact organs in terms of the properties and behaviour of the cells and tissues within the organ. By linking behaviour in a quantitative, mathematically defined sense across multiple scales of biological organization – fromproteins to cells, tissues, organs and organ systems– these methods have the potential to link patient-specific knowledge at the two ends of these spatial scales. A genetic profile linked to cardiac ion channelmutations, for example, can be interpreted in relation to body surface ECG measurements via a mathematical model of the heart and torso, which includes the spatial distribution of cardiac ion channels throughout the myocardium and the individual kinetics for each of the approximately 50 types of ion channel, exchanger or pump known to be present in the heart. Similarly, linking molecular defects such asmutations of chloride ion channels in lung epithelial cells to the integrated function of the intact lung requires models that include the detailed anatomy of the lungs, the physics of air flow, blood flow and gas exchange, togetherwith the large deformationmechanics of breathing.Organizingthis largebody of knowledge into a coherent framework for modelling requires the development of ontologies, markup languages for encoding models, and web-accessible distributed databases. In this article we review the state of the field at all the relevant levels, and the tools that are being developed to tackle such complexity. Integrative physiology is central to the interpretation of genomic and proteomic data, and is becoming a highly quantitative, computer-intensive discipline.</t>
  </si>
  <si>
    <t>10.1113/expphysiol.2003.026740</t>
  </si>
  <si>
    <t>Three dimensional visualization of proteins in cellular interactions</t>
  </si>
  <si>
    <t>Monks, C.R.F.; Crossno, P.J.; Davidson, G.; Pavlakos, C.; Kupfer, A.; Silva, C.; Wylie, B.</t>
  </si>
  <si>
    <t>10.1109/VISUAL.1996.568133</t>
  </si>
  <si>
    <t>On multiscale approaches to three-dimensional modelling of morphogenesis</t>
  </si>
  <si>
    <t>Chaturvedi et al.</t>
  </si>
  <si>
    <t>Chaturvedi, R; Huang, C; Kazmierczak, B; Schneider, T; Izaguirre, J.A; Glimm, T; Hentschel, H.G.E; Glazier, J.A; Newman, S.A; Alber, M.S</t>
  </si>
  <si>
    <t>In this paper we present the foundation of a unified, object-oriented, three-dimensional biomodelling environment, which allows us to integrate multiple submodels at scales from subcellular to those of tissues and organs. Our current implementation combines a modified discrete model from statistical mechanics, the Cellular Potts Model, with a continuum reaction–diffusion model and a state automaton with well-defined conditions for cell differentiation transitions to model genetic regulation. This environment allows us to rapidly and compactly create computational models of a class of complex-developmental phenomena. To illustrate model development, we simulate a simplified version of the formation of the skeletal pattern in a growing embryonic vertebrate limb.</t>
  </si>
  <si>
    <t>10.1098/rsif.2005.0033</t>
  </si>
  <si>
    <t>Comparison of Multiscale Imaging Methods for Brain Research</t>
  </si>
  <si>
    <t>Tröger, Jessica; Hoischen, Christian; Perner, Birgit; Monajembashi, Shamci; Barbotin, Aurélien; Löschberger, Anna; Eggeling, Christian; Kessels, Michael M.; Qualmann, Britta; Hemmerich, Peter</t>
  </si>
  <si>
    <t>Focus on imaging, but useful for visualization to know what methods are available. evaluate a basic set of techniques, which allow for multi-color brain imaging from centimeter to nanometer scales. The comparative multi-modal strategy we established can be used as a guide for researchers to select the most appropriate light microscopy method in addressing specific questions in brain research, and we also give insights into recent developments such as optical aberration corrections.</t>
  </si>
  <si>
    <t>A major challenge in neuroscience is how to study structural alterations in the brain. Even small changes in synaptic composition could have severe outcomes for body functions. Many neuropathological diseases are attributable to disorganization of particular synaptic proteins. Yet, to detect and comprehensively describe and evaluate such often rather subtle deviations from the normal physiological status in a detailed and quantitative manner is very challenging. Here, we have compared side-by-side several commercially available light microscopes for their suitability in visualizing synaptic components in larger parts of the brain at low resolution, at extended resolution as well as at super-resolution. Microscopic technologies included stereo, widefield, deconvolution, confocal, and super-resolution set-ups. We also analyzed the impact of adaptive optics, a motorized objective correction collar and CUDA graphics card technology on imaging quality and acquisition speed. Our observations evaluate a basic set of techniques, which allow for multi-color brain imaging from centimeter to nanometer scales. The comparative multi-modal strategy we established can be used as a guide for researchers to select the most appropriate light microscopy method in addressing specific questions in brain research, and we also give insights into recent developments such as optical aberration corrections.</t>
  </si>
  <si>
    <t>advanced light microscopy, super-resolution, multi-scale imaging, tissue, brain</t>
  </si>
  <si>
    <t>10.3390/cells9061377</t>
  </si>
  <si>
    <t>KEGG mapping tools for uncovering hidden features in biological data</t>
  </si>
  <si>
    <t>Kanehisa, Minoru; Sato, Yoko; Kawashima, Masayuki</t>
  </si>
  <si>
    <t>10.1002/pro.4172</t>
  </si>
  <si>
    <t xml:space="preserve">Seeing is believing – multi-scale spatio-temporal imaging towards in vivo cell biology </t>
  </si>
  <si>
    <t>Follain et al.</t>
  </si>
  <si>
    <t>n this Commentary, we aim to provide a snapshot of existing as well as recent developments in live-cell imaging, which now makes the concept of in vivo cell biology a reachable target.</t>
  </si>
  <si>
    <t>Follain, G., Mercier, L., Osmani, N., Harlepp, S. and Goetz, J.G.</t>
  </si>
  <si>
    <t>Life is driven by a set of biological events that are naturally dynamic and tightly orchestrated from the single molecule to entire organisms. Although biochemistry and molecular biology have been essential in deciphering signaling at a cellular and organismal level, biological imaging has been instrumental for unraveling life processes across multiple scales. Imaging methods have considerably improved over the past decades and now allow to grasp the inner workings of proteins, organelles, cells, organs and whole organisms. Not only do they allow us to visualize these events in their most-relevant context but also to accurately quantify underlying biomechanical features and, so, provide essential information for their understanding. In this Commentary, we review a palette of imaging (and biophysical) methods that are available to the scientific community for elucidating a wide array of biological events. We cover the most-recent developments in intravital imaging, light-sheet microscopy, super-resolution imaging, and correlative light and electron microscopy. In addition, we illustrate how these technologies have led to important insights in cell biology, from the molecular to the whole-organism resolution. Altogether, this review offers a snapshot of the current and state-of-the-art imaging methods that will contribute to the understanding of life and disease.</t>
  </si>
  <si>
    <t>Cell biology, Imaging, In vivo imaging, 1PEM, 2PEM, CLEM, LSFM, SIM, SPIM, STED microscopy</t>
  </si>
  <si>
    <t>10.1242/jcs.189001</t>
  </si>
  <si>
    <t>Multiscale Unfolding: Illustratively Visualizing the Whole Genome at a Glance.</t>
  </si>
  <si>
    <t>Halladjian, Sarkis; Kouřil, David; Miao, Haichao; Groeller, E.; Viola, I.; Isenberg, T.</t>
  </si>
  <si>
    <t>10.1109/TVCG.2021.3065443</t>
  </si>
  <si>
    <t>x</t>
  </si>
  <si>
    <t>The PyMOL Molecular Graphics System, Version 2.5</t>
  </si>
  <si>
    <t>Schrödinger, LLC</t>
  </si>
  <si>
    <t>Blood flow patterns in the human aorta studied by magnetic resonance</t>
  </si>
  <si>
    <t>Klipstein, Richard H.; Firmin, David N.; Underwood, S. Richard; R. Simon 0. Rees, Donald B. Longmore</t>
  </si>
  <si>
    <t>JBrowse: a dynamic web platform for genome visualization and analysis</t>
  </si>
  <si>
    <t>Buels et al.</t>
  </si>
  <si>
    <t>Buels, Robert; Yao, Eric; Diesh, Colin M.; Hayes, Richard D.; Munoz-Torres, Monica; Helt, Gregg; Goodstein, David M.; Elsik, Christine G.; Lewis, Suzanna E.; Stein, Lincoln; Holmes, Ian H.</t>
  </si>
  <si>
    <t>10.1186/s13059-016-0924-1</t>
  </si>
  <si>
    <t>Instant Construction of Atomistic Models for Visualization in Integrative Cell Biology</t>
  </si>
  <si>
    <t>Klein, Tobias</t>
  </si>
  <si>
    <t>Atomistic Force Fields for Proteins</t>
  </si>
  <si>
    <t>Best, R.</t>
  </si>
  <si>
    <t>Best, Robert B.</t>
  </si>
  <si>
    <t>Interactive visualization of multiscale biomedical data: an integrated approach</t>
  </si>
  <si>
    <t>Testi, Debora; Clapworthy, Gordon; Aylward, Stephen; Frangi, Alejandro; Christie, Richard</t>
  </si>
  <si>
    <t>microCT scan, and nanoscan</t>
  </si>
  <si>
    <t>msv-project.jpg</t>
  </si>
  <si>
    <t>Visualization of multiscale data is becoming increasingly important in all biomedical research projects. Huge amounts of data are being collected worldwide at all scale levels (from genes to body level). However, there is a clear lack of software tools to support the interactive inspection of these large data collections. A research consortium has been established to identify the challenges associated with real use case scenarios and to produce, in the next year, an open source library (MSVTK) to be used by any research project to effectively inspect and visualize multimodal, multidimensional and multiscale data. We will review here the challenges associated with the development of this visualization software library and the preliminary approaches under investigation.</t>
  </si>
  <si>
    <t>multiscale, biomedical data, visualization</t>
  </si>
  <si>
    <t>Visualization and Exploration of Transcriptomics Data</t>
  </si>
  <si>
    <t>Gehlenborg, Nils</t>
  </si>
  <si>
    <t>A Mathematical Model to Simulate Glioma Growth and Radiotherapy at the Microscopic Level</t>
  </si>
  <si>
    <t>Toma, A.; Holl-Ulrich, K.; Becker, S.; Mang, A.; Schütz, T. A.; Bonsanto, M. M.; Tronnier, V.; Buzug, T. M.</t>
  </si>
  <si>
    <t>10.1515/bmt-2012-4081</t>
  </si>
  <si>
    <t>Stochastic Simulation of Biomolecular Networks in Dynamic Environments</t>
  </si>
  <si>
    <t>Voliotis, Margaritis; Thomas, Philipp; Grima, Ramon; Bowsher, Clive G.</t>
  </si>
  <si>
    <t xml:space="preserve">Simulation of biomolecular networks is now indispensable for studying biological systems, from small reaction networks to large ensembles of cells. Here we present a novel approach for stochastic simulation of networks embedded in the dynamic environment of the cell and its surroundings. We thus sample trajectories of the stochastic process described by the chemical master equation with time-varying propensities. A comparative analysis shows that existing approaches can either fail dramatically, or else can impose impractical computational burdens due to numerical integration of reaction propensities, especially when cell ensembles are studied. Here we introduce the Extrande method which, given a simulated time course of dynamic network inputs, provides a conditionally exact and several orders-of-magnitude faster simulation solution. The new approach makes it feasible to demonstrate—using decision-making by a large population of quorum sensing bacteria—that robustness to fluctuations from upstream signaling places strong constraints on the design of networks determining cell fate. Our approach has the potential to significantly advance both understanding of molecular systems biology and design of synthetic circuits.
</t>
  </si>
  <si>
    <t>10.1371/journal.pcbi.1004923</t>
  </si>
  <si>
    <t>data type</t>
  </si>
  <si>
    <t xml:space="preserve">spatial </t>
  </si>
  <si>
    <t>temporal</t>
  </si>
  <si>
    <t>Source</t>
  </si>
  <si>
    <t>note/quote</t>
  </si>
  <si>
    <t xml:space="preserve">what is it </t>
  </si>
  <si>
    <t>MD simulations</t>
  </si>
  <si>
    <t>Hollingsworth, S.A. and Dror, R.O., 2018. Molecular dynamics simulation for all. Neuron, 99(6), pp.1129-1143.</t>
  </si>
  <si>
    <t>To ensure numerical stability, the time steps in an MD simulation must be short, typically only a few femtoseconds (10–15 s) each. Most of the events of biochemical interest—for example, functionally important structural changes in proteins—take place on timescales of nanoseconds, microseconds, or longer. A typical simulation thus involves millions or billions of time steps. This fact, combined with the millions of interatomic interactions typically evaluated during a single time step, causes simulations to be very computationally demanding.</t>
  </si>
  <si>
    <t xml:space="preserve">Molecular dynamics (MD) simulations predict how every atom in a protein or other molecular system will move over time, based on a general model of the physics governing interatomic interactions </t>
  </si>
  <si>
    <t>electron microscopy</t>
  </si>
  <si>
    <t>-------------</t>
  </si>
  <si>
    <t>https://advanced-microscopy.utah.edu/education/electron-micro/#:~:text=The%20wavelength%20of%20electrons%20is%20much%20smaller%20than%20that%20of,lens%20system%20in%20electron%20microscopes.</t>
  </si>
  <si>
    <t xml:space="preserve">0.1 nm, structures are fixed, so "dead", no temporality </t>
  </si>
  <si>
    <t>Fluorescence lifetime imaging microscopy (FLIM)</t>
  </si>
  <si>
    <t>Wei Zhong, Mei Wu, Ching-Wei Chang, Karl A. Merrick, Sofia D. Merajver, and Mary-Ann Mycek, "Picosecond-resolution fluorescence lifetime imaging microscopy: a useful tool for sensing molecular interactions in vivo via FRET," Opt. Express 15, 18220-18235 (2007)</t>
  </si>
  <si>
    <t>200 ps temporal resolution</t>
  </si>
  <si>
    <t>Tammela, T. and Sage, J., 2020. Investigating tumor heterogeneity in mouse models. Annual Review of Cancer Biology, 4, pp.99-119.
Hwang, B., Lee, J.H. and Bang, D., 2018. Single-cell RNA sequencing technologies and bioinformatics pipelines. Experimental &amp; molecular medicine, 50(8), pp.1-14.</t>
  </si>
  <si>
    <r>
      <rPr/>
      <t xml:space="preserve">this figure from Hwang et al. is helpful to see what scRNA-seq is useful for: </t>
    </r>
    <r>
      <rPr>
        <color rgb="FF1155CC"/>
        <u/>
      </rPr>
      <t>https://www.nature.com/articles/s12276-018-0071-8/figures/5</t>
    </r>
  </si>
  <si>
    <t>Single-cell RNA sequencing (scRNA-seq) provides the expression profiles of individual cells and is considered the gold standard for defining cell states and phenotypes as of 2020.[44] Although it is not possible to obtain complete information on every RNA expressed by each cell, due to the small amount of material available, patterns of gene expression can be identified through gene clustering analyses.[45] This can uncover the existence of rare cell types within a cell population that may never have been seen before.</t>
  </si>
  <si>
    <t>Atomic force microscopy</t>
  </si>
  <si>
    <t>Basoli, F., Giannitelli, S.M., Gori, M., Mozetic, P., Bonfanti, A., Trombetta, M. and Rainer, A., 2018. Biomechanical characterization at the cell scale: present and prospects. Frontiers in physiology, 9, p.1449.</t>
  </si>
  <si>
    <t xml:space="preserve">"nanoresolution", generates 3d topography, can be combined with optical microscopy </t>
  </si>
  <si>
    <t>"measuring the mechanical properties of biological tissues, AFM has been extensively used over the years thanks to its capability to cover, with nanometer resolution, the pathophysiological range of stiffness values of tissue samples, while probing local cell-ECM mechanical interactions"..."AFM is a very powerful technique that allows cell biologists to probe the morphology of living cells, mechanical and adhesive properties of single biomolecules, as well as to quantify and to spatially map cell mechanics and physical properties. AFM can operate under a wide variety of physiological conditions: biological samples can be imaged in fluid environments, and live-monitored in real-time. Moreover, AFM can be combined with many optical microscopy techniques (e.g., correlated fluorescence-AFM studies) (Kodera et al., 2010; El-Kirat-Chatel and Dufrêne, 2012; Martinez-Martin et al., 2012) to simultaneously visualize single cells to extract additional information."</t>
  </si>
  <si>
    <t>tweezing methods</t>
  </si>
  <si>
    <t>tens of nanometers to hundreds of micrometers</t>
  </si>
  <si>
    <t>traction force microscopy</t>
  </si>
  <si>
    <t>didn't say exactly but inferring based on scales of others</t>
  </si>
  <si>
    <t>fluorescence microscopy</t>
  </si>
  <si>
    <t>Jensen, E.C., 2013. Overview of live‐cell imaging: requirements and methods used. The Anatomical Record: Advances in Integrative Anatomy and Evolutionary Biology, 296(1), pp.1-8.</t>
  </si>
  <si>
    <t xml:space="preserve">0.2-1.0 μm (0.2 is the max possible). Main choice for live cell imaging </t>
  </si>
  <si>
    <t>The fluorescence microscope allows to detect the presence and localization of fluorescent molecules in the sample. [https://toutestquantique.fr/en/fluorescent-and-confocal/]</t>
  </si>
  <si>
    <t>confocal [fluoresence] microscopy</t>
  </si>
  <si>
    <t>Fouquet, C., Gilles, J.F., Heck, N., Dos Santos, M., Schwartzmann, R., Cannaya, V., Morel, M.P., Davidson, R.S., Trembleau, A. and Bolte, S., 2015. Improving axial resolution in confocal microscopy with new high refractive index mounting media. PloS one, 10(3), p.e0121096.</t>
  </si>
  <si>
    <t xml:space="preserve">When optimally used, confocal microscopes may reach resolutions of 180 nm laterally and 500 nm axially, however, axial resolution in depth is often impaired by spherical aberration that may occur due to refractive index mismatches. Provides true 3D resolution </t>
  </si>
  <si>
    <t>The confocal microscope is a specific fluorescent microscope that allows obtaining 3D images of the sample with good resolution. [https://toutestquantique.fr/en/fluorescent-and-confocal/]</t>
  </si>
  <si>
    <t>conventional (widefield) microscopy</t>
  </si>
  <si>
    <t>Fig. 3 for widefield microscopy: The scale is 0.19 μm per pixel (spatial)</t>
  </si>
  <si>
    <t>time-resolved mass cytometry</t>
  </si>
  <si>
    <t>Chen, Y.C. and Urban, P.L., 2013. Time-resolved mass spectrometry. TrAC Trends in Analytical Chemistry, 44, pp.106-120.
https://medschool.vanderbilt.edu/ims/research/technology-research-and-development/high-spatial-resolution-imaging-mass-spectrometry/</t>
  </si>
  <si>
    <t xml:space="preserve">generally acquire molecular data at a spatial resolution of 50-200 µm. TRMS is typically implemented to monitor processes that occur on second to millisecond time scale.
</t>
  </si>
  <si>
    <t>Mass cytometry data is recorded in tables that list, for each cell, the signal detected per channel, which is proportional to the number of antibodies tagged with the corresponding channel's isotope bound to that cell. These data are formatted as FCS files, which are compatible with traditional flow cytometry software. Due to the high-dimensional nature of mass cytometry data, novel data analysis tools have been developed as well. "Mass cytometry is a novel, mass spectrometry-based, technique for characterizing protein expression on cells (cytometry) at single-cell resolution. "</t>
  </si>
  <si>
    <t>catheter angiography</t>
  </si>
  <si>
    <t>Lin, E. and Alessio, A., 2009. What are the basic concepts of temporal, contrast, and spatial resolution in cardiac CT?. Journal of cardiovascular computed tomography, 3(6), pp.403-408.</t>
  </si>
  <si>
    <t>spatial res: 0.16 mm; moderate contrast resolution; 1-10ms spatial resolution</t>
  </si>
  <si>
    <t>The spatial resolution of CT is excellent and the primary strength of the modality. Current CT scanners have a spatial resolution of 0.5–0.625 mm in the z-axis, and approximately 0.5 mm in the x- to y-axes. 
Temporal resolution: 83-135 ms</t>
  </si>
  <si>
    <t>Glover, G.H., 2011. Overview of functional magnetic resonance imaging. Neurosurgery Clinics, 22(2), pp.133-139.</t>
  </si>
  <si>
    <t>"Generally, most fMRI is performed using an Echo Planar Imaging (EPI) method43, which can collect data for a two dimensional image in approximately 60 ms at typical resolutions (3.4 × 3.4 × 4 mm3 voxel size)."</t>
  </si>
  <si>
    <t>PC-MRI; general MRI</t>
  </si>
  <si>
    <t>Kohler et al. 2017;
 Lin, E. and Alessio, A., 2009. What are the basic concepts of temporal, contrast, and spatial resolution in cardiac CT?. Journal of cardiovascular computed tomography, 3(6), pp.403-408.</t>
  </si>
  <si>
    <t>spatial res: 1-2 mm, high contrast resolution, temporal resolution: 83-135 ms</t>
  </si>
  <si>
    <t>generally spatial 4-10 mm, but can be better with higher count studies; very high contrast resolution, although can vary; temporal resoluition is 5s to 5min</t>
  </si>
  <si>
    <t>generally spatial 4-15 mm, but can be better with higher count studies; very high contrast resolution, although can vary; temporal resoluition is 15min</t>
  </si>
  <si>
    <t>Echocardiography (US)</t>
  </si>
  <si>
    <t>spatial resolution generally ~0.5-2mm, low to moderate contrast resolution, temporal resolution &gt;200 frames/s (&lt;5 ms)</t>
  </si>
  <si>
    <t>ID</t>
  </si>
  <si>
    <t>doi</t>
  </si>
  <si>
    <t>The cat is out of the bag: cortical simulations with 10^9 neurons  10^13 synapses</t>
  </si>
  <si>
    <t>cortical simulation</t>
  </si>
  <si>
    <t>Rajagopal Ananthanarayanan, Steven K. Esser Horst D. Simon, and Dharmendra S. Modha</t>
  </si>
  <si>
    <t>Using python for signal processing and visualization</t>
  </si>
  <si>
    <t>Erik W. Anderson, Gilbert A. Preston, and Claudio T. Silva</t>
  </si>
  <si>
    <t>strong direct visualization, with particles for the flow visualization</t>
  </si>
  <si>
    <t>Paolo Angelelli, Sten Roar Snare, Siri Ann Nyrnes, Stefan Bruckner , Helwig Hauser, and Lasse Løvstakken</t>
  </si>
  <si>
    <t>Straightening tubular flow for side-by-side visualization</t>
  </si>
  <si>
    <t>Straightening tubular structure, and juxtapositioning to allow comparative visualization of flow</t>
  </si>
  <si>
    <t>Paolo Angelelli, and Helwig Hauser</t>
  </si>
  <si>
    <t>Paul Armitage, Christian Behrenbruch, Michael Brady, Niall Moore</t>
  </si>
  <si>
    <t>3D visualization of cerebrospinal fluid flow within the human central nervous system</t>
  </si>
  <si>
    <t>A. Aroussi, L. Howden, M. Vloeberghs</t>
  </si>
  <si>
    <t>Deanna S. Asakawa, Krishna S. Nayak, Silvia S. Blemker, Scott L. Delp, John M. Pauly, Dwight G. Nishimura, and Garry E. Gold</t>
  </si>
  <si>
    <t>Two-photon microscopy: visualization of kidney dynamics</t>
  </si>
  <si>
    <t>S.L. Ashworth, R.M. Sandoval, G.A. Tanner and B.A. Molitoris</t>
  </si>
  <si>
    <t>Towards Virtual Physiological Human: Multilevel Modelling and Simulation of the Human Anatomy and Physiology</t>
  </si>
  <si>
    <t>All</t>
  </si>
  <si>
    <t>Nicholas Ayache, Jean-Pierre Boissel, Søren Brunak, Gordon Clapworthy, Jochen Fingberg, Guy Lonsdale, Alejandro Frangi, Gustavo Deco, Peter Hunter, Poul Nielsen, Matt Halstead, Rod Hose, Isabelle Magnin, Fernando Martin-Sánchez, Peter Sloot, Jaap Kaandorp, Alfons Hoekstra, Serge Van Sint Jan, Marco Viceconti</t>
  </si>
  <si>
    <t>Patient-specific isogeometric fluid-structure interaction analysis of thoracic aortic blood flow due to implantation of the Jarvik 2000 left ventricular assist device</t>
  </si>
  <si>
    <t>CT, NURBS-based isogeometric analysis</t>
  </si>
  <si>
    <t>Y. Bazilevs, J.R. Gohean, T.J.R. Hughes, R.D. Moser, and Y. Zhang</t>
  </si>
  <si>
    <t>Yacine Berranen, Mitsuhiro Hayashibe, Benjamin Gilles and David Guiraud</t>
  </si>
  <si>
    <t>In vivo three-dimensional MR wall shear stress estimation in ascending aortic dilatation</t>
  </si>
  <si>
    <t>Erik T. Bieging, Alex Frydrychowicz, Andrew Wentland, Benjamin R. Landgraf, Kevin M. Johnson, Oliver Wieben, and Christopher J. Francois</t>
  </si>
  <si>
    <t>4D phase-contrast MRI at 3T: Effect of standard and blood-pool contrast agents on SNR, PC-MRA, and blood flow visualization</t>
  </si>
  <si>
    <t>Jelena Bock, Alex Frydrychowicz, Aurelien F. Stalder, Thorsten A. Bley, Hans Burkhardt, Jurgen Hennig, Michael Markl</t>
  </si>
  <si>
    <t>The inner life of the cell</t>
  </si>
  <si>
    <t>David Bolinsky, John Liebler, and Mike Astrachan</t>
  </si>
  <si>
    <t>Visual analysis</t>
  </si>
  <si>
    <t>Silvia Born, Matthias Pfeifle, Michael Markl, Matthias Gutberlet, and Gerik Scheuermann</t>
  </si>
  <si>
    <t>Four-dimensional MRI is an in vivo flow imaging modality that is expected to significantly enhance the understanding of cardiovascular diseases. Among other fields, 4D MRI provides valuable data for the research of cardiac blood flow and with that the development, diagnosis, and treatment of various cardiac pathologies. However, to gain insights from larger research studies or to apply 4D MRI in the clinical routine later on, analysis techniques become necessary that allow to robustly identify important flow characteristics without demanding too much time and expert knowledge. Heart muscle contractions and the particular complexity of the flow in the heart imply further challenges when analyzing cardiac blood flow. Working toward the goal of simplifying the analysis of 4D MRI heart data, we present a visual analysis method using line predicates. With line predicates precalculated integral lines are sorted into bundles with similar flow properties, such as velocity, vorticity, or flow paths. The user can combine the line predicates flexibly and by that carve out interesting flow features helping to gain overview. We applied our analysis technique to 4D MRI data of healthy and pathological hearts and present several flow aspects that could not be shown with current methods. Three 4D MRI experts gave feedback and confirmed the additional benefit of our method for their understanding of cardiac blood flow.</t>
  </si>
  <si>
    <t>Romain Bourqui, David Auber, Vincent Lacroix, and Fabien Jourdan</t>
  </si>
  <si>
    <t>Neural signaling, arm movement</t>
  </si>
  <si>
    <t>Neural network</t>
  </si>
  <si>
    <t>Austin J. Brockmeier, Evan G. Kriminger, Justin C. Sanchez, and Jose C. Principe</t>
  </si>
  <si>
    <t>A framework for fast initial exploration of PC-MRI cardiac flow</t>
  </si>
  <si>
    <t>sketching for rapid exploration</t>
  </si>
  <si>
    <t>Broos et al. have proposed a sketch method for rapid exploration of blood flow data from PC-MRI.</t>
  </si>
  <si>
    <t>A.J.M. Broos, N.H.L.C. de Hoon, P.J.H. de Koning, R.J. van der Geest, A. Vilanova, and A.C. Jalba</t>
  </si>
  <si>
    <t>Automated illustration of molecular flexibility</t>
  </si>
  <si>
    <t>Molecule inner motion</t>
  </si>
  <si>
    <t>Aaron Bryden, George N. Phillips Jr., and Michael Gleicher</t>
  </si>
  <si>
    <t>J. Byska and A. Jurcik and M. E. Groller and I. Viola, and B. Kozlikova</t>
  </si>
  <si>
    <t>Fast joint detection-estimation of evoked brain activity in event-related fMRI using a variational approach</t>
  </si>
  <si>
    <t>Lotfi Chaari, Thomas Vincent, Florence Forbes, Michel Dojat, and Philippe Ciuciu</t>
  </si>
  <si>
    <t>small multiples, color coded, time curve</t>
  </si>
  <si>
    <t>Hanbo Chen, Lei Guo, Jingxin Nie, Tuo Zhang, Xintao Hu, and Tianming Liu</t>
  </si>
  <si>
    <t>A Framework for Three-Dimensional Simulations of Morphogenesis</t>
  </si>
  <si>
    <t>Trevor M. Cickovski, Chengbang Huang, Rajiv Chaturvedi, Tilmann Glimm, H. George E. Hentschel, Mark S. Alber, James A. Glazier, Stuart A. Newman, and Jesus A. Izaguirre</t>
  </si>
  <si>
    <t>Computational physiology and the Physiome project</t>
  </si>
  <si>
    <t>Edmund J. Crampin, Matthew Halstead, Peter Hunter, Poul Nielsen, Denis Noble, Nicolas Smith and Merryn Tawhai</t>
  </si>
  <si>
    <t>Shareef M. Dabdoub, R. Wolfgang Rumpf, Amber D. Shindhelm, and William C. Ray</t>
  </si>
  <si>
    <t>Bendix: Intuitive helix geometry analysis and abstraction</t>
  </si>
  <si>
    <t>Anna Caroline E. Dahl, Matthieu Chavent, and Mark S. P. Sansom</t>
  </si>
  <si>
    <t>Computer-generated three-dimensional animation of the mitral valve.</t>
  </si>
  <si>
    <t>Joseph H. Dayan, Aaron Oliker, Ram Sharony, F. Gregory Baumann, Aubrey Galloway, Stephen B. Colvin, D. Craig Miller, Eugene A. Grossi</t>
  </si>
  <si>
    <t>Pablo de Heras Ciechomski, Michael Klann, Robin Mange, and Heinz Koeppl</t>
  </si>
  <si>
    <t>4D MRI flow coupled to physics-based fluid simulation for blood-flow visualization</t>
  </si>
  <si>
    <t>N. de Hoon, R. van Pelt, A. Jalba, and A. Vilanova</t>
  </si>
  <si>
    <t>Temporal interpolation of 4D PC-MRI blood-flow measurements using bidirectional physics-based fluid simulation</t>
  </si>
  <si>
    <t>N.H.L.C. de Hoon, A.C. Jalba, E. Eisemann, and A. Vilanova</t>
  </si>
  <si>
    <t>Joint factor and kinetic analysis of dynamic FDOPA PET scans of brain cancer patients</t>
  </si>
  <si>
    <t>N. Dowson, P. Bourgeat, S. Rose, M. Daglish, J. Smith, M. Fay, A. Coulthard, C.Winter, D. MacFarlane, P. Thomas, S. Crozier, and O. Salvado</t>
  </si>
  <si>
    <t>multi neuronal brainstem recording</t>
  </si>
  <si>
    <t>novel method for visual analysis</t>
  </si>
  <si>
    <t>A method for visualization of dynamic multidimensional (multi-neuronalbrainstemrecordings) data L-plotting</t>
  </si>
  <si>
    <t>W.L. Dunin-Barkowski, A.T.Lovering, J.M.Orem, D.M.Baekey, T.E.Dick, I.A.Rybak, K.F. Morris, R.O’Connor, S.C.Nuding, R.Shannon, B.G.Lindsey</t>
  </si>
  <si>
    <t>A method for visualization of dynamic multidimensional data—L-plotting, similar to recurrence plotting,is described. For multi-neuronal brainstem recordings the method demonstrates that the  neural respiratory pattern generator (RPG) switches between the two phases: inspiratory and expiratory. The method helps to mark phase switching moments and to characterize the pattern of the RPG restart after temporary cessation of rhythmicity.Comparison of L-plots for experimental data and network simulations helps verification of computational models.</t>
  </si>
  <si>
    <t>l-plot, heatmap</t>
  </si>
  <si>
    <t>Roman Durikovi, Kazufumi Kaneda</t>
  </si>
  <si>
    <t>Mikala Egeblad, Andrew J. Ewald, Hanne A. Askautrud, Morgan L. Truitt, Bryan E. Welm, Emma Bainbridge, George Peeters, Matthew F. Krummel, and Zena Werb</t>
  </si>
  <si>
    <t>Statistical modeling of 4D respiratory lung motion using diffeomorphic image registration</t>
  </si>
  <si>
    <t>half of the visual information os from additional modeling and statistical information, however no visual analysis</t>
  </si>
  <si>
    <t>addressed the problem of extracting, modeling and predicting respiratory motion.We proposed a method to generate an inter-subject statistical model of the breathing motion, based on individual motion fields extracted from 4D CT images of 17 patients.</t>
  </si>
  <si>
    <t>Jan Ehrhardt, René Werner, Alexander Schmidt-Richberg, and Heinz Handels</t>
  </si>
  <si>
    <t>semi automatic clustering for visual analysis</t>
  </si>
  <si>
    <t>Rickard Englund, Timo Ropinski, and Ingrid Hotz</t>
  </si>
  <si>
    <t>Martin Falk, Michael Klann, Matthias Reuss, and Thomas Ertl</t>
  </si>
  <si>
    <t>Atomistic Visualization of Mesoscopic Whole-Cell Simulations</t>
  </si>
  <si>
    <t>M. Falk, M. Krone and T. Ertl</t>
  </si>
  <si>
    <t>Modeling and visualization of receptor clustering on the cellular membrane</t>
  </si>
  <si>
    <t>Martin Falk, Markus Daub, Guido Schneider, and Thomas Ertl</t>
  </si>
  <si>
    <t>Zhe Fang, Torsten Moller, Ghassan Hamarneh, and Anna Celler</t>
  </si>
  <si>
    <t>Dagan Feng, Weidong Cai</t>
  </si>
  <si>
    <t>J. W. Fenner, B. Brook, G. Clapworthy, P. V. Coveney, V. Feipel, H. Gregersen, D. R. Hose, P. Kohl, P. Lawford, K. M. McCormack, D. Pinney, S. R. Thomas, S. van Sint Jan, S.Waters, M.Vicecnoti</t>
  </si>
  <si>
    <t>Visualizing motional correlations in molecular dynamics using geometric deformations</t>
  </si>
  <si>
    <t>M. Fioravante, A. Shook, I. Thorpe, and P. Rheingans</t>
  </si>
  <si>
    <t>4D Blood Flow Visualization Fusing 3D and 4D MRA Image Sequences</t>
  </si>
  <si>
    <t>Nils Daniel Forkert, Jens Fiehler, Till Illies, Dietmar P.F. Moller, Heinz Handels, and Dennis Saring</t>
  </si>
  <si>
    <t>direct visualization and flow modeling</t>
  </si>
  <si>
    <t>Ola Friman, Anja Hennemuth, Andreas Harloff, Jelena Bock, Michael Markl, and Heinz-Otto Peitgen</t>
  </si>
  <si>
    <t>Visualization of vascular hemodynamics in a case of a large patent ductus arteriosus using flow sensitive 3D CMR at 3T</t>
  </si>
  <si>
    <t>Alex Frydrychowicz, Thorsten A. Bley, Sven Dittrich, Jurgen Hennig, Mathias Langer, and Michael Markl</t>
  </si>
  <si>
    <t xml:space="preserve">K. Furmanova, M. Jaresova, J. Byska, A. Jurcik, J. Parulek, H. Hauser, &amp; B. Kozlikova
</t>
  </si>
  <si>
    <t>10.1186/s12859-016-1448-0</t>
  </si>
  <si>
    <t>illustrative approach to see blood flow</t>
  </si>
  <si>
    <t>Rocco Gasteiger, Mathias Neugebauer, Oliver Beuing, and Bernhard Preim</t>
  </si>
  <si>
    <t>The connectome viewer toolkit: an open source framework to manage, analyze, and visualize connectomes.</t>
  </si>
  <si>
    <t>Stephan Gerhard, Alessandro Daducci, Alia Lemkaddem, Reto Meuli, Jean-Philippe Thiran, Patric Hagmann</t>
  </si>
  <si>
    <t>H. GILJA, T. HAUSKEN, S. ODEGAARD &amp; A. BERSTAD</t>
  </si>
  <si>
    <t>Sylvia Glaßer, Uta Preim, Klaus Tonnies, and Bernhard Preim</t>
  </si>
  <si>
    <t>The Machinery of Life: Neuromuscular synapse</t>
  </si>
  <si>
    <t>David S. Goodsell</t>
  </si>
  <si>
    <t>Complete valvular heart apparatus model from 4D cardiac CT</t>
  </si>
  <si>
    <t>Razvan Ioan Ionasec, Sasa Grbic, Dime Vitanovski, Ingmar Voigt, Bogdan Georgescu, Fernando Vega-Higuera, and Dorin Comaniciu</t>
  </si>
  <si>
    <t>D.L. Gresh, B.E. Rogowitz, R.L. Winslow, D.F. Scollan, and C.K. Yung</t>
  </si>
  <si>
    <t>David Gunther, Roberto A. Boto, Julia Contreras-Garcia, Jean-Philip Piquemal, and Julien Tierny</t>
  </si>
  <si>
    <t>3D Blood Flow Characteristics in the Carotid Artery Bifurcation Assessed by Flow-Sensitive 4D MRI at 3T</t>
  </si>
  <si>
    <t>A. Harloff, F. Albrecht, J. Spreer, A.F. Stalder, J. Bock, A. Frydrychowicz, J. Schollhorn, A. Hetzel, M. Schumacher, J. Hennig, and M. Markl</t>
  </si>
  <si>
    <t>Real-time strain rate imaging of the left ventricle by ultrasound.</t>
  </si>
  <si>
    <t>Andreas Heimdal, Asbjørn Støylen, Hans Torp, and Terje Skjærpe</t>
  </si>
  <si>
    <t>A.Hennemuth, A. Mahnken, C. Kühnel, S. Oeltze, and H.-O. Peitgen</t>
  </si>
  <si>
    <t>Physics-based Visual Characterization of Molecular Interaction Forces</t>
  </si>
  <si>
    <t>Pedro Hermosilla, Jorge Estrada, Victor Guallar, Timo Ropinski Alvar Vinacua and Pere-Pau Vazquez</t>
  </si>
  <si>
    <t>Stefan Hoehme, and Dirk Drasdo</t>
  </si>
  <si>
    <t>Stefan Hoehme, Marc Brulport, Alexander Bauer, Essam Bedawy, Wiebke Schormann, Matthias Hermes, Verena Puppe, Rolf Gebhardt, Sebastian Zellmer, Michael Schwarz, Ernesto Bockamp, Tobias Timmel, Jan G. Hengstler, and Dirk Drasdo</t>
  </si>
  <si>
    <t>VMD: visual molecular dynamics</t>
  </si>
  <si>
    <t>William Humphrey, Andrew Dalke, and Klaus Schulten</t>
  </si>
  <si>
    <t>Peter J. Hunter</t>
  </si>
  <si>
    <t>10.1109/jproc.2006.871767</t>
  </si>
  <si>
    <t>Visualization of multiscale simulation data: brain blood flow</t>
  </si>
  <si>
    <t>Joseph A. Insley, Leopold Grinberg, and Michael E. Papka</t>
  </si>
  <si>
    <t>Visualizing the origins of life: molecular animation for scientific research and education</t>
  </si>
  <si>
    <t>Janet Iwasa</t>
  </si>
  <si>
    <t>10.1145/1282040.1282062</t>
  </si>
  <si>
    <t>Solution to the VOI selection problem, by merging an algorithmic VOI selection system with a user-driven feedback in order to leverage the user’s expert understanding.</t>
  </si>
  <si>
    <t>Firdaus Janoos, Boonthanome Nouanesengsy, Raghu Machiraju, Han Wei Shen, Steffen Sammet, Michael Knopp, and Istvan A. Morocz</t>
  </si>
  <si>
    <t>Visual integration of quantitative proteomic data, pathways, and protein interactions</t>
  </si>
  <si>
    <t>Radu Jianu, Kebing Yu, Lulu Cao, Vinh Nguyen, Arthur R. Salomon, and David H. Laidlaw</t>
  </si>
  <si>
    <t>Simulation data mapping in virtual cardiac model.</t>
  </si>
  <si>
    <t>Liu Jiquan, Feng Jingyi, Huilong Duan, Chen Siping</t>
  </si>
  <si>
    <t>Interactive coordinated multiple-view visualization of biomechanical motion data</t>
  </si>
  <si>
    <t>Daniel F. Keefe, Marcus Ewert, William Ribarsky, Remco Chang</t>
  </si>
  <si>
    <t>Visualization of molecular interactions by fluorescence complementation.</t>
  </si>
  <si>
    <t>Tom K. Kerppola</t>
  </si>
  <si>
    <t>Diffusion tensor visualization with glyph packing</t>
  </si>
  <si>
    <t>Gordon Kindlmann, Carl-Fredrik Westin</t>
  </si>
  <si>
    <t>Pina Kingman</t>
  </si>
  <si>
    <t>Prediction framework for statistical respiratory motion modeling</t>
  </si>
  <si>
    <t>Tobias Klinder, Cristian Lorenz, Jorn Ostermann</t>
  </si>
  <si>
    <t>Semi-automatic vortex extraction in 4D PC-MRI cardiac blood flow data using line predicates</t>
  </si>
  <si>
    <t>derivation, illustrative summarization of the data</t>
  </si>
  <si>
    <t>Benjamin Kohler, Rocco Gasteiger, Uta Preim, Holger Theisel, Matthias Gutberlet, and Bernhard Preim</t>
  </si>
  <si>
    <t>Ivan Kolesar, Jan Byska, Julius Parulek, Helwig Hauser, and Barbora Kozlikova</t>
  </si>
  <si>
    <t>Method, Model</t>
  </si>
  <si>
    <t>Ivan Kolesar, Julius Parulek, Ivan Viola, Stefan Bruckner, Anne-Kristin Stavrum, and Helwig Hauser</t>
  </si>
  <si>
    <t>Peter R. Krekel, Edward R. Valstar, Jurriaan de Groot, Frits H. Post, Rob G. H. H. Nelissen, and Charl P. Botha</t>
  </si>
  <si>
    <t>Peter R. Krekel,_x0003_ Charl P. Botha,_x0003_ Edward R. Valstar, Paul W. de Bruin, P.M. Rozing, and Frits H. Post</t>
  </si>
  <si>
    <t>Analysis of time-dependent flow-sensitive PC-MRI data</t>
  </si>
  <si>
    <t>summarization method of derived data</t>
  </si>
  <si>
    <t>Harinarayan Krishnan, Christoph Garth, Jens Guhring, M. Akif Gulsun, Andreas Greiser, Kenneth I. Joy</t>
  </si>
  <si>
    <t>Michael Krone, Florian Frieß, Katrin Scharnowski, Guido Reina, Silvia Fademrecht, Tobias Kulschewski, Jürgen Pleiss, Thomas Ertl</t>
  </si>
  <si>
    <t>Patient-Specific Modeling and Visualization of Blood Flow Through the Heart</t>
  </si>
  <si>
    <t>use high-resolution 4D CT data to model the heart walls, accurately simulate blood flow, and visualize it</t>
  </si>
  <si>
    <t>moving heart</t>
  </si>
  <si>
    <t>Scott Kulp, Dimitris Metaxas, Zhen Qian, Szilard Voros, Leon Axel, Viorel Mihalef</t>
  </si>
  <si>
    <t>A neuron membrane mesh representation for visualization of electrophysiological simulations</t>
  </si>
  <si>
    <t>Sebastien Lasserre, Juan Hernando, Sean Hill, Felix Schurmann, Pedro de Miguel Anasagasti, Georges Abou Jaoude, and Henry Markram</t>
  </si>
  <si>
    <t>illustrative visualization of pathline from blood flow and wall thickness</t>
  </si>
  <si>
    <t>Veins</t>
  </si>
  <si>
    <t>Kai Lawonn, Sylvia Glaßer, Anna Vilanova, Bernhard Preim, and Tobias Isenberg</t>
  </si>
  <si>
    <t>Kai Lawonn, Rocco Gasteiger and Bernhard Preim</t>
  </si>
  <si>
    <t>expressive visualization of blood flow</t>
  </si>
  <si>
    <t>Kai Lawonn, Tobias Günther, and Bernhard Preim</t>
  </si>
  <si>
    <t>Illustrative Visualization of Molecular Reactions using Omniscient Intelligence and Passive Agents</t>
  </si>
  <si>
    <t>M. Le Muzic, J. Parulek, A. K. Stavrum, and I. Viola</t>
  </si>
  <si>
    <t>Illustrative Timelapse: A technique for illustrative visualization of particle-based simulations</t>
  </si>
  <si>
    <t>M. Le Muzic, J. Parulek, A.K. Stavrum, and I. Viola</t>
  </si>
  <si>
    <t>Teng-Yok Lee_x0003_, Abon Chaudhuri, Fatih Porikli, Han-Wei Shen</t>
  </si>
  <si>
    <t>A Survey of Modeling and Simulation of Skeletal Muscle</t>
  </si>
  <si>
    <t>muscle modeling</t>
  </si>
  <si>
    <t>DONGWOON LEE, MICHAEL GLUECK, AZAM KHAN, EUGENE FIUME, KEN JACKSON</t>
  </si>
  <si>
    <t>visual analysis of big biological data from the cell cycle model</t>
  </si>
  <si>
    <t>Ruby Lee, Jonathan R. Karr, and Markus W. Covert</t>
  </si>
  <si>
    <t>Lee, Sifakis, Terzopoulos</t>
  </si>
  <si>
    <t>Comprehensive biomechanical modeling and simulation of the upper body</t>
  </si>
  <si>
    <t>upper body movement</t>
  </si>
  <si>
    <t>SUNG-HEE LEE, EFTYCHIOS SIFAKIS, DEMETRI TERZOPOULOS</t>
  </si>
  <si>
    <t>Online tool for visualizing and analysing metabolic pathways</t>
  </si>
  <si>
    <t>Ivica Letunic, Takuji Yamada, Minoru Kanehisa, and Peer Bork</t>
  </si>
  <si>
    <t>Entourage: Visualizing relationships between biological pathways using contextual subsets</t>
  </si>
  <si>
    <t>Alexander Lex, Christian Partl, Denis Kalkofen, Marc Streit, Samuel Gratzl, Anne Mai Wassermann, Dieter Schmalstieg, and Hanspeter Pfister</t>
  </si>
  <si>
    <t>Gene expression data</t>
  </si>
  <si>
    <t>Tool to support hypothesis generation process for genes expression data</t>
  </si>
  <si>
    <t>Alexander Lex, Marc Streit, Ernst Kruijff, and Dieter Schmalstieg</t>
  </si>
  <si>
    <t>Modeling liver physiology: combining fractals, imaging and animation.</t>
  </si>
  <si>
    <t>Debbie W. Lin, Scott Johnson, C. Anthony Hunt</t>
  </si>
  <si>
    <t>direct visualization, with visual analysis nad summarization</t>
  </si>
  <si>
    <t>Lundervold et al. presented a paper about usage of fMRI to study the neural correlates of consciousness.</t>
  </si>
  <si>
    <t>Arvid Lundervold</t>
  </si>
  <si>
    <t>Towards Patient-Specic Finite-Element Simulation of MitralClip Procedure</t>
  </si>
  <si>
    <t>Echo cardiography</t>
  </si>
  <si>
    <t>visualization of modeled process from patient data</t>
  </si>
  <si>
    <t>Regurgitation</t>
  </si>
  <si>
    <t>Different data acquisition is Transesophageal Echocardiography (TEE). In this case the ultrasound probe is attached to a thin tube and through mouth put into patients esophagus. Mansi et al. \cite{mansi:2011} have created a MitralClip framework, which takes 4D data of TEE, segments mitral valve model for each time step, and simulated the outcomes of mitral clipping procedure.</t>
  </si>
  <si>
    <t>T. Mansi, I. Voigt, E. Assoumou Mengue, R. Ionasec, B. Georgescu, T. Noack, J. Seeburger, and D. Comaniciu</t>
  </si>
  <si>
    <t>Adrian Maries, Nathan Mays, Megan Olson Hunt, Kim F. Wong, William Layton, Robert Boudreau, Caterina Rosano, G. Elisabeta Marai</t>
  </si>
  <si>
    <t>Michael Markl, Alex Frydrychowicz, Sebastian Kozerke, Mike Hope, Oliver Wieben</t>
  </si>
  <si>
    <t>cardiovascular magnetic resonance methods for visualizing blood flow</t>
  </si>
  <si>
    <t>Michael Markl, Philip J. Kilner, Tino Ebbers</t>
  </si>
  <si>
    <t>Sebastian Meier, Anja Hennemuth, Ola Friman, Jelena Bock, Michael Markl, Tobias Preusser</t>
  </si>
  <si>
    <t>Conditional shape models for cardiac motion estimation.</t>
  </si>
  <si>
    <t>modeling derived from the data</t>
  </si>
  <si>
    <t>Coert Metz, Nora Baka, Hortense Kirisli, Michiel Schaap, Theo van Walsum, Stefan Klein, Lisan Neefjes, Nico Mollet, Boudewijn Lelieveldt, Marleen de Bruijne, Wiro Niessen</t>
  </si>
  <si>
    <t>Semi-Automatic Vortex Flow Classifcation in 4D PC-MRI Data of the Aorta</t>
  </si>
  <si>
    <t>Vortices semi-automatic classification and visualization</t>
  </si>
  <si>
    <t>M.Meuschke, B. Köhler, U. Preim, B. Preim, and K. Lawonn</t>
  </si>
  <si>
    <t>10.1109/PacificVis.2012.6183580</t>
  </si>
  <si>
    <t>Jennis Meyer-Spradow, Lars Stegger, Christian Doring, Timo Ropinski, Klaus Hinrichs</t>
  </si>
  <si>
    <t>Visualizing ribosome biogenesis: parallel assembly pathways for the 30S subunit.</t>
  </si>
  <si>
    <t>Anke M. Mulder, Craig Yoshioka, Andrea H. Beck, Anne E. Bunner, Ronald A. Milligan, Clinton S. Potter, Bridget Carragher, and James R. Williamson</t>
  </si>
  <si>
    <t>10.1126/science.1193220</t>
  </si>
  <si>
    <t>Luciana Porcher Nedel, Daniel Thalmann</t>
  </si>
  <si>
    <t>Mathias Neugebauer, Rocco Gasteiger, Oliver Beuing, Volker Diehl, Martin Skalej, and Bernhard Preim</t>
  </si>
  <si>
    <t>Concurrent Volume Visualization of Real-Time fMRI</t>
  </si>
  <si>
    <t>Brain activity</t>
  </si>
  <si>
    <t>Nguyen et al. created a visualization of brain activity on the patients brain from the fMRI acquisition. fMRI signal mapping into the reference MRI volume and is treated as light emission.</t>
  </si>
  <si>
    <t>Tan Khoa Nguyen, Henrik Ohlsson, Anders Eklund, Frida Hernell, Patric Ljung, Camilla Forsell, Mats Andersson, Hans Knutsson and Anders Ynnerman</t>
  </si>
  <si>
    <t>We present a novel approach to interactive and concurrent volume visualization of functional Magnetic Resonance Imaging (fMRI). While the patient is in the scanner, data is extracted in real-time using state-of-the-art signal processing techniques. The fMRI signal is treated as light emission when rendering a patient-specific high resolution reference MRI volume, obtained at the beginning of the experiment. As a result, the brain glows and emits light from active regions. The low resolution fMRI signal is thus effectively fused with the reference brain with the current transfer function settings yielding an effective focus and context visualization. The delay from a change in the fMRI signal to the visualization is approximately 2 seconds. The advantage of our method over standard 2D slice based methods is shown in a user study. We demonstrate our technique through experiments providing interactive visualization to the fMRI operator and also to the test subject in the scanner through a head mounted display.</t>
  </si>
  <si>
    <t>Visualizing genomes: techniques and challenges</t>
  </si>
  <si>
    <t>Review of tools for visualizing genome sequence data</t>
  </si>
  <si>
    <t>Cydney B. Nielsen, Michael Cantor, Inna Dubchak, David Gordon, Ting Wang</t>
  </si>
  <si>
    <t>Simplified Simulation and Visualization of Tubular Flows with Approximate Centerline Generation</t>
  </si>
  <si>
    <t>Nobrega et al. created a method for simplified flow simulation, which relies on the structure’s centerline, to efficiently simulate fluid flows through tubular structures such as pipes and blood vessels. The technique is useful in performing simplified simulations, particularly when efficiency and visual feedback are important.</t>
  </si>
  <si>
    <t>Tiago H. C. Nobrega, Diego Dias Bispo Carvalho, and Aldo von Wangenheim</t>
  </si>
  <si>
    <t>An Integrated Visual Analysis System for Fusing MR Spectroscopy and Multi-Modal Radiology Imaging</t>
  </si>
  <si>
    <t>Miguel Nunes, Benjamin Rowland, Matthias Schlachter, Soleakhena Ken, Kresimir Matkovic, Anne Laprie, Katja Buhler</t>
  </si>
  <si>
    <t>Angiography</t>
  </si>
  <si>
    <t>Steffen Oeltze-Jafra, Juan R. Cebral, Gabor Janiga, and Bernhard Preim</t>
  </si>
  <si>
    <t>presented and compared four interactive approaches to analyzing cerebral perfusion data from ischemic stroke patients which are based on (1) concentration time curves(CTC), (2) parameters describing the CTC shape, (3) enhancement trends computed in a statistical analysis, and (4) semi-quantitative perfusion parameters derived via parametric modelling and deconvolution with an arterial input function</t>
  </si>
  <si>
    <t>Steffen Oeltze, Bernhard Preim, Helwig Hauser, Jarle Rørvik, Arvid Lundervold</t>
  </si>
  <si>
    <t>Cerebral perfusion data are acquired to characterize the regional blood supply of brain tissue. One of their major diagnostic applications is ischemic stroke assessment. We present a comparison of four interactive approaches to analyzing cerebral perfusion data from ischemic stroke patients which are based on (1) concentration-time curves (CTC) derived from the original data, (2) parameters describing the CTC shape, (3) enhancement trends computed in a statistical analysis, and (4) semi-quantitative perfusion parameters derived via parametric modelling and deconvolution. The comparison is carried out with regard to the involved data pre-processing, the complexity of the interactive analysis and the resulting tissue selections. It is supported by a visual analysis framework that integrates the different approaches. The rich information content in timedependent 3D perfusion data is both an opportunity for improved diagnosis and a challenge how to optimize the assessment of such rich data. With our comparison we contribute to a discussion between data-near and model-near assessment strategies and their respective opportunities.</t>
  </si>
  <si>
    <t>slice rendering, color coded, parallel coordinates, brushing</t>
  </si>
  <si>
    <t>integration of statistical methods and visual exploration techniques for the analysis of the high-dimensional space of perfusion parameters, derived from medical perfusion data</t>
  </si>
  <si>
    <t>Steffen Oeltze, Helmut Doleisch, Helwig Hauser, Philipp Muigg, Bernhard Preim</t>
  </si>
  <si>
    <t>slice rendering, scatter plot, histogram, brushing</t>
  </si>
  <si>
    <t>S. Oeltze, A. Kuß, F. Grothues, A. Hennemuth, B. Preim</t>
  </si>
  <si>
    <t>slice rendering, 3D view, bullseye, line plot, brushing</t>
  </si>
  <si>
    <t>Eirikur Palsson</t>
  </si>
  <si>
    <t>Jinah Park, Sang-il Park</t>
  </si>
  <si>
    <t>GeomCell Design of Cell Geometry</t>
  </si>
  <si>
    <t>direct visualization of the model output</t>
  </si>
  <si>
    <t>Methodology to construct muscle cells models and cell organelles</t>
  </si>
  <si>
    <t>Julius Parulek, Miloš Šrámek, and Ivan Zahradník</t>
  </si>
  <si>
    <t>10.1007/978-1-84882-565-9_2</t>
  </si>
  <si>
    <t>Interactive real time simulation of cardiac radio-frequency ablation</t>
  </si>
  <si>
    <t>empirical</t>
  </si>
  <si>
    <t>A medical procedure, where the dysfunctional tissue is ablated using the heat generated from medium frequency alternating current, is called radio-frequency ablation. This procedure is done on human hearts in case of cardiac arrhythmia. Pernod et al. \cite{pernod:2010} proposed a real-time electrophysiology model, which is both discrete for the state of cardiac tissue and continuous for the propagation of the electrical wave. They have applied the anisotropic Fast Marching Method to simulate the cardiac electrophysiology in real-time for tetrahedral meshes of coarse resolution. The model has been coupled with pre-recorded realistic heart mechanical deformations, and helps to explore the propagation of the extracellular potential, pace locally the myocardium or simulate the burning of cardiac tissue as done in radiofrequency ablation interventions.</t>
  </si>
  <si>
    <t>E. Pernod, M. Sermesant, J. Relan, H. Delingette</t>
  </si>
  <si>
    <t>mesh, surface mapping, color coded</t>
  </si>
  <si>
    <t>Blood flow in its context: Combining 3D B-mode and color doppler ultrasonic data</t>
  </si>
  <si>
    <t>Bernhard Petersch, Dieter Honigmann</t>
  </si>
  <si>
    <t>slice rendering, color coded, representation combination</t>
  </si>
  <si>
    <t>A. J. Pretorius, I. A. Khan, R. J. Errington</t>
  </si>
  <si>
    <t>A novel grid-based visualization approach for metabolic networks with advanced focus&amp;context view</t>
  </si>
  <si>
    <t>Markus Rohrschneider, Christian Heine, Andre Reichenbach, Andreas Kerren, Gerik Scheuermann</t>
  </si>
  <si>
    <t>Multimodal visualization with interactive closeups</t>
  </si>
  <si>
    <t>T. Ropinski, I. Viola, M. Biermann, H. Hauser, K. Hinrichs</t>
  </si>
  <si>
    <t>combination rendering</t>
  </si>
  <si>
    <t>Friedemann Roßler, Eduardo Tejada, Thomas Fangmeier, Thomas Ertl, and Markus Knauff</t>
  </si>
  <si>
    <t>E.O.Wilson's life on Earth</t>
  </si>
  <si>
    <t>Morgan Ryan, Gael McGill, Edward O. Wilson</t>
  </si>
  <si>
    <t>Asako Sakaue-Sawano, Hiroshi Kurokawa, Toshifumi Morimura, Aki Hanyu, Hiroshi Hama, Hatsuki Osawa, Saori Kashiwagi, Kiyoko Fukami, Takaki Miyata, Hiroyuki Miyoshi, Takeshi Imamura, Masaharu Ogawa, Hisao Masai, and Atsushi Miyawaki</t>
  </si>
  <si>
    <t>Modeling real-time 3-D lung deformations for medical visualization</t>
  </si>
  <si>
    <t>Anand P. Santhanam, Celina Imielinska, Paul Davenport, Patrick Kupelian, Jannick P. Rolland</t>
  </si>
  <si>
    <t>Jean-Marc Schleich, Claude Almange, Jean-Louis Dillenseger, Jean-Louis Coatrieux</t>
  </si>
  <si>
    <t>Johannes Schmidt-Ehrenberg, Daniel Baum, and Hans-Christian Hege</t>
  </si>
  <si>
    <t>Comparison of metabolic pathways using constraint graph drawing</t>
  </si>
  <si>
    <t>Falk Schreiber</t>
  </si>
  <si>
    <t>Blood flow computation in phase-contrast MRI by minimal paths in anisotropic media</t>
  </si>
  <si>
    <t>Michael Schwenke, Anja Hennemuth, Bernd Fischer, and Ola Friman</t>
  </si>
  <si>
    <t>A. Sheharyar, T. Chitiboi, E. Keller, O. Rahman, S. Schnell, M. Markl, O. Bouhali, and L. Linsen</t>
  </si>
  <si>
    <t>Muscle contraction</t>
  </si>
  <si>
    <t>MINORU SHINOHARA, KARIM SABRA, JEAN-LUC GENNISSON, MATHIAS FINK, MICKAEL TANTER</t>
  </si>
  <si>
    <t>Visualizing Particle / Flow Structure Interactions in the Small Bronchial Tubes</t>
  </si>
  <si>
    <t>direct visualization with illustrative method</t>
  </si>
  <si>
    <t>Bela Soni, David Thompson, Raghu Machiraju</t>
  </si>
  <si>
    <t>S. Stoppely, E. Hodnelandz, H. Hauser, and S. Bruckner</t>
  </si>
  <si>
    <t>Hari Sundar, Harold Litt, Dinggang Shen</t>
  </si>
  <si>
    <t>Towards a model of lung biomechanics: Pulmonary kinematics via registration of serial lung images</t>
  </si>
  <si>
    <t>Tessa A. Sundaram, James C. Gee</t>
  </si>
  <si>
    <t>Creating and simulating skeletal muscle from the visible human data set</t>
  </si>
  <si>
    <t>J. Teran, E. Sifakis, S. Blemker, V. Ng Thow Hing, C. Lau, R. Fedkiw</t>
  </si>
  <si>
    <t>Maurice Termeer, Javier Olivan Bescos, Marcel Breeuwer, Anna Vilanova, Frans Gerritsen, M. Eduard Groller</t>
  </si>
  <si>
    <t>Visualization of myocardial perfusion derived from coronary anatomy</t>
  </si>
  <si>
    <t>Moreover, Termeer \cite{termeer:2008} have introduced a method for the exploration of perfusion on the cardiac muscle. The perfusion information is mapped on the surface of the heart muscle, and that was projected into bulls eye layout, heavily used in medicine practice nowadays.</t>
  </si>
  <si>
    <t>Maurice Termeer, Javier Olivan Bescos, Marcel Breeuwer, Anna Vilanova, Frans Gerritsen, M. Eduard Groller, Member, Eike Nagel</t>
  </si>
  <si>
    <t>Visually assessing the effect of the coronary artery anatomy on the perfusion of the heart muscle in patients with coronary artery disease remains a challenging task. We explore the feasibility of visualizing this effect on perfusion using a numerical approach. We perform a computational simulation of the way blood is perfused throughout the myocardium purely based on information from a three-dimensional anatomical tomographic scan. The results are subsequently visualized using both three-dimensional visualizations and bull’s eye plots, partially inspired by approaches currently common in medical practice. Our approach results in a comprehensive visualization of the coronary anatomy that compares well to visualizations commonly used for other scanning technologies. We demonstrate techniques giving detailed insight in blood supply, coronary territories and feeding coronary arteries of a selected region. We demonstrate the advantages of our approach through visualizations that show information which commonly cannot be directly observed in scanning data, such as a separate visualization of the supply from each coronary artery. We thus show that the results of a computational simulation can be effectively visualized and facilitate visually correlating these results to for example perfusion data.</t>
  </si>
  <si>
    <t>B. Thomaß, J. Walter, M. Krone, H. Hasse, and T. Ertl</t>
  </si>
  <si>
    <t>Melanie Tory, Niklas Röber, Torsten Möller, Anna Celler, M. Stella Atkins</t>
  </si>
  <si>
    <t>Martijn van den Heuvel, Rene Mandl, Hilleke Hulshoff Pol</t>
  </si>
  <si>
    <t>Visual analysis of integrated resting state functional brain connectivity and anatomy</t>
  </si>
  <si>
    <t>A.F. van Dixhoorn, B.H. Vissers, L. Ferrarini, J. Milles, and C.P. Botha</t>
  </si>
  <si>
    <t>Exploration of 4D MRI blood flow using stylistic visualization</t>
  </si>
  <si>
    <t>illustrative visualization for visual analysis</t>
  </si>
  <si>
    <t>Roy van Pelt, Javier Olivan Bescos, Marcel Breeuwer, Rachel E. Clough, M. Eduard Groller, Bart ter Haar Romeny, Anna Vilanova</t>
  </si>
  <si>
    <t>Roy van Pelt, Javier Olivan Bescos, Marcel Breeuwer, Rachel E. Clough, M. Eduard Groller, Bart ter Haar Romeny, and Anna Vilanova</t>
  </si>
  <si>
    <t>flow visualization, clipping, particles</t>
  </si>
  <si>
    <t>Characterization of Blood-Flow Patterns from Phase-Contrast MRI Velocity Fields</t>
  </si>
  <si>
    <t>R. van Pelt, A. Fuster, G. Claassen, and A. Vilanova</t>
  </si>
  <si>
    <t>Understanding Blood-Flow Dynamics : Challenges in Visualization</t>
  </si>
  <si>
    <t>methods for visual analysis and illustration are mentioned</t>
  </si>
  <si>
    <t>Roy van Pelt, and Anna Vilanova</t>
  </si>
  <si>
    <t>segmentation, direct visualization, with visual analysis nad summarization</t>
  </si>
  <si>
    <t>Eric Wait, Mark Winter, Chris Bjornsson, Erzsebet Kokovay, Yue Wang, Susan Goderie, Sally Temple, and Andrew R. Cohen</t>
  </si>
  <si>
    <t>Physiological self-regulation of regional brain activity using real-time functional magnetic resonance imaging (fMRI): Methodology and exemplary data</t>
  </si>
  <si>
    <t>Nikolaus Weiskopf, Ralf Veit, Michael Erb, Klaus Mathiak, Wolfgang Grodd, Rainer Goebel, Niels Birbaumera</t>
  </si>
  <si>
    <t>M. Wolter, I. Assenmacher, B. Hentschel, M. Schirski, T. Kuhlen</t>
  </si>
  <si>
    <t>Ken C.L. Wong, LinweiWang, Heye Zhang, Pengcheng Shi</t>
  </si>
  <si>
    <t>Physics-based modeling of aortic wall motion from ECG-gated 4D computed tomography</t>
  </si>
  <si>
    <t>Guanglei Xiong, Charles A. Taylor</t>
  </si>
  <si>
    <t>Yin Yang, Xiaohu Guo, Jennell Vick, Luis G. Torres, Thomas F. Campbell</t>
  </si>
  <si>
    <t>Publication Year</t>
  </si>
  <si>
    <t>Publication Title</t>
  </si>
  <si>
    <t>Url</t>
  </si>
  <si>
    <t>Abstract Note</t>
  </si>
  <si>
    <t>Notes</t>
  </si>
  <si>
    <t>Manual Tags</t>
  </si>
  <si>
    <t>Automatic Tags</t>
  </si>
  <si>
    <t>The Cat is Out of the Bag: Cortical Simulations with 10&lt;sup&gt;9$&lt;/sup&gt; Neurons, 10&lt;sup&gt;13$&lt;/sup&gt; Synapses</t>
  </si>
  <si>
    <t>In the quest for cognitive computing, we have built a massively parallel cortical simulator, C2, that incorporates a number of innovations in computation, memory, and communication. Using C2 on LLNL's Dawn Blue Gene/P supercomputer with 147. 456 CPUs and 144 TB of main memory, we report two cortical simulations { at unprecedented scale { that e®ectively saturate the entire memory capacity and refresh it at least every simulated second. The rst simulation consists of 1:6 billion neurons and 8:87 trillion synapses with experimentally-measured gray matter thalamocortical connectivity. The second simulation has 900 million neurons and 9 trillion synapses with probabilistic connectivity. We demonstrate nearly perfect weak scaling and attractive strong scaling. The simulations, which incorporate phenomenological spiking neurons, individual learning synapses, axonal delays, and dynamic synaptic channels, exceed the scale of the cat cortex, marking the dawn of a new era in the scale of cortical simulations.</t>
  </si>
  <si>
    <t>&lt;p&gt;Spatial resolution&lt;/p&gt; &lt;p&gt; &lt;/p&gt; &lt;p&gt;individual neurons&lt;/p&gt; &lt;p&gt;synapses between neurons&lt;/p&gt; &lt;p&gt;entire groups of neurons&lt;/p&gt; &lt;p&gt;whole group of neurons that total to simulate the entire brain (just larger than the size of a cat's brain)&lt;/p&gt; &lt;p&gt; &lt;/p&gt;; &lt;p&gt;"&lt;span style="color: #3b3b3b; font-family: sans-serif; font-size: 17.3333px;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none;"&gt;The total number of such synapses in the human brain has been vaguely stated to be in the range of 10&lt;/span&gt;&lt;sup style="box-sizing: border-box; position: relative; font-size: 13px; line-height: 0; vertical-align: baseline; top: -0.5em; color: #3b3b3b; font-family: sans-serif;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initial;"&gt;13&lt;/sup&gt;&lt;span style="color: #3b3b3b; font-family: sans-serif; font-size: 17.3333px;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none;"&gt;-10&lt;/span&gt;&lt;sup style="box-sizing: border-box; position: relative; font-size: 13px; line-height: 0; vertical-align: baseline; top: -0.5em; color: #3b3b3b; font-family: sans-serif;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initial;"&gt;15&lt;/sup&gt;&lt;span style="color: #3b3b3b; font-family: sans-serif; font-size: 17.3333px;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 &lt;/span&gt;(&lt;/span&gt;&lt;a style="box-sizing: border-box; background: #ffffff; color: #428bca; text-decoration: none; font-family: Cantarell !important; font-size: 17.3333px; font-style: normal; font-variant-ligatures: normal; font-variant-caps: normal; font-weight: 400; letter-spacing: normal; orphans: 2; text-align: left; text-indent: 0px; text-transform: none; white-space: normal; widows: 2; word-spacing: 0px; -webkit-text-stroke-width: 0px;" rel="noopener" href="http://bionumbers.hms.harvard.edu/bionumber.aspx?&amp;amp;id=106138" target="_blank"&gt;BNID 106138&lt;/a&gt;&lt;span style="color: #3b3b3b; font-family: sans-serif; font-size: 17.3333px;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 &lt;/span&gt;&lt;/span&gt;&lt;a style="box-sizing: border-box; background: #ffffff; color: #428bca; text-decoration: none; font-family: Cantarell !important; font-size: 17.3333px; font-style: normal; font-variant-ligatures: normal; font-variant-caps: normal; font-weight: 400; letter-spacing: normal; orphans: 2; text-align: left; text-indent: 0px; text-transform: none; white-space: normal; widows: 2; word-spacing: 0px; -webkit-text-stroke-width: 0px;" rel="noopener" href="http://bionumbers.hms.harvard.edu/bionumber.aspx?&amp;amp;id=100693" target="_blank"&gt;100693&lt;/a&gt;&lt;span style="color: #3b3b3b; font-family: sans-serif; font-size: 17.3333px;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 with every cubic millimeter of cerebral cortex having about a billion such synapses (&lt;/span&gt;&lt;a style="box-sizing: border-box; background: #ffffff; color: #428bca; text-decoration: none; font-family: Cantarell !important; font-size: 17.3333px; font-style: normal; font-variant-ligatures: normal; font-variant-caps: normal; font-weight: 400; letter-spacing: normal; orphans: 2; text-align: left; text-indent: 0px; text-transform: none; white-space: normal; widows: 2; word-spacing: 0px; -webkit-text-stroke-width: 0px;" rel="noopener" href="http://bionumbers.hms.harvard.edu/bionumber.aspx?&amp;amp;id=109245" target="_blank"&gt;BNID 109245&lt;/a&gt;&lt;span style="color: #3b3b3b; font-family: sans-serif; font-size: 17.3333px;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none;"&gt;).&lt;/span&gt;"&lt;/p&gt; &lt;p&gt;These guys simulated activity of synaptic activity in the entire brain--they've exceeded at least the size of the cat brain &lt;/p&gt;; &lt;p&gt;This is a truly multiscale work because there requires an actual switch/change of the data domain to see what's happening on the other scale&lt;/p&gt;</t>
  </si>
  <si>
    <t>Brain; Cell; Exploration; Ivo; Organ; signal propagation; signal propogation; simulation; Tissue</t>
  </si>
  <si>
    <t>Computing in Science and Engineering</t>
  </si>
  <si>
    <t>Explore; Organ; Tissue</t>
  </si>
  <si>
    <t>IEEE Transactions on Visualization and Computer Graphics</t>
  </si>
  <si>
    <t>Organ; Tissue</t>
  </si>
  <si>
    <t>Proceedings of the 30th Spring Conference on Computer Graphics</t>
  </si>
  <si>
    <t>Medical Image Analysis</t>
  </si>
  <si>
    <t>Distributed Frameworks for Multimedia Applications</t>
  </si>
  <si>
    <t>Journal of Magnetic Resonance Imaging</t>
  </si>
  <si>
    <t>Kidney International</t>
  </si>
  <si>
    <t>&lt;p&gt;Organelle scale: emphasis on fragmented nuclei visible in images, which are a hallmark to recognize apoptosis, and visibility of lysosomes. Goal: to understand dynamic events like this in the kidney at subcellular resolution&lt;/p&gt; &lt;p&gt;Cell scale: localize individual cells, which receptors are binding to which types of cells to facilitate intercellular communication -- how are different individual cells behaving?&lt;/p&gt; &lt;p&gt;Tissue scale: observe how collections of cells, like the glomerulus, perform filtering proceses&lt;/p&gt;</t>
  </si>
  <si>
    <t>Cell; Exploration; ivo; Organ; Organelle; Tissue</t>
  </si>
  <si>
    <t>Cell; done; ivo; modeling; Molecule; multi-scale; no vis; Organ; Organelle; Tissue</t>
  </si>
  <si>
    <t>Computer Methods in Applied Mechanics and Engineering</t>
  </si>
  <si>
    <t>Engineering in Medicine and Biology Society (EMBC), 2012 Annual International Conference of the IEEE</t>
  </si>
  <si>
    <t>Magnetic Resonance in Medicine</t>
  </si>
  <si>
    <t>http://multimedia.mcb.harvard.edu/</t>
  </si>
  <si>
    <t>Communication; done; ivo; Molecule; Organelle</t>
  </si>
  <si>
    <t>Tenth International Conference on Information Visualization</t>
  </si>
  <si>
    <t>Cell; Molecule</t>
  </si>
  <si>
    <t>5th International IEEE/EMBS Conference on Neural Engineering (NER), 2011</t>
  </si>
  <si>
    <t>Cardiac ﬂow is still not fully understood, and is currently an active research topic. Using phase-contrast magnetic resonance imaging (PC-MRI) blood ﬂow can be measured. For the inspection of such ﬂow, researchers often rely on methods that require additional scans produced by different imaging modalities to provide context. This requires labor-intensive registration and often manual segmentation before any exploration of the data is performed. This work provides a framework that allows for a quick exploration of cardiac ﬂow without the need of additional imaging and time-consuming segmentation. To achieve this, only the 4D data from one PC-MRI scan is used. A context visualization is derived automatically from the data, and provides context for the ﬂow. Instead of relying on segmentation to deliver an accurate context, the heart’s ventricles are approximated by half-ellipsoids that can be placed with minimal user interaction. Furthermore, seeding positions for ﬂow visualization can be placed automatically in areas of interest deﬁned by the user and based on derived ﬂow features. The framework enables a user to do a fast initial exploration of cardiac ﬂow, as is demonstrated by a use case and a user study involving cardiac blood ﬂow researchers.</t>
  </si>
  <si>
    <t>Communication; done; Exploration; IV; ivo; Molecule</t>
  </si>
  <si>
    <t>Computer Graphics Forum</t>
  </si>
  <si>
    <t>done; Exploration; ivo; Molecule; Visual analysis</t>
  </si>
  <si>
    <t>IEEE Transactions on Medical Imaging</t>
  </si>
  <si>
    <t>Med Image Comput Comput Assist Interv</t>
  </si>
  <si>
    <t>IEEE/ACM Transactions on Computational Biology and Bioinformatics</t>
  </si>
  <si>
    <t>&lt;p&gt;NOTE this paper is connected to Chaturvedi et al. -- they're both talking about CompuCell3D framework but each are targeting different domains, so spin is a bit different for each&lt;/p&gt;; &lt;p&gt;Scales&lt;/p&gt; &lt;p&gt;The CPM (cellular pots model) uses a lattice to describe cells, and associates an integer index with each lattice site (voxel) to identify the spatial extent and location of each cell at any instant.&lt;/p&gt; &lt;p&gt;Visualization of simulation at cellular-resolution, superimpose cell behavior patterns on top of cell visualization to show the "tissue" behavior- ie the limb growing out&lt;/p&gt;</t>
  </si>
  <si>
    <t>Cell; done; Exploration; in_paper; ivo; seed; semi multi-scale; Tissue; visualization</t>
  </si>
  <si>
    <t>Experimental Physiology</t>
  </si>
  <si>
    <t>https://onlinelibrary.wiley.com/doi/abs/10.1113/expphysiol.2003.026740</t>
  </si>
  <si>
    <t>Bioengineering analyses of physiological systems use the computational solution of physical conservation laws on anatomically detailed geometric models to understand the physiological function of intact organs in terms of the properties and behaviour of the cells and tissues within the organ. By linking behaviour in a quantitative, mathematically defined sense across multiple scales of biological organization – from proteins to cells, tissues, organs and organ systems – these methods have the potential to link patient-specific knowledge at the two ends of these spatial scales. A genetic profile linked to cardiac ion channel mutations, for example, can be interpreted in relation to body surface ECG measurements via a mathematical model of the heart and torso, which includes the spatial distribution of cardiac ion channels throughout the myocardium and the individual kinetics for each of the approximately 50 types of ion channel, exchanger or pump known to be present in the heart. Similarly, linking molecular defects such as mutations of chloride ion channels in lung epithelial cells to the integrated function of the intact lung requires models that include the detailed anatomy of the lungs, the physics of air flow, blood flow and gas exchange, together with the large deformation mechanics of breathing. Organizing this large body of knowledge into a coherent framework for modelling requires the development of ontologies, markup languages for encoding models, and web-accessible distributed databases. In this article we review the state of the field at all the relevant levels, and the tools that are being developed to tackle such complexity. Integrative physiology is central to the interpretation of genomic and proteomic data, and is becoming a highly quantitative, computer-intensive discipline.</t>
  </si>
  <si>
    <t>Cell; done; ivo; modeling; Molecule; no vis; Organ; Organelle; Tissue</t>
  </si>
  <si>
    <t>BMC Bioinformatics 2016</t>
  </si>
  <si>
    <t>Background: Current visualizations of molecular motion use a Timeline-analogous representation that conveys “first the molecule was shaped like this, then like this...”. This scheme is orthogonal to the Pathline-like human understanding of motion “this part of the molecule moved from here to here along this path”. We present MoFlow, a system for visualizing molecular motion using a Pathline-analogous representation. Results: The MoFlow system produces high-quality renderings of molecular motion as atom pathlines, as well as interactive WebGL visualizations, and 3D printable models. In a preliminary user study, MoFlow representations are shown to be superior to canonical representations for conveying molecular motion. Conclusions: Pathline-based representations of molecular motion are more easily understood than timeline representations. Pathline representations provide other advantages because they represent motion directly, rather than representing structure with inferred motion.</t>
  </si>
  <si>
    <t>Communication; done; Exploration; ivo; Molecule</t>
  </si>
  <si>
    <t>The Journal of Thoracic and Cardiovascular Surgery</t>
  </si>
  <si>
    <t>2013 IEEE Symposium on Biological Data Visualization (BioVis)</t>
  </si>
  <si>
    <t>&lt;p&gt;SCALES&lt;/p&gt; &lt;p&gt;spatial arrangement of organelles within the cell, with overall view of cell (CELL SCALE)&lt;/p&gt; &lt;p&gt; &lt;/p&gt;; &lt;p&gt;&lt;span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none;"&gt;ZigCell3D consequently focuses on the mesoscopic particle level. This level connects the actions resulting from the molecular state, which can be analysed with molecular dynamics simulations, to the macroscopic state of the cell, which is normally described by ordinary or partially differential equations (ODE/PDE)&lt;span&gt; &lt;/span&gt;&lt;/span&gt;&lt;a id="context_ref_21_1" style="background: #ffffff; color: #006699; text-decoration: none; cursor: pointer; font-family: Georgia, serif; font-size: 15px; font-style: normal; font-variant-ligatures: normal; font-variant-caps: normal; font-weight: 400; letter-spacing: normal; orphans: 2; text-align: start; text-indent: 0px; text-transform: none; white-space: normal; widows: 2; word-spacing: 0px; -webkit-text-stroke-width: 0px;"&gt;&lt;/a&gt;[21]&lt;span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 This transition is the key step from the genotype to the phenotype of organisms and therefore justifies that the performance of the detailed simulation is lower than those of ODE models.&lt;/span&gt;&lt;/p&gt;</t>
  </si>
  <si>
    <t>Cell; done; ivo; Molecule; Organelle</t>
  </si>
  <si>
    <t>Eurographics Workshop on Visual Computing for Biology and Medicine</t>
  </si>
  <si>
    <t>https://diglib.eg.org/handle/10.2312/vcbm20161272</t>
  </si>
  <si>
    <t>Magnetic Resonance Imaging (MRI) enables volumetric and time-varying measurements of blood-ﬂow data. Such data have shown potential to improve diagnosis and risk assessment of various cardiovascular diseases. Hereby, a unique way of analysing patient-speciﬁc haemodynamics becomes possible. However, these measurements are susceptible to artifacts, noise and a coarse spatio-temporal resolution. Furthermore, typical ﬂow visualization techniques rely on interpolation. For example, using pathlines requires a high quality temporal resolution. While numerical simulations, based on mathematical ﬂow models, address some of these limitations, the involved modelling assumptions (e.g., regarding the inﬂow and mesh) do not provide patientspeciﬁc data to the degree actual measurements would. To overcome this issue, data assimilation techniques can be applied to use measured data in order to steer a physically-based simulation of the ﬂow, combining the beneﬁts of measured data and simulation. Our work builds upon such an existing solution to increase the temporal resolution of the measured data, but achieves signiﬁcantly higher ﬁdelity. We avoid the previous damping and interpolation bias towards one of the measurements, by simulating bidrectionally (forwards and backwards through time) and using sources and sinks. Our method is evaluated and compared to the, currently-used, conventional interpolation scheme and forward-only simulation using measured and analytical ﬂow data. It reduces artifacts, noise, and interpolation error, while being closer to laminar ﬂow, as is expected for ﬂow in vessels.</t>
  </si>
  <si>
    <t>&lt;h2&gt;SeriesInformation&lt;/h2&gt; Eurographics Workshop on Visual Computing for Biology and Medicine&lt;h2&gt;SeriesInformation&lt;/h2&gt; Visual Computing for Blood Flow Analysis and Motion Analysis&lt;h2&gt;Other&lt;/h2&gt; 59&lt;h2&gt;Other&lt;/h2&gt; 68&lt;h2&gt;Other&lt;/h2&gt; Niels H. L. C. de Hoon, Andrei C. Jalba, Elmar Eisemann, and Anna Vilanova&lt;h2&gt;Other&lt;/h2&gt; Categories and Subject Descriptors (according to ACMCCS): I.3.3 [Computer Graphics]: Applications-4D PC-MRI Blood-Flow I.6.8 [Simulation and Modelling]: Types of Simulation-Combined G.1.1 [Mathematics of Computing]: Numerical Analysis- Interpolation</t>
  </si>
  <si>
    <t>4D PC; Applications; Categories and Subject Descriptors (according to ACMCCS); Combined G.1.1 [Mathematics of Computing]; Flow; I.3.3 [Computer Graphics]; I.6.8 [Simulation and Modelling]; Interpolation; MRI Blood; Numerical Analysis; Types of Simulation</t>
  </si>
  <si>
    <t>Medical Image Computing and Computer-Assisted Intervention – MICCAI 2010</t>
  </si>
  <si>
    <t>&lt;p&gt;From tissue level collections of cells (abstracted as ellipsoidal shapes) to whole organ (stomach) - measurements were on tenths of mm, segments grew by about 0.18 mm per day &lt;/p&gt; &lt;p&gt;It's not super true multiscale because there's not a switch of data views, it's just we're seeing a very abstracted vis of groups of cells that are growing as they go through morphogenesis of the stomach (group entire set of cells into a number of ellipsoidal bundles)&lt;/p&gt; &lt;p&gt; &lt;/p&gt; &lt;p&gt;size of stomach at beginning is in 10e-4 zone so I think classifying this as a tissue-level visualization is also fair, where we consider the ellipsoidal skeletal structures as clustered cell visualizations, where these clusters would contain cells in the thousands&lt;/p&gt; &lt;p&gt;think about this as a much more abstracted form of showing morphogenesis&lt;/p&gt; &lt;p&gt;&lt;span class="" style="box-sizing: content-box; padding: 0px; margin: 0px; color: transparent; position: absolute; white-space: pre; cursor: text; transform-origin: 0px 0px; font-style: normal; font-variant-ligatures: normal; font-variant-caps: normal; font-weight: 400; letter-spacing: normal; orphans: 2; text-align: center; text-indent: 0px; text-transform: none; widows: 2; word-spacing: 0px; -webkit-text-stroke-width: 0px; background-color: #ffffff; text-decoration-thickness: initial; text-decoration-style: initial; text-decoration-color: initial; left: 306.8px; top: 987.94px; font-size: 15.2px; font-family: sans-serif; transform: scaleX(0.957155);" dir="ltr"&gt;&lt;span class="highlight selected" style="box-sizing: content-box; padding: 1px; margin: -1px; background-color: #006400; border-radius: 4px;"&gt;roscop&lt;/span&gt;ic&lt;/span&gt;&lt;span style="box-sizing: content-box; padding: 0px; margin: 0px; color: transparent; position: absolute; white-space: pre; cursor: text; transform-origin: 0px 0px; font-style: normal; font-variant-ligatures: normal; font-variant-caps: normal; font-weight: 400; letter-spacing: normal; orphans: 2; text-align: center; text-indent: 0px; text-transform: none; widows: 2; word-spacing: 0px; -webkit-text-stroke-width: 0px; background-color: #ffffff; text-decoration-thickness: initial; text-decoration-style: initial; text-decoration-color: initial; left: 388.8px; top: 987.94px; font-size: 15.2px; font-family: sans-serif; transform: scaleX(0.918287);" dir="ltr"&gt;cross-sections&lt;/span&gt;&lt;span style="box-sizing: content-box; padding: 0px; margin: 0px; color: transparent; position: absolute; white-space: pre; cursor: text; transform-origin: 0px 0px; font-style: normal; font-variant-ligatures: normal; font-variant-caps: normal; font-weight: 400; letter-spacing: normal; orphans: 2; text-align: center; text-indent: 0px; text-transform: none; widows: 2; word-spacing: 0px; -webkit-text-stroke-width: 0px; background-color: #ffffff; text-decoration-thickness: initial; text-decoration-style: initial; text-decoration-color: initial; left: 120px; top: 1005.94px; font-size: 15.2px; font-family: sans-serif; transform: scaleX(0.962125);" dir="ltr"&gt;and&lt;/span&gt;&lt;span style="box-sizing: content-box; padding: 0px; margin: 0px; color: transparent; position: absolute; white-space: pre; cursor: text; transform-origin: 0px 0px; font-style: normal; font-variant-ligatures: normal; font-variant-caps: normal; font-weight: 400; letter-spacing: normal; orphans: 2; text-align: center; text-indent: 0px; text-transform: none; widows: 2; word-spacing: 0px; -webkit-text-stroke-width: 0px; background-color: #ffffff; text-decoration-thickness: initial; text-decoration-style: initial; text-decoration-color: initial; left: 151.6px; top: 1005.94px; font-size: 15.2px; font-family: sans-serif; transform: scaleX(1.02632);" dir="ltr"&gt;from&lt;/span&gt;&lt;span style="box-sizing: content-box; padding: 0px; margin: 0px; color: transparent; position: absolute; white-space: pre; cursor: text; transform-origin: 0px 0px; font-style: normal; font-variant-ligatures: normal; font-variant-caps: normal; font-weight: 400; letter-spacing: normal; orphans: 2; text-align: center; text-indent: 0px; text-transform: none; widows: 2; word-spacing: 0px; -webkit-text-stroke-width: 0px; background-color: #ffffff; text-decoration-thickness: initial; text-decoration-style: initial; text-decoration-color: initial; left: 190px; top: 1005.94px; font-size: 15.2px; font-family: sans-serif; transform: scaleX(0.947843);" dir="ltr"&gt;Sadler's&lt;/span&gt;&lt;span style="box-sizing: content-box; padding: 0px; margin: 0px; color: transparent; position: absolute; white-space: pre; cursor: text; transform-origin: 0px 0px; font-style: normal; font-variant-ligatures: normal; font-variant-caps: normal; font-weight: 400; letter-spacing: normal; orphans: 2; text-align: center; text-indent: 0px; text-transform: none; widows: 2; word-spacing: 0px; -webkit-text-stroke-width: 0px; background-color: #ffffff; text-decoration-thickness: initial; text-decoration-style: initial; text-decoration-color: initial; left: 249.2px; top: 1005.94px; font-size: 15.2px; font-family: sans-serif; transform: scaleX(0.99367);" dir="ltr"&gt;b&lt;/span&gt;&lt;span style="box-sizing: content-box; padding: 0px; margin: 0px; color: transparent; position: absolute; white-space: pre; cursor: text; transform-origin: 0px 0px; font-style: normal; font-variant-ligatures: normal; font-variant-caps: normal; font-weight: 400; letter-spacing: normal; orphans: 2; text-align: center; text-indent: 0px; text-transform: none; widows: 2; word-spacing: 0px; -webkit-text-stroke-width: 0px; background-color: #ffffff; text-decoration-thickness: initial; text-decoration-style: initial; text-decoration-color: initial; left: 258px; top: 1005.94px; font-size: 15.2px; font-family: sans-serif; transform: scaleX(0.899035);" dir="ltr"&gt;o&lt;/span&gt;&lt;span style="box-sizing: content-box; padding: 0px; margin: 0px; color: transparent; position: absolute; white-space: pre; cursor: text; transform-origin: 0px 0px; font-style: normal; font-variant-ligatures: normal; font-variant-caps: normal; font-weight: 400; letter-spacing: normal; orphans: 2; text-align: center; text-indent: 0px; text-transform: none; widows: 2; word-spacing: 0px; -webkit-text-stroke-width: 0px; background-color: #ffffff; text-decoration-thickness: initial; text-decoration-style: initial; text-decoration-color: initial; left: 266px; top: 1005.94px; font-size: 15.2px; font-family: sans-serif; transform: scaleX(0.971751);" dir="ltr"&gt;ok&lt;/span&gt;&lt;/p&gt;; &lt;p&gt;TASKS&lt;/p&gt; &lt;p&gt;explore the results of the simulation, communicate how embryological development works through highly abstracted shapes that represent the results of the simulation (so this is 50/50)&lt;/p&gt;</t>
  </si>
  <si>
    <t>Communication; done; Exploration; ivo; morphogenesis; Organ; semi multi-scale; stomach; Tissue</t>
  </si>
  <si>
    <t>Disease Models and Mechanisms</t>
  </si>
  <si>
    <t>The tumor microenvironment consists of stromal cells and extracellular factors that evolve in parallel with carcinoma cells. To gain insights into the activities of stromal cell populations, we developed and applied multicolor imaging techniques to analyze the behavior of these cells within different tumor microenvironments in the same live mouse. We found that regulatory T-lymphocytes (Tregs) migrated in proximity to blood vessels. Dendritic-like cells, myeloid cells and carcinoma-associated fibroblasts all exhibited higher motility in the microenvironment at the tumor periphery than within the tumor mass. Since oxygen levels differ between tumor microenvironments, we tested if acute hypoxia could account for the differences in cell migration. Direct visualization revealed that Tregs ceased migration under acute systemic hypoxia, whereas myeloid cells continued migrating. In the same mouse and microenvironment, we experimentally subdivided the myeloid cell population and revealed that uptake of fluorescent dextran defined a low-motility subpopulation expressing markers of tumor-promoting, alternatively activated macrophages. In contrast, fluorescent anti-Gr1 antibodies marked myeloid cells patrolling inside tumor vessels and in the stroma. Our techniques allow real-time combinatorial analysis of cell populations based on spatial location, gene expression, behavior and cell surface molecules within intact tumors. The techniques are not limited to investigations in cancer, but could give new insights into cell behavior more broadly in development and disease.</t>
  </si>
  <si>
    <t>&lt;p&gt;Classification justification&lt;/p&gt; &lt;p&gt;Spatial resolution is clearly showing individual cells!&lt;/p&gt; &lt;p&gt;What is the differential behavior of &lt;strong&gt;inflammatory cell populations&lt;/strong&gt; in a &lt;strong&gt;tumor microenvironment&lt;/strong&gt; (in mice).&lt;/p&gt; &lt;p&gt;**since a tumor microenvironment includes the surrounding vessels, the extracellular matrix, and the researchers cared about what the cells were doing in relation to these structures, I think this fits as a tissue classification.&lt;/p&gt; &lt;p&gt; &lt;/p&gt; &lt;p&gt;Exploration&lt;/p&gt; &lt;p&gt;This is a standard direct visualization use case where domain experts wanted to explore the input data to understand what it contained. They were looking inthe tumor microenvironment and were interested in understanding what the various stromal cells were doing, what tissue structures they were hanging out close to, and how they interacted with cancer cells&lt;/p&gt; &lt;p&gt;-----&lt;/p&gt; &lt;p&gt;&lt;span style="color: #1a1a1a; font-family: Effra, Helvetica, Arial,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none;"&gt;new insights into the tumor microenvironment by allowing us to contrast &lt;strong&gt;stromal cell behavior&lt;/strong&gt; between microenvironments. Furthermore, the techniques enabled the subdivision of myeloid cells into distinct subpopulations in vivo, based on their endocytic and migratory behavior, and their expression of surface markers.&lt;span&gt; &lt;/span&gt;&lt;/span&gt;&lt;/p&gt; &lt;p&gt; &lt;/p&gt; &lt;p&gt;"&lt;span style="color: #1a1a1a; font-family: Effra, Helvetica, Arial,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none;"&gt;To gain insights into the activities of stromal cell populations, we developed and applied multicolor imaging techniques to analyze the behavior of these cells within different tumor microenvironments in the same live mouse.&lt;/span&gt;"&lt;/p&gt;</t>
  </si>
  <si>
    <t>Cell; done; Exploration; ivo; semi multi-scale; Tissue</t>
  </si>
  <si>
    <t>in_paper; Organ</t>
  </si>
  <si>
    <t>IEEE Pacific Visualization Symposium, 2009. PacificVis '09</t>
  </si>
  <si>
    <t>&lt;p&gt;&lt;span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none;"&gt;&lt;span&gt; &lt;/span&gt;The method is applied to distinguish different transport modes of MAPK (mitogen-activated protein kinase) signaling molecules in a cell&lt;/span&gt;&lt;/p&gt;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none;"&gt;agent-based simulation method&lt;/span&gt;&lt;/p&gt; &lt;p&gt; &lt;/p&gt;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none;"&gt;(1) molecule-scale: &lt;/span&gt;&lt;/p&gt;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none;"&gt;explore/understand (communicate) difference between diffusion and motorized transport of signal transduction of molecules along cytoskeleton towards the nucleus. &lt;/span&gt;&lt;/p&gt;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none;"&gt;Explore/communication how a molecule (like a drug that is supposed to go into a tumor cell to trigger apoptosis) diffuse from the outer environment of the cell into the cell? &lt;/span&gt;&lt;/p&gt; &lt;p&gt;Analyze discrete signal transduction of individual molecules in MAPK process&lt;/p&gt; &lt;p&gt;REACTIONS between molecules communicated by arrow glyphs&lt;/p&gt;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none;"&gt;(2) organelle: how do cytoskeletal structures facilitate signal transduction?&lt;/span&gt;&lt;/p&gt;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none;"&gt;(3) cell: &lt;/span&gt;&lt;/p&gt;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none;"&gt;how crowded actually is the cell when all of these signal transduction processes are going on? How does that affect the overall behavior of the cell?&lt;/span&gt;&lt;/p&gt; &lt;p&gt; &lt;/p&gt;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none;"&gt;illustrative focus/context methods applied at all levels to aid understandability of the visualization&lt;br /&gt;&lt;/span&gt;&lt;/p&gt; &lt;p&gt; &lt;/p&gt; &lt;p&gt; &lt;/p&gt;</t>
  </si>
  <si>
    <t>Cell; Communication; done; Exploration; ivo; Molecule; multi-scale; Organelle; Visual analysis</t>
  </si>
  <si>
    <t>Proceedings of the 2011 IEEE Symposium on Biological Data Visualization</t>
  </si>
  <si>
    <t>&lt;p&gt;&lt;span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none;"&gt;&lt;span&gt;Summary-notes&lt;/span&gt;&lt;/span&gt;&lt;/p&gt;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none;"&gt;In this paper, we develop a novel mathematical model describing the stochastic process of the ligand-receptor clustering&lt;/span&gt;. Includes particle rotation this time&lt;/p&gt; &lt;p&gt; &lt;/p&gt; &lt;p&gt;&lt;span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none;"&gt;The major challenge is to cover several orders of magnitude in one data set. The simulation domain is at micrometer scale, both receptors and ligands are only a few nanometers in size, and their movement is at picometer scale depending on the time scale. The visualization allows for a global dynamic, distance-dependent scaling and an additional user-defined scaling of receptors and ligands.&lt;span&gt; &lt;/span&gt;&lt;/span&gt;&lt;/p&gt; &lt;p&gt; &lt;/p&gt; &lt;p&gt;Scales:&lt;/p&gt; &lt;p&gt;Molecule: ligand-receptor coupling&lt;/p&gt; &lt;p&gt;Organelle: clustering of ligand-recepters on plasma membrane&lt;/p&gt; &lt;p&gt;The cell COULD be in this since the apoptosis thing is mentioned as a big selling point for this thing, but the spatial resoltuion of this application really is not at the cell, it just goes to organelle (with the plasma membrane of the cell)&lt;/p&gt; &lt;p&gt; &lt;/p&gt; &lt;p&gt;&lt;strong&gt;Tasks:&lt;/strong&gt;&lt;/p&gt; &lt;p&gt;Analysis:&lt;/p&gt;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none;"&gt;The visualization supports the process of model development by visual data analysis including the identification of cluster components as well as the illustration of particle trajectories.&lt;/span&gt;&lt;/p&gt;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none;"&gt;Exploration:&lt;/span&gt;&lt;/p&gt;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none;"&gt;&lt;span style="color: #000000; font-family: Roboto, RobotoDraft, Helvetica, Arial, sans-serif; font-size: 13px; font-style: normal; font-variant-ligatures: normal; font-variant-caps: normal; font-weight: 400; letter-spacing: normal; orphans: 2; text-align: start; text-indent: 0px; text-transform: none; white-space: pre-wrap; widows: 2; word-spacing: 0px; -webkit-text-stroke-width: 0px; background-color: #ffffff; text-decoration-thickness: initial; text-decoration-style: initial; text-decoration-color: initial; display: inline !important; float: none;"&gt;Glyph-based visualization techniques are used to validate and analyze the results of our in-silico model (directly visualize model information so users can understand what the input data contain!). Information on the individual clusters as well as particle-specific data can be selected by the user and is mapped to colors to highlight &lt;strong&gt;certain properties of the data&lt;/strong&gt;.&lt;/span&gt;&lt;/span&gt;&lt;/p&gt;; &lt;p&gt;Time aspect:&lt;/p&gt; &lt;p&gt;&lt;span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none;"&gt;We simulated approx. 500 million time steps with&lt;span&gt; &lt;/span&gt;&lt;/span&gt;&lt;span id="MathJax-Element-73-Frame" class="MathJax" style="padding: 0px; display: inline; font-style: normal; font-weight: normal; line-height: normal; font-size: 15px; text-indent: 0px; text-align: left; text-transform: none; letter-spacing: normal; word-spacing: normal; overflow-wrap: normal; white-space: nowrap; float: none; direction: ltr; max-width: none; max-height: none; min-width: 0px; min-height: 0px; border: 0px; margin: 0px;"&gt;&lt;span id="MathJax-Span-2544" class="math" style="transition: none 0s ease 0s; display: inline-block; position: static; border: 0px; padding: 0px; margin: 0px; vertical-align: 0px; line-height: normal; text-decoration: none; box-sizing: content-box; width: 1.625em;"&gt;&lt;span style="transition: none 0s ease 0s; display: inline-block; position: relative; border: 0px; padding: 0px; margin: 0px; vertical-align: 0px; line-height: normal; text-decoration: none; box-sizing: content-box; width: 1.444em; height: 0px; font-size: 16.65px;"&gt;&lt;span style="transition: none 0s ease 0s; display: inline; position: absolute; border: 0px; padding: 0px; margin: 0px; vertical-align: 0px; line-height: normal; text-decoration: none; box-sizing: content-box; clip: rect(1.204em, 1001.38em, 2.405em, -999.997em); top: -2.219em; left: 0em;"&gt;&lt;span id="MathJax-Span-2545" class="mrow" style="transition: none 0s ease 0s; display: inline; position: static; border: 0px; padding: 0px; margin: 0px; vertical-align: 0px; line-height: normal; text-decoration: none; box-sizing: content-box;"&gt;&lt;span id="MathJax-Span-2546" class="mi" style="transition: none 0s ease 0s; display: inline; position: static; border: 0px; padding: 0px; margin: 0px; vertical-align: 0px; line-height: normal; text-decoration: none; box-sizing: content-box; font-family: MathJax_Main;"&gt;Δ&lt;/span&gt;&lt;span id="MathJax-Span-2547" class="texatom" style="padding: 0px; transition: none 0s ease 0s; display: inline; position: static; border: 0px; margin: 0px; vertical-align: 0px; line-height: normal; text-decoration: none; box-sizing: content-box;"&gt;&lt;span id="MathJax-Span-2548" class="mrow" style="transition: none 0s ease 0s; display: inline; position: static; border: 0px; padding: 0px; margin: 0px; vertical-align: 0px; line-height: normal; text-decoration: none; box-sizing: content-box;"&gt;&lt;span id="MathJax-Span-2549" class="munderover" style="transition: none 0s ease 0s; display: inline; position: static; border: 0px; padding: 0px; margin: 0px; vertical-align: 0px; line-height: normal; text-decoration: none; box-sizing: content-box;"&gt;&lt;span style="transition: none 0s ease 0s; display: inline-block; position: relative; border: 0px; padding: 0px; margin: 0px; vertical-align: 0px; line-height: normal; text-decoration: none; box-sizing: content-box; width: 0.604em; height: 0px;"&gt;&lt;span style="transition: none 0s ease 0s; display: inline; position: absolute; border: 0px; padding: 0px; margin: 0px; vertical-align: 0px; line-height: normal; text-decoration: none; box-sizing: content-box; clip: rect(3.246em, 1000.3em, 4.207em, -999.997em); top: -4.021em; left: 0.063em;"&gt;&lt;span id="MathJax-Span-2550" class="mi" style="transition: none 0s ease 0s; display: inline; position: static; border: 0px; padding: 0px; margin: 0px; vertical-align: 0px; line-height: normal; text-decoration: none; box-sizing: content-box; font-family: MathJax_Math-italic;"&gt;t&lt;/span&gt;&lt;/span&gt;&lt;span style="padding: 0px; transition: none 0s ease 0s; display: inline; position: absolute; border: 0px; margin: 0px; vertical-align: 0px; line-height: normal; text-decoration: none; box-sizing: content-box; clip: rect(3.246em, 1000.42em, 3.667em, -999.997em); top: -4.261em; left: 0.063em;"&gt;&lt;span id="MathJax-Span-2551" class="mo" style="transition: none 0s ease 0s; display: inline; position: static; border: 0px; padding: 0px; margin: 0px; vertical-align: 0px; line-height: normal; text-decoration: none; box-sizing: content-box; font-family: MathJax_Main;"&gt;¯&lt;/span&gt;&lt;/span&gt;&lt;/span&gt;&lt;/span&gt;&lt;/span&gt;&lt;/span&gt;&lt;/span&gt;&lt;/span&gt;&lt;/span&gt;&lt;/span&gt;&lt;/span&gt;&lt;span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none;"&gt;&lt;span&gt; &lt;/span&gt;set to 10&lt;/span&gt;&lt;sup style="font-size: 11.25px; line-height: 0; position: relative; vertical-align: 0px; top: -0.5em; bottom: 1ex; color: #333333; font-family: Georgia, serif;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initial;"&gt;−9&lt;/sup&gt;&lt;span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none;"&gt;&lt;span&gt; &lt;/span&gt;seconds corresponding to 0.5 seconds of simulation time.&lt;/span&gt;&lt;/p&gt;</t>
  </si>
  <si>
    <t>Cell; Exploration; in_paper; ivo; Molecule; Organelle; semi multi-scale; Visual analysis</t>
  </si>
  <si>
    <t>Molecular visualization is an important tool for analysing the results of biochemical simulations. With modern GPU ray casting approaches, it is only possible to render several million of atoms interactively unless advanced acceleration methods are employed. Whole‐cell simulations consist of at least several billion atoms even for simplified cell models. However, many instances of only a few different proteins occur in the intracellular environment, which can be exploited to fit the data into the graphics memory. For each protein species, one model is stored and rendered once per instance. The proposed method exploits recent algorithmic advances for particle rendering and the repetitive nature of intracellular proteins to visualize dynamic results from mesoscopic simulations of cellular transport processes. We present two out‐of‐core optimizations for the interactive visualization of data sets composed of billions of atoms as well as details on the data preparation and the employed rendering techniques. Furthermore, we apply advanced shading methods to improve the image quality including methods to enhance depth and shape perception besides non‐photorealistic rendering methods. We also show that the method can be used to render scenes that are composed of triangulated instances, not only implicit surfaces</t>
  </si>
  <si>
    <t>&lt;p&gt;Key point: explore signaling processes in cellular environment. Modeled the simulated interior of the cell&lt;/p&gt; &lt;p&gt;Spotlight on an extracellular signaling process (&lt;span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none;"&gt;mitogen-activated ERK pathway is responsible for cell growth, proliferation and differentiation&lt;/span&gt;)&lt;/p&gt; &lt;p&gt;Molecule scale: chemical interactions between molecules (analysis)&lt;/p&gt; &lt;p&gt;Organelle scale: motorized transport along cytoskeletal filaments (actin, microtubules), molecule diffusion across the cell membrane (explore, communication, analysis)&lt;/p&gt; &lt;p&gt;Cell scale: establish clear understanding for systems biology domain collaborators of cellular dimensions and complexity (behavior of simplified cell models); show crowded internal environment of the cell (communication)&lt;/p&gt; &lt;p&gt; &lt;/p&gt; &lt;p&gt;*&lt;span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none;"&gt;effects of cellular signaling mechanisms, which take place in seconds to even hours.&lt;/span&gt; marking this with 10^4 to denote that signal transduction processes on which this application focuses can take hours&lt;/p&gt; &lt;p&gt; &lt;/p&gt;</t>
  </si>
  <si>
    <t>Computer Graphics International, 2000. Proceedings</t>
  </si>
  <si>
    <t>Philosophical Transactions of Royal Society A</t>
  </si>
  <si>
    <t>Cell; done; ivo; Molecule; multi-scale; no vis; Organ; Organelle; Tissue</t>
  </si>
  <si>
    <t>Proceedings of the 15th Eurographics Conference on Visualization</t>
  </si>
  <si>
    <t>In macromolecules, an allosteric effect is said to occur when a change at one site of a molecule affects a distant site. Understanding these allosteric effects can be important for understanding how the functions of complex molecules such as proteins are regulated. One potential application of this knowledge is the development of small molecules that alter the function of proteins involved in diseases. Studying motional correlation can help researchers to discover how a change at a source site affects the target site and thus how allosteric ligands that could serve as drugs are able to exert their therapeutic effects. By improving our ability to analyze these correlated relationships, it may be possible to develop new medications to combat deadly diseases such as Hepatitis C. We present four visual techniques which represent motional correlation on rendered three‐dimensional molecular models, providing new ways to view clusters of correlated residues and paths of allosteric interactions. These techniques give us a new way of investigating the presence of motional correlations in complex molecules. We compare each of these techniques to determine which are the most useful for representing motional correlations.</t>
  </si>
  <si>
    <t>Journal of Cardiovascular Magnetic Resonance</t>
  </si>
  <si>
    <t>done; ivo; Molecule; Visual analysis</t>
  </si>
  <si>
    <t>Front Neuroinformatics</t>
  </si>
  <si>
    <t>Biochemistry and Molecular Biology Education</t>
  </si>
  <si>
    <t>https://onlinelibrary.wiley.com/doi/abs/10.1002/bmb.20297</t>
  </si>
  <si>
    <t>&lt;p&gt;From the Machinery of Life&lt;/p&gt; &lt;p&gt;Shows a dynamic process in a static illustration, where the strategy is to arrange the scene so that the entire synaptic cycle and molecules that participate at each stage in the cycle can be captured.&lt;/p&gt; &lt;p&gt;&lt;span style="color: #000000; font-family: Roboto, RobotoDraft, Helvetica, Arial, sans-serif; font-size: 13px; font-style: normal; font-variant-ligatures: normal; font-variant-caps: normal; font-weight: 400; letter-spacing: normal; orphans: 2; text-align: start; text-indent: 0px; text-transform: none; white-space: pre-wrap; widows: 2; word-spacing: 0px; -webkit-text-stroke-width: 0px; background-color: #ffffff; text-decoration-thickness: initial; text-decoration-style: initial; text-decoration-color: initial; display: inline !important; float: none;"&gt;Goodsell authored a book with illustrations that show the environment of living cells. The spatial granularity of detail is at the molecular level, with coloring applied thematically to show the compartments/organelles of the cell, including the synaptic vesicles that are critical in the synapse. This static illustrated scene is showing the dynamic process of a neuromuscular synapse , which occurs between neural cells and muscle cells where the entire process lasts about 60 seconds.&lt;/span&gt;&lt;/p&gt; &lt;p&gt; &lt;/p&gt; &lt;p&gt;Semi multi-scale&lt;/p&gt; &lt;p&gt;-show what molecules are involved in a neuromuscular synapse (molecule)&lt;/p&gt; &lt;p&gt;-show the action of cellular vesicles in the neuromuscular synapse (organelle)&lt;/p&gt; &lt;p&gt;Here, the cells themselves are just context, there isn't an active communication goal with these specifically beyond being the frame for what the illustration is focused on telling us about &lt;/p&gt;; &lt;p&gt;&lt;span style="color: #303030; font-family: 'Times New Roman',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 style="color: #000000; font-family: 'Times New Roman',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none;"&gt;Synaptic vesicles need approximately 60 sec to go through the whole cycle&lt;/span&gt;&lt;/span&gt;&lt;/p&gt; &lt;p&gt;&lt;span style="color: #303030; font-family: 'Times New Roman',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 style="color: #000000; font-family: 'Times New Roman',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none;"&gt;Of these 60 sec, Ca&lt;sup style="font-size: 0.8461em; line-height: 1.6363em; position: relative; vertical-align: baseline; top: -0.5em; color: #000000; font-family: 'Times New Roman', serif;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initial;"&gt;2+&lt;/sup&gt;-triggered fusion (step&lt;span&gt; &lt;/span&gt;&lt;em style="color: #000000; font-family: 'Times New Roman', serif; font-size: 15.9991px;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initial;"&gt;5&lt;/em&gt;&lt;span&gt; &lt;/span&gt;in&lt;span&gt; &lt;/span&gt;&lt;a class="figpopup" style="display: inline !important; zoom: 1 !important; cursor: pointer; color: #2f4a8b; font-family: 'Times New Roman',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href="https://www.ncbi.nlm.nih.gov/books/NBK27964/figure/A636/?report=objectonly" target="object"&gt;Fig. 9-1&lt;/a&gt;) occurs in less than 1 msec. Docking and priming (steps&lt;span&gt; &lt;/span&gt;&lt;em style="color: #000000; font-family: 'Times New Roman', serif; font-size: 15.9991px;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initial;"&gt;3&lt;/em&gt;&lt;span&gt; &lt;/span&gt;and&lt;span&gt; &lt;/span&gt;&lt;em style="color: #000000; font-family: 'Times New Roman', serif; font-size: 15.9991px;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initial;"&gt;4&lt;/em&gt;&lt;span&gt; &lt;/span&gt;in&lt;span&gt; &lt;/span&gt;&lt;a class="figpopup" style="display: inline !important; zoom: 1 !important; cursor: pointer; color: #2f4a8b; font-family: 'Times New Roman',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href="https://www.ncbi.nlm.nih.gov/books/NBK27964/figure/A636/?report=objectonly" target="object"&gt;Fig. 9-1&lt;/a&gt;) have been estimated to require approximately 10 to 20 msec and endocytosis (step&lt;span&gt; &lt;/span&gt;&lt;em style="color: #000000; font-family: 'Times New Roman', serif; font-size: 15.9991px;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initial;"&gt;6&lt;/em&gt;&lt;span&gt; &lt;/span&gt;in&lt;span&gt; &lt;/span&gt;&lt;a class="figpopup" style="display: inline !important; zoom: 1 !important; cursor: pointer; color: #2f4a8b; font-family: 'Times New Roman',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href="https://www.ncbi.nlm.nih.gov/books/NBK27964/figure/A636/?report=objectonly" target="object"&gt;Fig. 9-1&lt;/a&gt;) a few seconds.&lt;/span&gt;&lt;/span&gt;&lt;/p&gt; &lt;p&gt;&lt;span style="color: #303030; font-family: 'Times New Roman',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none;"&gt;from &lt;/span&gt;&lt;span style="color: #303030; font-family: 'Times New Roman',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none;"&gt;Südhof T C . The synaptic vesicle cycle: A cascade of protein—protein interactions.&lt;span&gt; &lt;/span&gt;&lt;/span&gt;&lt;span style="color: #303030; font-family: 'Times New Roman',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initial;"&gt;&lt;span class="ref-journal"&gt;Nature.&lt;span&gt; &lt;/span&gt;&lt;/span&gt;1995;&lt;span class="ref-vol"&gt;375&lt;/span&gt;:645–653.&lt;/span&gt;&lt;/p&gt;</t>
  </si>
  <si>
    <t>Cell; Communication; done; Molecule; Organelle; semi multi-scale</t>
  </si>
  <si>
    <t>Scandinavian journal of gastroenterology</t>
  </si>
  <si>
    <t>Computers &amp; Graphics</t>
  </si>
  <si>
    <t>Proceedings of Visualization 2000</t>
  </si>
  <si>
    <t>Cell; Exploration; Heart; Ivo; Molecule; Organ; Tissue; TRUE multi-scale; Visual analysis</t>
  </si>
  <si>
    <t>Journal of the American Society of Echocardiography</t>
  </si>
  <si>
    <t>Proceedings of the First Eurographics Conference on Visual Computing for Biomedicine</t>
  </si>
  <si>
    <t>Exploration; Organ; Visual analysis</t>
  </si>
  <si>
    <t>&lt;p&gt;"&lt;span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none;"&gt;Therefore, we combine 2D and 3D visualizations together with brushing-and-linking in order to communicate which residues influence the ligand.&lt;/span&gt;" "&lt;span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none;"&gt;Moreover, they also found the application useful for results presentation, to help other collaborators “understand what is really happening”.&lt;/span&gt;"&lt;/p&gt; &lt;p&gt;"&lt;span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none;"&gt;Furthermore, we propose how to perform real-time computations of the three main energy components, i.e., electrostatic, van der Waals (vdW) and solvation, which enables the domain expert to interactively explore entire trajectories consisting of multiple snapshots. &lt;/span&gt;"&lt;/p&gt; &lt;p&gt; &lt;/p&gt; &lt;p&gt;"&lt;span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none;"&gt;by selecting any (or all) of the energy types, changing the range of distances at which interactions are considered and the amount of energy, the user can finely analyze individual or group interactions.&lt;/span&gt;"&lt;/p&gt;</t>
  </si>
  <si>
    <t>Communication; done; Exploration; Ivo; Molecule; Visual analysis</t>
  </si>
  <si>
    <t>binding analysis; Computational modeling; Data visualization; Drugs; Proteins; Three-dimensional displays; Two dimensional displays; Visualization</t>
  </si>
  <si>
    <t>&lt;p&gt;Cell: &lt;span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none;"&gt;Proliferating cells double volume and deform into dumb-bells after a given number of time steps before splitting into two daughter cells.&lt;/span&gt;&lt;/p&gt; &lt;p&gt; &lt;/p&gt; &lt;p&gt;Tissue: morphogenesis, hundreds of cells&lt;/p&gt;</t>
  </si>
  <si>
    <t>Cell; done; exploration; ivo; semi multi-scale; Tissue; Visual analysis</t>
  </si>
  <si>
    <t>Proceedings of the National Academy of Sciences</t>
  </si>
  <si>
    <t>&lt;p&gt;This is showing individual cells but the main task and focus is all about how these cells align to sinusoids, so it's very much a tissue-focused application where we're looking at how groups of cells behave in an environment&lt;/p&gt;</t>
  </si>
  <si>
    <t>Communication; Exploration; Ivo; Tissue</t>
  </si>
  <si>
    <t>Journal of Molecular Graphics</t>
  </si>
  <si>
    <t>done; Exploration; ivo; Molecule</t>
  </si>
  <si>
    <t>Proceedings of the IEEE</t>
  </si>
  <si>
    <t>The Physiome Project is an international collaboration to provide a framework for understanding human physiology, from proteins and cells to tissues and organs, with multiscale models that use computational techniques derived from engineering and software approaches from computer science. With the increasing interest in modeling living systems from research scientists in many branches of mathematics, physics, and engineering, it is timely to review what has been achieved, what lessons can be learned from the efforts so far, and what needs to be done to facilitate the international collaboration that is essential to the project's success. In particular, we review the development of models at spatial scales from genes and proteins to the whole body, and the development of standards, tools, and databases to facilitate multiscale modeling. Some applications of the physiome models are described, including applications in medical diagnostics, the design of medical devices, virtual surgery, surgical training, and medical education.</t>
  </si>
  <si>
    <t>&lt;p&gt;Spatial and temporal scale:&lt;/p&gt; &lt;p&gt;"&lt;span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none;"&gt;Moreover, a quantitative analysis of structure–function relations across the relevant range of spatial scales (nanometers to meters) and temporal scales (microseconds to human lifetime) requires a hierarchy of models in which the parameters of a model at one limited spatial or temporal scale can be linked to a more detailed model of structure–function at the level below&lt;/span&gt;"&lt;/p&gt;</t>
  </si>
  <si>
    <t>Cell; done; ivo; Molecule; no vis; Organ; Organelle; Tissue</t>
  </si>
  <si>
    <t>Collaborative software; Computational biology; Computational modeling; computational physiology; Computer science; Humans; International collaboration; Mathematical model; mathematical modeling; Medical diagnostic imaging; Physiology; Physiome Project; Protein engineering; Surgery</t>
  </si>
  <si>
    <t>2011 IEEE Symposium on Large Data Analysis and Visualization</t>
  </si>
  <si>
    <t>Accurately predicting many physical and biological systems requires modeling interactions of macroscopic and microscopic events. This results in large and heterogeneous data sets on vastly differing scales, both physical and temporal. The ability to use a single integrated tool for the visualization of multiscale simulation data is important to understanding the effects that events at one scale have on events in the other. In the case of blood flow, we examine how the large-scale flow patterns influence blood cell behavior. In this paper we describe the visualization tools that were developed for data from coupled continuum - atomistic simulations. Specifically, we overview a) a custom ParaView reader plug-in that processes macro-scale continuum data computed by a high-order spectral element solver; and b) an adaptive proper orthogonal decomposition-based technique for the visualization of nonstationary velocity fields from atomistic simulations. We also discuss how the ParaView parallel processing and rendering infrastructure was leveraged in the new tools. We apply our methods to visualize multiscale data from coupled continuum-atomistic simulations of blood flow in a patient-specific cerebrovasculature with a brain aneurysm.</t>
  </si>
  <si>
    <t>&lt;p&gt;Multiscale visualization &lt;/p&gt; &lt;p&gt;Atomistic simulations to drive behavior of red blood cells in their movement&lt;/p&gt; &lt;p&gt;The "truly" multiscale part is really the timescale, with the atomistic simulation stuff. This isn't really visualized, spatial resolution is more focused on the red blood cells, platelets at the smallest end of the spectrum and explore this in context of platelet deposition in a cerebral aneurysm&lt;/p&gt; &lt;p&gt;Cell --&amp;gt; Organ&lt;/p&gt; &lt;p&gt; &lt;/p&gt; &lt;p&gt;Exploring results of simulation by directly visualizing &lt;span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none;"&gt;macroscale simulation data&lt;/span&gt;&lt;/p&gt; &lt;p&gt; &lt;/p&gt; &lt;p&gt; &lt;/p&gt;; &lt;p&gt;&lt;span style="color: #000000; font-family: Roboto, RobotoDraft, Helvetica, Arial, sans-serif; font-size: 13px; font-style: normal; font-variant-ligatures: normal; font-variant-caps: normal; font-weight: 400; letter-spacing: normal; orphans: 2; text-align: start; text-indent: 0px; text-transform: none; white-space: pre-wrap; widows: 2; word-spacing: 0px; -webkit-text-stroke-width: 0px; background-color: #ffffff; text-decoration-thickness: initial; text-decoration-style: initial; text-decoration-color: initial; display: inline !important; float: none;"&gt;TASKS &lt;/span&gt;&lt;/p&gt; &lt;p&gt;&lt;span style="color: #000000; font-family: Roboto, RobotoDraft, Helvetica, Arial, sans-serif; font-size: 13px; font-style: normal; font-variant-ligatures: normal; font-variant-caps: normal; font-weight: 400; letter-spacing: normal; orphans: 2; text-align: start; text-indent: 0px; text-transform: none; white-space: pre-wrap; widows: 2; word-spacing: 0px; -webkit-text-stroke-width: 0px; background-color: #ffffff; text-decoration-thickness: initial; text-decoration-style: initial; text-decoration-color: initial; display: inline !important; float: none;"&gt;strong focus on exploration of simulation data, visual analysis through data derivation to show the flow data, illustrative elements to communicate the shapes in the system, e.g., platelets, red blood cells&lt;/span&gt;&lt;/p&gt;</t>
  </si>
  <si>
    <t>blood flow; Brain; Cell; Communication; done; Exploration; ivo; Ivo; Organ; Tissue; Visual analysis</t>
  </si>
  <si>
    <t>Aneurysm; Biological system modeling; Computational modeling; Data models; Data visualization</t>
  </si>
  <si>
    <t>ACM SIGGRAPH 2007: Educators Program</t>
  </si>
  <si>
    <t>&lt;p&gt;show molecular resolution but also formation of vesicles (organelles)&lt;/p&gt; &lt;p&gt;animations of the primary components of early cells, simulating&lt;/p&gt; &lt;p&gt;(1) RNA replication by a ribozyme and&lt;/p&gt; &lt;p&gt;(2) the process of vesicular growth and division in a prebiotic environment.&lt;/p&gt; &lt;p&gt; &lt;/p&gt; &lt;p&gt;TIme scale: RNA replication can take about 3 min for eukaryotes, so putting in this rough ballpack. Since we have molecular visualization then considering the nanoscale molecular dynamics that this animation would also depict&lt;/p&gt;</t>
  </si>
  <si>
    <t>communication; done; ivo; Molecule; Organelle; semi multi-scale</t>
  </si>
  <si>
    <t>26th Annual International Conference of the IEEE Engineering in Medicine and Biology Society</t>
  </si>
  <si>
    <t>https://www.youtube.com/watch?v=Dl1ufW3cj4g</t>
  </si>
  <si>
    <t>NSF Scientific Visualization Challenge 2011 1st place video: Prototype of Brad Marsh's geometric abstraction concept to visually simplify complex data by Graham Johnson, Brad Marsh, and Andrew Noske. http://www.wired.com/wiredscience/201... This entry demonstrates a new visualization standard we've developed so that complex three-dimensional (3D) datasets can be computationally 'morphed' into much simpler 3D geometric abstractions that are more "visually intuitive" than the original images.  Our approach can be used to streamline the scientific analysis of multiple parameters simultaneously for complex 3D images and/or to more effectively communicate key insights afforded from such data to a wide variety of audiences (both scientists and the general public), including schoolchildren. This animation explains how we've applied this unique process for rendering extraordinarily complex biological data (3D image maps generated by 'cellular tomography') into simplified geometric models that are much easier to interpret. The original 3D maps of pancreatic 'beta' cells precisely capture (at the 'nanoscale') both the extraordinary beauty and complexity of the molecular machinery within cells.  Even for experts, however, such complex data remain difficult to visually interpret without painstaking image analysis.  In contrast, the abstracted versions computed from the original 3D models employ simple geometric shapes to accurately depict the size, number and length of the various different 'compartments' or 'organelles' within each cell.  In addition, these objects can be easily reorganized in 3D space, such that the simplified geometric models reveal "at-a-glance" how the complex internal landscape of insulin-secreting cell undergoes dramatic changes in response to different metabolic demands, physiological states and chronic disease conditions, such as diabetes [1,2].   1. Mapping the β-cell in 3D at the nanoscale using novel cellular electron tomography and computational approaches. Noske AB, Marsh BJ. In: BetaSys - Systems Biology of Regulated Exocytosis in Pancreatic β-Cells (Booß-Bavnbek B, Klösgen B, Larsen J, Pociot B, Renström E, Eds.). 2011. Springer. Series: Systems Biology, 2(8):147-183. http://www.springer.com/new+%26+forth...   2. Expedited approaches to whole cell electron tomography and organelle mark-up in situ in high-pressure frozen pancreatic islets. Noske AB, Costin AJ, Morgan GP, Marsh BJ. Journal of Structural Biology. 2008. 161(3):298-313. www.ncbi.nlm.nih.gov/pubmed/18069000 A figure [CELLuloid] that artistically summarizes this animation as a series of movie frames can be viewed at: http://www.grahamj.com/bradmarsh/Mars... CONTRIBUTOR TEAM Graham Johnson PhD: implementation of 3D geometric abstraction concept, computer graphic animation, narration Molecular Graphics Laboratory Department of Molecular Biology The Scripps Research Institute La Jolla, CA, USA Andrew B Noske PhD: data acquisition, segmentation, image analysis Structural Cell Biology Group Division of Molecular Cell Biology Institute for Molecular Bioscience The University of Queensland St Lucia, QLD, AUSTRALIA Brad J Marsh PhD: development of geometric abstraction concept, data acquisition, image analysis, project supervision Structural Cell Biology Group Division of Molecular Cell Biology Institute for Molecular Bioscience The University of Queensland St Lucia, QLD, AUSTRALIA SPECIAL ACKNOWLEDGEMENTS Mr Garry Morgan, The University of Queensland Mr Adam Costin, The University of Queensland Prof. Ronald A Milligan, The Scripps Research Institute Prof. David N Mastronarde, University of Colorado</t>
  </si>
  <si>
    <t>&lt;p&gt;Communication of:&lt;/p&gt; &lt;p&gt;- how overall size/shape of cells change in response to glucose stimulation&lt;/p&gt; &lt;p&gt;- how organelles are restributed within cell in response to cell shape/size changes&lt;/p&gt;</t>
  </si>
  <si>
    <t>Cell; Communication; done; ivo; Organelle; semi multi-scale</t>
  </si>
  <si>
    <t>&lt;p&gt;Mainly for visual analysis but they have views that allow for exploring the results of high-speed imaging technologies used to capture biomechanical motion data, such as biplane fluoroscopy.&lt;/p&gt; &lt;p&gt;Explore data, supporting role to conducting spatial analysis&lt;/p&gt; &lt;p&gt;small multiples, parallel coordinates, detailed 3D inspection views&lt;/p&gt; &lt;p&gt; &lt;/p&gt; &lt;p&gt;Examples in paper show biomechanical data for chewing - skull 3D model&lt;/p&gt;</t>
  </si>
  <si>
    <t>Exploration; ivo; jaw/skull; Organ; Visual analysis</t>
  </si>
  <si>
    <t>Animals; Bioinformatics; biomechanics; coordinated multiple views; Data analysis; Data visualization; High-resolution imaging; Humans; information visualization; Legged locomotion; Motion analysis; Scientific visualization; Sequences; Space technology</t>
  </si>
  <si>
    <t>Nature Reviews Molecular Cell Biology</t>
  </si>
  <si>
    <t>http://ii.uib.no/vis_old/projects/physioillustration/research/our-resilient-genome.html</t>
  </si>
  <si>
    <t>Our Resilient Genome is a short science animation by filmmaker Pina Kingman. It was developed as part of the PhysioIllustration Project with the Visualization Group, Department of Informatics at the University of Bergen. The aim of this project is to research novel visual communication techniques and advance knowledge translation methods, specifically in the field of molecular and cellular biology. This research culminated in the creation of a short film describing DNA Repair and is intended for the general public. In addition to showcasing our novel visual communication methods, the film also highlights research undertaken by the Department of Molecular Biology, UiB. The film tells the story of our DNA, how it is constantly breaking and rebuilding over and over again to keep us alive, and provides a glimpse into the fascinating world of cellular biology.</t>
  </si>
  <si>
    <t>&lt;p&gt;This makes sense as being at the molecular scale, all of the other organelle/cell elements are there really to just give a background/context, they're not adding much meaning to the overall goal of understanding the animation&lt;/p&gt; &lt;p&gt; &lt;/p&gt; &lt;p&gt;The timescale for this is long, I've changed this from what Ivo had because there are nanosecond events but we're then talking about the whole DNA repair process, which can take up to 48 hours to completely repair.&lt;/p&gt;</t>
  </si>
  <si>
    <t>animation; communication; DNA repair; done; ivo; Molecule</t>
  </si>
  <si>
    <t>BMC Bioinformatics 2014</t>
  </si>
  <si>
    <t>&lt;p&gt;&lt;span style="color: #000000; font-family: Roboto, RobotoDraft, Helvetica, Arial, sans-serif; font-size: 13px; font-style: normal; font-variant-ligatures: normal; font-variant-caps: normal; font-weight: 400; letter-spacing: normal; orphans: 2; text-align: start; text-indent: 0px; text-transform: none; white-space: pre-wrap; widows: 2; word-spacing: 0px; -webkit-text-stroke-width: 0px; background-color: #ffffff; text-decoration-thickness: initial; text-decoration-style: initial; text-decoration-color: initial; display: inline !important; float: none;"&gt;Illustrative animation model to show the emergence of the tree-like structures. Agent-based system &lt;/span&gt;&lt;/p&gt; &lt;p&gt;&lt;span style="color: #000000; font-family: Roboto, RobotoDraft, Helvetica, Arial, sans-serif; font-size: 13px; font-style: normal; font-variant-ligatures: normal; font-variant-caps: normal; font-weight: 400; letter-spacing: normal; orphans: 2; text-align: start; text-indent: 0px; text-transform: none; white-space: pre-wrap; widows: 2; word-spacing: 0px; -webkit-text-stroke-width: 0px; background-color: #ffffff; text-decoration-thickness: initial; text-decoration-style: initial; text-decoration-color: initial; display: inline !important; float: none;"&gt;The authors have proposed an illustrative model showing the process of polymerization in time scale ranging from nanoseconds to seconds. Model allows to steer the environment of the simulation and better explore and understand this complex process. Polymerization ranges spatially from molecules to macromolecules and temporally from nanoseconds (monomer movement) to seconds (overall process of polymerization)&lt;/span&gt;&lt;/p&gt; &lt;p&gt; &lt;/p&gt; &lt;p&gt;&lt;strong&gt;Exploration&lt;/strong&gt;&lt;/p&gt; &lt;p&gt;Explore results of simulation and the molecules that participate in the polymerization process. Interactive elements aid exploration of the visualized simulation&lt;/p&gt; &lt;p&gt; &lt;/p&gt; &lt;p&gt;&lt;strong&gt;Communication - main&lt;/strong&gt;&lt;/p&gt; &lt;p&gt;Core idea is to communicate the process of polymerization so that students and scientists can better understand this process. Visual abstraction necessary, labels, glyphs added to aid communication goal&lt;/p&gt; &lt;p&gt; &lt;/p&gt; &lt;p&gt; &lt;/p&gt;</t>
  </si>
  <si>
    <t>&lt;p&gt;Exploration: 0.25&lt;/p&gt; &lt;p&gt;3D view of tunnel and slice allows users to directly explore the input data&lt;/p&gt; &lt;p&gt; &lt;/p&gt; &lt;p&gt;Analysis: 0.5&lt;/p&gt; &lt;p&gt;Visual analysis application allows user to evaluate a single tunnel in each time step (or a selected subset) of a molecular dynamics simulation&lt;/p&gt; &lt;p&gt; &lt;/p&gt; &lt;p&gt;Communication:&lt;/p&gt; &lt;p&gt;2D charts of unfolded tunnel allow for clear communication of the positions of the amino acids in respective tunnels&lt;/p&gt; &lt;p&gt; &lt;/p&gt; &lt;p&gt; &lt;/p&gt;</t>
  </si>
  <si>
    <t>Communication; done; Exploration; ivo; Molecule; Visual analysis</t>
  </si>
  <si>
    <t>Simulation and Visualization (SimVis)</t>
  </si>
  <si>
    <t>&lt;p&gt;&lt;span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none;"&gt;Communication &lt;/span&gt;&lt;/p&gt; &lt;p&gt;Communication - abstraction of data to communicate similarities in molecular structural properties that imply underlying functional similarity with minimized view-dependent occlusion problems&lt;/p&gt;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none;"&gt;Analysis&lt;/span&gt;&lt;/p&gt;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none;"&gt;analysis and comparison of different data sets or points in time.&lt;/span&gt;&lt;/p&gt;</t>
  </si>
  <si>
    <t>2011 IEEE International Symposium on Biomedical Imaging: From Nano to Macro</t>
  </si>
  <si>
    <t>&lt;p&gt;Explore representation of neuron mesh generated algorithmically&lt;/p&gt; &lt;p&gt;Explore simulated visualization of electrophysiological activity on neuron membrane mesh (directly visualize results of simulation)&lt;/p&gt; &lt;p&gt;e-5 to e-4&lt;/p&gt; &lt;p&gt;cell body, but get into lower edge of tissue zone to visualize signal transmission in networks of multiple networks&lt;/p&gt; &lt;p&gt;With synaptic transmission (where go from one neuron to another) the extracellular space is important, so this also pushes into tissue&lt;/p&gt;</t>
  </si>
  <si>
    <t>Cell; Exploration; in_paper; ivo; Ivo; semi multi-scale; simulation; Tissue</t>
  </si>
  <si>
    <t>EuroVis - Short Papers</t>
  </si>
  <si>
    <t>In this paper we propose a new type of a particle systems, tailored for illustrative visualization purposes, in particular for visualizing molecular reactions in biological networks. Previous visualizations of biochemical processes were exploiting the results of agent‐based modeling. Such modeling aims at reproducing accurately the stochastic nature of molecular interactions. However, it is impossible to expect events of interest happening at a certain time and location, which is impractical for storytelling. To obtain the means of controlling molecular interactions, we propose to govern passive agents with an omniscient intelligence, instead of giving to the agents the freedom of initiating reaction autonomously. This makes it possible to generate illustrative animated stories that communicate the functioning of the molecular machinery. The rendering performance delivers for interactive framerates of massive amounts of data, based on the dynamic tessellation capabilities of modern graphics cards. Finally, we report an informal expert feedback we obtained from the potential users.</t>
  </si>
  <si>
    <t>&lt;p&gt;&lt;span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none;"&gt;"Automated illustrations"&lt;/span&gt;&lt;/p&gt; &lt;p&gt; &lt;/p&gt; &lt;p&gt;&lt;span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none;"&gt;Instead, we employ a representation that is frequently used by cellular modeling systems [&lt;/span&gt;&lt;span style="box-sizing: border-box; 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initial;"&gt;&lt;a id="#cgf12370-bib-0009R" class="bibLink tab-link" style="box-sizing: border-box; background-color: transparent; cursor: pointer; color: #000000; text-decoration: underline; font-size: inherit; display: inline; font-weight: 600;" href="https://onlinelibrary.wiley.com/doi/full/10.1111/cgf.12370#cgf12370-bib-0009" data-tab="pane-pcw-references"&gt;FKE13&lt;/a&gt;&lt;/span&gt;&lt;span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 the so-called Van der Waals (VdW) representation. It represents each atom of a molecule as a set of spheres&lt;/span&gt;&lt;/p&gt; &lt;p&gt;&lt;span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none;"&gt;--&amp;gt; visually explore results of simulation, simulation results are a direct input to the data vis&lt;/span&gt;&lt;/p&gt; &lt;p&gt; &lt;/p&gt; &lt;p&gt;&lt;span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none;"&gt;Follow an actor, no time distortion&lt;/span&gt;&lt;/p&gt; &lt;p&gt;&lt;span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none;"&gt;Elements beyond molecules are really just there for context, e.g., context molecules in environment receive paler color treatment, main actors are saturated colors     &lt;/span&gt;&lt;/p&gt; &lt;p&gt; &lt;/p&gt; &lt;p&gt;&lt;span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none;"&gt;Our visualization, however, does not allow to display complex processes, such as protein transport, and assumes that the reactions are solely taking place in a single compartment.&lt;/span&gt;&lt;/p&gt;; &lt;p&gt;Explore sim results 0.25&lt;/p&gt; &lt;p&gt;Communication process of diffusion of molecules through cell space and molecular reactions in cell environment&lt;/p&gt;; &lt;p&gt;Time&lt;/p&gt; &lt;p&gt;Molecular diffusions, so since it's through the cell in the cytoplasm we just look at the general number, which can be anywhere from milliseconds to seconds&lt;/p&gt;</t>
  </si>
  <si>
    <t>Communication; done; Exploration; Ivo; Molecule</t>
  </si>
  <si>
    <t>2015 IEEE Pacific Visualization Symposium</t>
  </si>
  <si>
    <t>Animated movies are a popular way to communicate complex phenomena in cell biology to the broad audience. Animation artists apply sophisticated illustration techniques to communicate a story, while trying to maintain a realistic representation of a complex dynamic environment. Since such hand-crafted animations are time-consuming and cost-intensive to create, our goal is to formalize illustration techniques used by artists to facilitate the automatic creation of visualizations generated from mesoscale particle-based molecular simulations. Our technique Illustrative Timelapse supports visual exploration of complex biochemical processes in dynamic environments by (1) seamless temporal zooming to observe phenomena in different temporal resolutions, (2) visual abstraction of molecular trajectories to ensure that observers are able to visually follow the main actors, (3) increased visual focus on events of interest, and (4) lens effects to preserve a realistic representation of the environment in the context. Results from a first user study indicate that visual abstraction of trajectories improves the ability to follow a story and is also appreciated by users. Lens effects increased the perceived amount of molecular motion in the environment while trading off traceability of individual molecules.</t>
  </si>
  <si>
    <t>&lt;p&gt;used cellblender!&lt;/p&gt;; &lt;p&gt;"we use a &lt;span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none;"&gt;lens system that seamlessly merges the abstracted dynamic visualization with the raw data to lower the risk of misinterpretation in diffusion speed and we assess its effectiveness through a user study.&lt;/span&gt;"&lt;/p&gt; &lt;p&gt;Exploration of results of simulation (small part)&lt;/p&gt; &lt;p&gt;Communication of complex molecular pathway information through visual and environmental abstraction&lt;/p&gt; &lt;p&gt; &lt;/p&gt; &lt;p&gt;Multiple temporal scales key in this - time distortion of reactions so that are happening way slower (like on scale of seconds, even though diffusion reactions are quite fast &lt;/p&gt;</t>
  </si>
  <si>
    <t>communication; exploration; Molecule; Organelle; semi-multiscale</t>
  </si>
  <si>
    <t>Foundations and Trends in Computer Graphics and Vision</t>
  </si>
  <si>
    <t>ACM Transactions on Graphics</t>
  </si>
  <si>
    <t>2010 IEEE Pacific Visualization Symposium (PacificVis)</t>
  </si>
  <si>
    <t>BMC Bioinformatics</t>
  </si>
  <si>
    <t>https://doi.org/10.1186/1471-2105-14-253</t>
  </si>
  <si>
    <t>Whole-cell models promise to accelerate biomedical science and engineering. However, discovering new biology from whole-cell models and other high-throughput technologies requires novel tools for exploring and analyzing complex, high-dimensional data.</t>
  </si>
  <si>
    <t>Analysis; Cell; Exploration; simulation</t>
  </si>
  <si>
    <t>Bacteria; Computational biology; Data visualization; Mycoplasma; Systems biology</t>
  </si>
  <si>
    <t>Trends in Biochemical Sciences</t>
  </si>
  <si>
    <t>Communication; Exploration; Organ</t>
  </si>
  <si>
    <t>Nonlinear biomedical physics</t>
  </si>
  <si>
    <t>Proceedings of the 14th International Conference on Medical Image Computing and Computer-assisted Intervention - Volume Part I MICCAI' 11</t>
  </si>
  <si>
    <t>Computing in Cardiology</t>
  </si>
  <si>
    <t>&lt;p&gt;"&lt;span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none;"&gt;For the examination of the myocardium and the coronary arteries several non-invasive imaging techniques are available, e.g., echocardiography, computed tomography (CT), magnetic resonance imaging (MRI), and radionuclide techniques (SPECT, PET) which are all used in clinical routine&lt;/span&gt;"&lt;/p&gt;</t>
  </si>
  <si>
    <t>Proceedings Computer Graphics International</t>
  </si>
  <si>
    <t>22nd IEEE International Symposium on Computer-Based Medical Systems</t>
  </si>
  <si>
    <t>2014 IEEE Conference on Visual Analytics Science and Technology (VAST)</t>
  </si>
  <si>
    <t>Proceedings of 6th International Symposium on Image and Signal Processing and Analysis, 2009</t>
  </si>
  <si>
    <t>&lt;p&gt;&lt;span style="color: #202124; font-family: arial, sans-serif; font-size: 16px;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none;"&gt;Perfusion data are&lt;span&gt; &lt;/span&gt;&lt;/span&gt;&lt;strong style="color: #202124; font-family: arial, sans-serif; font-size: 16px; font-style: normal; font-variant-ligatures: normal; font-variant-caps: normal; letter-spacing: normal; text-align: left; text-indent: 0px; text-transform: none; white-space: normal; word-spacing: 0px; -webkit-text-stroke-width: 0px; background-color: #ffffff;"&gt;dynamic medical image data which characterize the &lt;span style="text-decoration: underline;"&gt;regional blood flow&lt;/span&gt; in human tissue&lt;/strong&gt;&lt;span style="color: #202124; font-family: arial, sans-serif; font-size: 16px;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 ... Parameters derived from these curves characterize the perfusion and have to be integrated for diagnosis. The diagnostic evaluation of this multi-field data is challenging and time-consuming due to its complexity.&lt;/span&gt;&lt;/p&gt;</t>
  </si>
  <si>
    <t>blood flow; ivo; Organ; Tissue; Visual analysis</t>
  </si>
  <si>
    <t>Joint Eurographics - IEEE VGTC Symposium on Visualization</t>
  </si>
  <si>
    <t>&lt;p&gt;I think this fits here? Or maybe better in blood flow?&lt;/p&gt;</t>
  </si>
  <si>
    <t>&lt;p&gt;The main goal of this is for visual analysis to understand the relationship between hemodynamics and progression of an aneurysm, use clustering approach to better understand the flow pattern&lt;/p&gt; &lt;p&gt;Secondary goal is to explore the visual output of a computational fluid dynamic simulation. Use direct visualzation with visual encodings of streamlines and glyphs to visualize these data&lt;/p&gt;</t>
  </si>
  <si>
    <t>Aneurysm; blood flow; computational fluid dynamics; Hemodynamics; Ivo; Organ; Tissue</t>
  </si>
  <si>
    <t>Journal of Theoretical Biology</t>
  </si>
  <si>
    <t>&lt;p&gt;&lt;span style="color: #2e2e2e; font-family: NexusSerif, Georgia, 'Times New Roman', Times, STIXGeneral, 'Cambria Math', 'Lucida Sans Unicode', 'Microsoft Sans Serif', 'Segoe UI Symbol', 'Arial Unicode MS', serif; font-size: 18px; font-style: normal; font-variant-ligatures: normal; font-variant-caps: normal; font-weight: 400; letter-spacing: normal; orphans: 2; text-align: start; text-indent: 0px; text-transform: none; white-space: normal; widows: 2; word-spacing: 0px; -webkit-text-stroke-width: 0px; text-decoration-thickness: initial; text-decoration-style: initial; text-decoration-color: initial; display: inline !important; float: none;"&gt;This spans both cell and tissue scale, but because there seems to be a a greater focus on cell adhesive factors, which the extracellular matrix plays a huge role and brings us into the zone beyond just a cell interacting with its environment and is multiple cells of the same type I would talk about this in the tissue section &lt;br /&gt;&lt;/span&gt;&lt;/p&gt; &lt;p&gt; &lt;/p&gt; &lt;p&gt;&lt;span style="color: #2e2e2e; font-family: NexusSerif, Georgia, 'Times New Roman', Times, STIXGeneral, 'Cambria Math', 'Lucida Sans Unicode', 'Microsoft Sans Serif', 'Segoe UI Symbol', 'Arial Unicode MS', serif; font-size: 18px; font-style: normal; font-variant-ligatures: normal; font-variant-caps: normal; font-weight: 400; letter-spacing: normal; orphans: 2; text-align: start; text-indent: 0px; text-transform: none; white-space: normal; widows: 2; word-spacing: 0px; -webkit-text-stroke-width: 0px; text-decoration-thickness: initial; text-decoration-style: initial; text-decoration-color: initial; display: inline !important; float: none;"&gt;&lt;strong&gt;Cell individuality&lt;/strong&gt; plays a significant role in biological systems and hence cells are modeled as individual units using corresponding properties &lt;strong&gt;from real cell data.&lt;/strong&gt; &lt;/span&gt;&lt;/p&gt; &lt;p&gt;&lt;span style="color: #2e2e2e; font-family: NexusSerif, Georgia, 'Times New Roman', Times, STIXGeneral, 'Cambria Math', 'Lucida Sans Unicode', 'Microsoft Sans Serif', 'Segoe UI Symbol', 'Arial Unicode MS', serif; font-size: 18px; font-style: normal; font-variant-ligatures: normal; font-variant-caps: normal; font-weight: 400; letter-spacing: normal; orphans: 2; text-align: start; text-indent: 0px; text-transform: none; white-space: normal; widows: 2; word-spacing: 0px; -webkit-text-stroke-width: 0px; text-decoration-thickness: initial; text-decoration-style: initial; text-decoration-color: initial; display: inline !important; float: none;"&gt;Cell size, shape, stiffness, elasticity and signalling system are all considered in a biologically relevant manner.&lt;span&gt; &lt;/span&gt;&lt;/span&gt;&lt;/p&gt; &lt;p&gt; &lt;/p&gt; &lt;p&gt;&lt;span style="color: #2e2e2e; font-family: NexusSerif, Georgia, 'Times New Roman', Times, STIXGeneral, 'Cambria Math', 'Lucida Sans Unicode', 'Microsoft Sans Serif', 'Segoe UI Symbol', 'Arial Unicode MS', serif; font-size: 18px; font-style: normal; font-variant-ligatures: normal; font-variant-caps: normal; font-weight: 400; letter-spacing: normal; orphans: 2; text-align: start; text-indent: 0px; text-transform: none; white-space: normal; widows: 2; word-spacing: 0px; -webkit-text-stroke-width: 0px; text-decoration-thickness: initial; text-decoration-style: initial; text-decoration-color: initial; display: inline !important; float: none;"&gt;By assuming that cells are compressible ellipsoids the model can be used to simulate up to at least&lt;span&gt; &lt;/span&gt;&lt;/span&gt;&lt;span class="math" style="box-sizing: border-box; margin: 0px; padding: 0px; color: #2e2e2e; font-family: NexusSerif, Georgia, 'Times New Roman', Times, STIXGeneral, 'Cambria Math', 'Lucida Sans Unicode', 'Microsoft Sans Serif', 'Segoe UI Symbol', 'Arial Unicode MS', serif; font-size: 18px; font-style: normal; font-variant-ligatures: normal; font-variant-caps: normal; font-weight: 400; letter-spacing: normal; orphans: 2; text-align: start; text-indent: 0px; text-transform: none; white-space: normal; widows: 2; word-spacing: 0px; -webkit-text-stroke-width: 0px; text-decoration-thickness: initial; text-decoration-style: initial; text-decoration-color: initial;"&gt;&lt;span id="MathJax-Element-24-Frame" class="MathJax_SVG" style="box-sizing: border-box; margin: 0px; padding: 0px; display: inline-block; font-style: normal; font-weight: normal; line-height: normal; font-size: 16.2px; text-indent: 0px; text-align: left; text-transform: none; letter-spacing: normal; word-spacing: normal; overflow-wrap: normal; white-space: nowrap; float: none; direction: ltr; max-width: none; max-height: none; min-width: 0px; min-height: 0px; border: 0px; position: relative;" data-mathml="&amp;lt;math xmlns=&amp;quot;http://www.w3.org/1998/Math/MathML&amp;quot;&amp;gt;&amp;lt;msup is=&amp;quot;true&amp;quot;&amp;gt;&amp;lt;mrow is=&amp;quot;true&amp;quot;&amp;gt;&amp;lt;mn is=&amp;quot;true&amp;quot;&amp;gt;10&amp;lt;/mn&amp;gt;&amp;lt;/mrow&amp;gt;&amp;lt;mrow is=&amp;quot;true&amp;quot;&amp;gt;&amp;lt;mn is=&amp;quot;true&amp;quot;&amp;gt;5&amp;lt;/mn&amp;gt;&amp;lt;/mrow&amp;gt;&amp;lt;/msup&amp;gt;&amp;lt;/math&amp;gt;"&gt;&lt;span class="MJX_Assistive_MathML" style="box-sizing: border-box; margin: 0px; padding: 1px 0px 0px !important; top: 0px; left: 0px; clip: rect(1px, 1px, 1px, 1px); user-select: none; position: absolute !important; border: 0px !important; height: 1px !important; width: 1px !important; overflow: hidden !important; display: block !important; transition: none 0s ease 0s;"&gt;10510&lt;/span&gt;&lt;/span&gt;&lt;/span&gt;&lt;span style="color: #2e2e2e; font-family: NexusSerif, Georgia, 'Times New Roman', Times, STIXGeneral, 'Cambria Math', 'Lucida Sans Unicode', 'Microsoft Sans Serif', 'Segoe UI Symbol', 'Arial Unicode MS', serif; font-size: 18px; font-style: normal; font-variant-ligatures: normal; font-variant-caps: normal; font-weight: 400; letter-spacing: normal; orphans: 2; text-align: start; text-indent: 0px; text-transform: none; white-space: normal; widows: 2; word-spacing: 0px; -webkit-text-stroke-width: 0px; text-decoration-thickness: initial; text-decoration-style: initial; text-decoration-color: initial; display: inline !important; float: none;"&gt;&lt;span&gt;10^5 &lt;/span&gt;individual cells&lt;/span&gt;&lt;/p&gt;</t>
  </si>
  <si>
    <t>Cell; exploration; semi multi-scale; Tissue</t>
  </si>
  <si>
    <t>&lt;p&gt;&lt;span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none;"&gt;In US imaging, the Doppler effect can be used to detect moving structures such as blood cells, which have a nonzero velocity component parallel to the US beam.&lt;span&gt; &lt;/span&gt;&lt;/span&gt;&lt;/p&gt;</t>
  </si>
  <si>
    <t>https://onlinelibrary.wiley.com/doi/abs/10.1111/cgf.12614</t>
  </si>
  <si>
    <t>Cell lineages describe the developmental history of Cell populations and are produced by combining time-lapse imaging and image processing. Biomedical researchers study Cell lineages to understand fundamental processes such as Cell differentiation and the pharmacodynamic action of anticancer agents. Yet, the interpretation of Cell lineages is hindered by their complexity and insufficient capacity for visual analysis. We present a novel approach for interactive visualisation of Cell lineages. Based on an understanding of Cellular biology and live-Cell imaging methodology, we identify three requirements: multimodality (Cell lineages combine spatial, temporal, and other properties), symmetry (related to lineage branching structure), and synchrony (related to temporal alignment of Cellular events). We address these by combining visual summaries of the spatiotemporal behaviour of an arbitrary number of lineages, including variation from average behaviour, with node-link representations that emphasise the presence or absence of symmetry and synchrony. We illustrate the merit of our approach by presenting a real-world case study where the cytotoxic action of the anticancer drug topotecan was determined.</t>
  </si>
  <si>
    <t>&lt;p&gt;Scales, Task Notes&lt;/p&gt; &lt;p&gt;Both cell (because they're looking at what's happening to an individual cell) but also tissue, because they're looking at what's happening to a group of cells and comparing between different groups of cells in different locations&lt;/p&gt; &lt;p&gt; &lt;/p&gt; &lt;p&gt;I would say that while this is doing both, the MAIN analysis task is focused at the tissue level, so the fate of groups of cells and comparing between groups of cell lineages&lt;/p&gt;; &lt;p&gt;&lt;span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none;"&gt;What are cell lineages &lt;/span&gt;&lt;/p&gt; &lt;p&gt;&lt;span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none;"&gt;Cell lineages describe the genealogy of &lt;strong&gt;populations of Cells&lt;/strong&gt;, capture information on &lt;strong&gt;Cellular development&lt;/strong&gt;, and represent &lt;strong&gt;contiguous Cell cycles &lt;/strong&gt;&lt;/span&gt;&lt;/p&gt; &lt;p&gt; &lt;/p&gt; &lt;p&gt;&lt;span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none;"&gt;&lt;strong&gt;Groups of lineages represent behaviour corresponding to different metadata values.&lt;span&gt; &lt;/span&gt;&lt;/strong&gt;&lt;/span&gt;&lt;/p&gt;</t>
  </si>
  <si>
    <t>Cell; seed paper; semi multi-scale; Tissue; Visual analysis</t>
  </si>
  <si>
    <t>Categories and Subject Descriptors (according to ACM CCS); I.3.8 Computer Graphics: Applications—; J.3 Computer Applications: Life and medical sciences—Biology and genetics</t>
  </si>
  <si>
    <t>Theory and Practice of Computer Graphics</t>
  </si>
  <si>
    <t>https://eowilsonfoundation.org/e-o-wilson-s-life-on-earth/</t>
  </si>
  <si>
    <t>communication; done; illustrative visualization; ivo</t>
  </si>
  <si>
    <t>IEEE Transactions on Information Technology in Biomedicine</t>
  </si>
  <si>
    <t>&lt;p&gt;WHOLE lung modeling&lt;/p&gt; &lt;p&gt;an average lung is 24 cm in height, which puts us in the 100mm zone, which corresponds to 10e-1&lt;/p&gt; &lt;p&gt;"&lt;span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none;"&gt;We demonstrated the precomputation of physically based lung deformations and the deformations of a high-resolution lung model. &lt;/span&gt;"&lt;/p&gt; &lt;p&gt;Goal: visually explore results of lung deformation simulation&lt;/p&gt; &lt;p&gt;1 complete breath cycle is about 1 second, simulated looping breath cycles, so estimate time resolution to go up to 1 minute approx (so 10e-2)&lt;/p&gt;</t>
  </si>
  <si>
    <t>Exploration; Ivo; Lung; Organ; simulation</t>
  </si>
  <si>
    <t>IEEE Computer Graphics and Applications</t>
  </si>
  <si>
    <t>IEEE Visualization, 2002</t>
  </si>
  <si>
    <t>The bioactivity of a molecule strongly depends on its metastable conformational shapes and the transitions between these. Therefore, conformation analysis and visualization is a basic prerequisite for the understanding of biochemical processes. We present techniques for visual analysis of metastable molecular conformations. Core of these are flexibly applicable methods for alignment of molecular geometries, as well as methods for depicting shape and 'fuzziness' of metastable conformations. All analysis tools are provided in an integrated working environment. The described techniques are demonstrated with pharmaceutically active biomolecules.</t>
  </si>
  <si>
    <t>&lt;p&gt;Tasks&lt;/p&gt; &lt;p&gt;Visual analysis &lt;/p&gt; &lt;p&gt;computation of conformational density that was then directly visualized to allow user to analyze the shape and fuzziness of of metastable conformations&lt;/p&gt; &lt;p&gt;Exploration - visually explore input data to understand variations in molecular shapes&lt;/p&gt; &lt;p&gt; &lt;/p&gt;</t>
  </si>
  <si>
    <t>Proceedings of the First Asia-Pacific Bioinformatics Conference on Bioinformatics 2003 - Volume 19</t>
  </si>
  <si>
    <t>http://dl.acm.org/citation.cfm?id=820189.820203</t>
  </si>
  <si>
    <t>Medical Image Computing and Computer-Assisted Intervention – MICCAI 2011</t>
  </si>
  <si>
    <t>Muscle &amp; Nerve</t>
  </si>
  <si>
    <t>Pattern recognition</t>
  </si>
  <si>
    <t>&lt;p&gt;&lt;span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none;"&gt;Most clinical modalities used to image myocardial function evaluate passive wall motion (ventriculography) or wall thickening (echocardiography, gated single-photon emission computed tomography, or cine MR imaging). Some types of imaging, such as MRI with myocardial tagging and echocardiography with tissue Doppler imaging, also allow quantitative measurement of regional intramyocardial motion and, subsequently, strain, which can be more sensitive to wall motion abnormalities than just wall thickening alone. MR imaging methods for quantification of intramyocardial wall motion can be loosely classified into two approaches, i.e., those relying on specially developed MR imaging pulse sequences, like MR Tagging [&lt;/span&gt;&lt;a id="__tag_106658524"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href="https://www.ncbi.nlm.nih.gov/pmc/articles/PMC2849737/#R9" aria-expanded="false" aria-haspopup="true"&gt;9&lt;/a&gt;&lt;span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 &lt;/span&gt;&lt;/span&gt;&lt;a id="__tag_106658532"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href="https://www.ncbi.nlm.nih.gov/pmc/articles/PMC2849737/#R10" aria-expanded="false" aria-haspopup="true"&gt;10&lt;/a&gt;&lt;span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 to help in the estimation of myocardial motion, and those relying on image analysis techniques to extract motion estimates from conventional cine MR sequences. Recent work has also compared the results obtained from the analysis of tagged vs. cine MR sequences [&lt;/span&gt;&lt;a class=" bibr popnode"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href="https://www.ncbi.nlm.nih.gov/pmc/articles/PMC2849737/#R11" aria-expanded="false" aria-haspopup="true"&gt;11&lt;/a&gt;&lt;span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 For the sake of brevity, we limit our review of related work to the latter&lt;/span&gt;&lt;/p&gt;</t>
  </si>
  <si>
    <t>Vision, Modeling, and Visualization (2011)</t>
  </si>
  <si>
    <t>&lt;p&gt;Tasks&lt;/p&gt; &lt;p&gt;Exploration - explore solvent concentrations of input data&lt;/p&gt; &lt;p&gt;Solvent concentration mapped onto a semitransparent iso-surface of the polymer using color-coding for the competing solvent types (magenta for methanol, cyan for water). Only solvent molecules near the hydration shell of the polymer are visible&lt;/p&gt; &lt;p&gt; &lt;/p&gt; &lt;p&gt;Analysis:&lt;/p&gt; &lt;p&gt;We present new visualization techniques to interactively study time-dependent data sets from molecular dynamics simulations—with special regard to polymer-solvent interactions like local concentrations and hydrogen bonds—as well as filtering methods to facilitate analysis&lt;/p&gt; &lt;p&gt; &lt;/p&gt; &lt;p&gt;TIME&lt;/p&gt; &lt;p&gt;interactively study time-dependent data sets from molecular dynamics simulations—with special regard to polymer-solvent interactions like local concentrations and hydrogen bonds&lt;/p&gt; &lt;p&gt;-- since they're looking at molecular dynamics stuff this is in the pico to micro-second zone&lt;/p&gt; &lt;p&gt; &lt;/p&gt;</t>
  </si>
  <si>
    <t>https://doi.org/10.1186/1471-2105-15-328</t>
  </si>
  <si>
    <t>Neural stem cells are motile and proliferative cells that undergo mitosis, dividing to produce daughter cells and ultimately generating differentiated neurons and glia. Understanding the mechanisms controlling neural stem cell proliferation and differentiation will play a key role in the emerging fields of regenerative medicine and cancer therapeutics. Stem cell studies in vitro from 2-D image data are well established. Visualizing and analyzing large three dimensional images of intact tissue is a challenging task. It becomes more difficult as the dimensionality of the image data increases to include time and additional fluorescence channels. There is a pressing need for 5-D image analysis and visualization tools to study cellular dynamics in the intact niche and to quantify the role that environmental factors play in determining cell fate.</t>
  </si>
  <si>
    <t>Cell; in_paper; ivo; Ivo; semi multi-scale; Tissue</t>
  </si>
  <si>
    <t>3-D display; Confocal microscopy; CUDA; Image montage reconstruction; Lineaging; Stereoscopic 3-D; Time lapse; Validation and correction; Volumetric texture rendering</t>
  </si>
  <si>
    <t>NeuroImage</t>
  </si>
  <si>
    <t>eLife</t>
  </si>
  <si>
    <t>The cellular Potts model (CPM) is a powerful in silico method for simulating biological processes at tissue scale. Their inherently graphical nature makes CPMs very accessible in theory, but in practice, they are mostly implemented in specialised frameworks users need to master before they can run simulations. We here present Artistoo (Artificial Tissue Toolbox), a JavaScript library for building 'explorable' CPM simulations where viewers can change parameters interactively, exploring their effects in real time. Simulations run directly in the web browser and do not require third-party software, plugins, or back-end servers. The JavaScript implementation imposes no major performance loss compared to frameworks written in C++; Artistoo remains sufficiently fast for interactive, real-time simulations. Artistoo provides an opportunity to unlock CPM models for a broader audience: interactive simulations can be shared via a URL in a zero-install setting. We discuss applications in CPM research, science dissemination, open science, and education.</t>
  </si>
  <si>
    <t>&lt;p&gt;&lt;span style="color: #212121; font-family: 'system-ui', -apple-system, 'Segoe UI', Roboto, Oxygen, Ubuntu, Cantarell, 'Fira Sans', 'Droid Sans', 'Helvetica Neue',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none;"&gt;The cellular Potts model (CPM) is a powerful in silico method for simulating biological processes at tissue scale.&lt;span&gt; &lt;/span&gt;&lt;/span&gt;&lt;/p&gt;</t>
  </si>
  <si>
    <t>Cell; Cellular Potts Model; Communication; Exploration; Laura; Tissue</t>
  </si>
  <si>
    <t>computational biology; none; science communication; simulation; software; systems biology</t>
  </si>
  <si>
    <t>Visualization of Biological Data - Crossroads (Dagstuhl Seminar 18161)</t>
  </si>
  <si>
    <t>http://drops.dagstuhl.de/opus/volltexte/2018/9760/</t>
  </si>
  <si>
    <t>&lt;pre style="color: #000000; font-style: normal; font-variant-ligatures: normal; font-variant-caps: normal; font-weight: 400; letter-spacing: normal; orphans: 2; text-align: start; text-indent: 0px; text-transform: none; widows: 2; word-spacing: 0px; -webkit-text-stroke-width: 0px; background-color: #ffffff; text-decoration-thickness: initial; text-decoration-style: initial; text-decoration-color: initial;"&gt;@Article{aerts_et_al:DR:2018:9760,   author =	{Jan Aerts and Nils Gehlenborg and Georgeta Elisabeta Marai and Kay Katja Nieselt},   title =	{{Visualization of Biological Data - Crossroads (Dagstuhl Seminar 18161)}},   pages =	{32--71},   journal =	{Dagstuhl Reports},   ISSN =	{2192-5283},   year =	{2018},   volume =	{8},   number =	{4},   editor =	{Jan Aerts and Nils Gehlenborg and Georgeta Elisabeta Marai and Kay Katja Nieselt},   publisher =	{Schloss Dagstuhl--Leibniz-Zentrum fuer Informatik},   address =	{Dagstuhl, Germany},   URL =		{http://drops.dagstuhl.de/opus/volltexte/2018/9760},   URN =		{urn:nbn:de:0030-drops-97600},   doi =		{10.4230/DagRep.8.4.32},   annote =	{Keywords: imaging, omics, sequence analysis, visual analytics, visualisation} }&lt;/pre&gt;; &lt;h2&gt;Abstract&lt;/h2&gt; &lt;p&gt;Our ability to generate and collect biological data has accelerated significantly in the past two decades. In response, many novel computational and statistical analysis techniques have been developed to process and integrate biological data sets. However, in addition to computational and statistical approaches, visualization techniques are needed to enable the interpretation of data as well as the communication of results. The design and implementation of such techniques lies at the intersection of the biology, bioinformatics, and data visualization fields. The purpose of Dagstuhl Seminar 18161 "Visualization of Biological Data - Crossroads" was to bring together researchers from all three fields, to identify opportunities and challenges, and to develop a path forward for biological data visualization research.&lt;/p&gt;</t>
  </si>
  <si>
    <t>in_paper; Molecule; STAR</t>
  </si>
  <si>
    <t>000 Computer science, knowledge, general works; Computer Science</t>
  </si>
  <si>
    <t>&lt;p&gt;&lt;span style="color: #666666; font-family: Verdana, sans-serif; font-size: 11.775px;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none;"&gt;Highlights to bring up in paper&lt;/span&gt;&lt;/p&gt; &lt;p&gt;&lt;span style="color: #666666; font-family: Verdana, sans-serif; font-size: 11.775px;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none;"&gt;Midgaard&lt;/span&gt; application&lt;/p&gt; &lt;p&gt;blood-gas measurements, blood pressure&lt;/p&gt; &lt;p&gt; &lt;/p&gt; &lt;p&gt;Vie-Vent&lt;/p&gt; &lt;p&gt;blood-gas measurements with recommendations for ventilator settings&lt;/p&gt; &lt;p&gt; &lt;/p&gt; &lt;p&gt;both are dashboard visualizations&lt;/p&gt; &lt;p&gt;midgaard has a body localizer&lt;/p&gt;</t>
  </si>
  <si>
    <t>Organ; STAR; Tissue; Visual analysis</t>
  </si>
  <si>
    <t>Analysis; Character generation; Data analysis; Data visualization; Displays; History; Pipelines; Principal component analysis; Project management; Taxonomy; Time-Oriented Data; User; Visualization</t>
  </si>
  <si>
    <t>Bioinformatics; Bioinformatics Visualization; Data visualization; Design methodology; Genomics; Image color analysis; Perception Theory; Scalability Issues; Visual Design.</t>
  </si>
  <si>
    <t>undefined</t>
  </si>
  <si>
    <t>https://www.semanticscholar.org/paper/LoD-PLI%3A-Level-of-Detail-for-Visualizing-Alharbi-Krone/af998b47b30a49b9d27daeb398e3bae0efb78e91</t>
  </si>
  <si>
    <t>This work addresses the challenge of visualizing complex, time-dependent interactions between lipids and proteins by introducing two abstract LoD representations with six levels of detail for lipid molecules and protein interaction and proposes a fast GPU-based projection that maps lipid-constituents involved in the interaction onto the Abstract LoD protein interaction space. In Molecular Dynamics (MD) Visualization, representative surfaces of varying resolution are commonly used to depict protein molecules while a variety of geometric shapes, ribbons, and spheres are used to represent residues and atoms at different levels of detail (LoD). The focus of the visualization is usually on individual atoms or molecules themselves and less often on the interaction space between them. Here we focus on LoD interaction between lipids and proteins and the space in which this occurs in the context of a membrane simulation. With naive approaches, particles may overlap and significant interaction details can be obscured due to clutter. Furthermore, the spatial complexity of the protein-lipid interaction (PLI) increases over time. Co-developed with an MD domain expert, we address the challenge of visualizing complex, time-dependent interactions between lipids and proteins by introducing two abstract LoD representations with six levels of detail for lipid molecules and protein interaction. We also propose a fast GPU-based projection that maps lipid-constituents involved in the interaction onto the abstract LoD protein interaction space. The tool provides fast LoD, the imagery of PLI for 336,260 particles over almost 2,000 time-steps. The result is a great simplification in both perception and cognition of this complex interaction that reveals new patterns and insight for computational biologists. We also report feedback from the domain expert to our visualization.</t>
  </si>
  <si>
    <t>Journal of Computational Physics</t>
  </si>
  <si>
    <t>https://www.sciencedirect.com/science/article/pii/S0021999115007226</t>
  </si>
  <si>
    <t>Electromechanical (EM) models of the heart have been used successfully to study fundamental mechanisms underlying a heart beat in health and disease. However, in all modeling studies reported so far numerous simplifications were made in terms of representing biophysical details of cellular function and its heterogeneity, gross anatomy and tissue microstructure, as well as the bidirectional coupling between electrophysiology (EP) and tissue distension. One limiting factor is the employed spatial discretization methods which are not sufficiently flexible to accommodate complex geometries or resolve heterogeneities, but, even more importantly, the limited efficiency of the prevailing solver techniques which is not sufficiently scalable to deal with the incurring increase in degrees of freedom (DOF) when modeling cardiac electromechanics at high spatio-temporal resolution. This study reports on the development of a novel methodology for solving the nonlinear equation of finite elasticity using human whole organ models of cardiac electromechanics, discretized at a high para-cellular resolution. Three patient-specific, anatomically accurate, whole heart EM models were reconstructed from magnetic resonance (MR) scans at resolutions of 220 μm, 440 μm and 880 μm, yielding meshes of approximately 184.6, 24.4 and 3.7 million tetrahedral elements and 95.9, 13.2 and 2.1 million displacement DOF, respectively. The same mesh was used for discretizing the governing equations of both electrophysiology (EP) and nonlinear elasticity. A novel algebraic multigrid (AMG) preconditioner for an iterative Krylov solver was developed to deal with the resulting computational load. The AMG preconditioner was designed under the primary objective of achieving favorable strong scaling characteristics for both setup and solution runtimes, as this is key for exploiting current high performance computing hardware. Benchmark results using the 220 μm, 440 μm and 880 μm meshes demonstrate efficient scaling up to 1024, 4096 and 8192 compute cores which allowed the simulation of a single heart beat in 44.3, 87.8 and 235.3 minutes, respectively. The efficiency of the method allows fast simulation cycles without compromising anatomical or biophysical detail.</t>
  </si>
  <si>
    <t>Heart; Organ</t>
  </si>
  <si>
    <t>Algebraic multigrid; Cardiac electromechanics; Parallel computing</t>
  </si>
  <si>
    <t>https://openreview.net/forum?id=7-C5VJWbnI</t>
  </si>
  <si>
    <t>Design and evaluation of a visualization tool for exploring genomes through novel interaction techniques and visual representations.</t>
  </si>
  <si>
    <t>in_paper; Molecule</t>
  </si>
  <si>
    <t>Proceedings of the 9th International Conference on Computational Methods in Systems Biology</t>
  </si>
  <si>
    <t>Cerebral aneurysms are a vascular dilatation induced by a pathological change of the vessel wall and often require treatment to avoid rupture. Therefore, it is of main interest, to estimate the risk of rupture, to gain a deeper understanding of aneurysm genesis, and to plan an actual intervention, the surface morphology and the internal blood flow characteristics. Visual exploration is primarily used to understand such complex and variable type of data. Since the blood flow data is strongly influenced by the surrounding vessel morphology both have to be visually combined to efficiently support visual exploration. Since the flow is spatially embedded in the surrounding aneurysm surface, occlusion problems have to be tackled. Thereby, a meaningful visual reduction of the aneurysm surface that still provides morphological hints is necessary. We accomplish this by applying an adapted illustrative rendering style to the aneurysm surface. Our contribution lies in the combination and adaption of several rendering styles, which allow us to reduce the problem of occlusion and avoid most of the disadvantages of the traditional semi-transparent surface rendering, like ambiguities in perception of spatial relationships. In interviews with domain experts, we derived visual requirements. Later, we conducted an initial survey with 40 participants (13 medical experts of them), which leads to further improvements of our approach. Categories and Subject Descriptors (according to ACM CCS): I.3.7 [Computer Graphics]: Visible line/surface algorithms, I.3.3 [Computer Graphics]: Line and Curve Generation, I.3.7 [Computer Graphics]: Color, shading, shadowing, and texture</t>
  </si>
  <si>
    <t>blood flow; Organ; Tissue</t>
  </si>
  <si>
    <t>Basoli, Francesco; Giannitelli, Sara Maria; Gori, Manuele; Mozetic, Pamela; Bonfanti, Alessandra; Trombetta, Marcella; Rainer, Alberto</t>
  </si>
  <si>
    <t>Biomechanical Characterization at the Cell Scale: Present and Prospects</t>
  </si>
  <si>
    <t>Frontiers in Physiology</t>
  </si>
  <si>
    <t>10.3389/fphys.2018.01449</t>
  </si>
  <si>
    <t>https://www.frontiersin.org/article/10.3389/fphys.2018.01449</t>
  </si>
  <si>
    <t>The rapidly growing field of mechanobiology demands for robust and reproducible characterization of cell mechanical properties. Recent achievements in understanding the mechanical regulation of cell fate largely rely on technological platforms capable of probing the mechanical response of living cells and their physico–chemical interaction with the microenvironment. Besides the established family of atomic force microscopy (AFM) based methods, other approaches include optical, magnetic, and acoustic tweezers, as well as sensing substrates that take advantage of biomaterials chemistry and microfabrication techniques. In this review, we introduce the available methods with an emphasis on the most recent advances, and we discuss the challenges associated with their implementation.</t>
  </si>
  <si>
    <t>https://www.cell.com/cell/abstract/S0092-8674(17)30287-8</t>
  </si>
  <si>
    <t>3DISCO; database; embryo; fetus; human; iDISCO; light sheet microscopy; nervous system; urogenital system</t>
  </si>
  <si>
    <t>Biomolecular Simulations: Methods and Protocols</t>
  </si>
  <si>
    <t>https://doi.org/10.1007/978-1-4939-9608-7_1</t>
  </si>
  <si>
    <t>All-atom, classical force fields for protein molecular dynamics (MD) simulations currently occupy a sweet spot in the universe of computational models, sufficiently detailed to be of predictive value in many cases, yet also simple enough that some biologically relevant time scales (microseconds or more) can now be sampled via specialized hardware or enhanced sampling methods. However, due to their long evolutionary history, there is now a myriad of force field branches in current use, which can make it hard for those entering the simulation field to know which would be the best set of parameters for a given application. In this chapter, I try to give an overview of the historical motivation for the different force fields available, suggestions for how to determine the most appropriate model and what to do if the results are in conflict with experimental evidence.</t>
  </si>
  <si>
    <t>AMBER; CHARMM; Conformational change; GROMOS; Membrane proteins; OPLS; Protein folding; Transferable model; Unfolded state</t>
  </si>
  <si>
    <t>Journal of Visualization</t>
  </si>
  <si>
    <t>https://doi.org/10.1007/s12650-019-00555-8</t>
  </si>
  <si>
    <t>Tensor field has been widely used in various applications, such as medical imaging, industrial manufacturing, high-dimensional data analysis, and so forth. However, it is a challenging task to understand tensor field intuitively. Therefore, tensor field visualization has become an important research topic. In this survey, we present a comprehensive survey for two kinds of visualization methods for tensor fields: glyphs and streamlines. For glyphs, the eigenvalues of tensor fields will be used to classify existing visualization methods. There are mainly three types of eigenvalues: diffusion tensor fields with all positive real eigenvalues; the tensor field with negative real eigenvalues; the tensor field with imaginary eigenvalues. The methods showing the difference between two tensors (glyphs) are also introduced. For streamlines, there are mainly three important issues: the selection of seed points (streamlines), interpolation of tensor fields, the singularity problem around isotropic tensors. Finally, we discuss challenges and open questions for future studies.</t>
  </si>
  <si>
    <t>Scientific Visualization: Uncertainty, Multifield, Biomedical, and Scalable Visualization</t>
  </si>
  <si>
    <t>Organ; STAR</t>
  </si>
  <si>
    <t>Scientific Reports</t>
  </si>
  <si>
    <t>https://www.nature.com/articles/s41598-021-98889-7</t>
  </si>
  <si>
    <t>Large-scale sequencing techniques to chart genomes are entirely consolidated. Stable computational methods to perform primary tasks such as quality control, read mapping, peak calling, and counting are likewise available. However, there is a lack of uniform standards for graphical data mining, which is also of central importance. To fill this gap, we developed SeqCode, an open suite of applications that analyzes sequencing data in an elegant but efficient manner. Our software is a portable resource written in ANSI C that can be expected to work for almost all genomes in any computational configuration. Furthermore, we offer a user-friendly front-end web server that integrates SeqCode functions with other graphical analysis tools. Our analysis and visualization toolkit represents a significant improvement in terms of performance and usability as compare to other existing programs. Thus, SeqCode has the potential to become a key multipurpose instrument for high-throughput professional analysis; further, it provides an extremely useful open educational platform for the world-wide scientific community. SeqCode website is hosted at http://ldicrocelab.crg.eu, and the source code is freely distributed at https://github.com/eblancoga/seqcode.</t>
  </si>
  <si>
    <t>Cell Systems</t>
  </si>
  <si>
    <t>https://www.sciencedirect.com/science/article/pii/S2405471218302448</t>
  </si>
  <si>
    <t>computational modeling; data visualization</t>
  </si>
  <si>
    <t>Progress in Biophysics and Molecular Biology</t>
  </si>
  <si>
    <t>The VPH/Physiome Project is developing the model encoding standards CellML (cellml.org) and FieldML (fieldml.org) as well as web-accessible model repositories based on these standards (models.physiome.org). Freely available open source computational modelling software is also being developed to solve the partial differential equations described by the models and to visualise results. The OpenCMISS code (opencmiss.org), described here, has been developed by the authors over the last six years to replace the CMISS code that has supported a number of organ system Physiome projects. OpenCMISS is designed to encompass multiple sets of physical equations and to link subcellular and tissue-level biophysical processes into organ-level processes. In the Heart Physiome project, for example, the large deformation mechanics of the myocardial wall need to be coupled to both ventricular flow and embedded coronary flow, and the reaction-diffusion equations that govern the propagation of electrical waves through myocardial tissue need to be coupled with equations that describe the ion channel currents that flow through the cardiac cell membranes. In this paper we discuss the design principles and distributed memory architecture behind the OpenCMISS code. We also discuss the design of the interfaces that link the sets of physical equations across common boundaries (such as fluid-structure coupling), or between spatial fields over the same domain (such as coupled electromechanics), and the concepts behind CellML and FieldML that are embodied in the OpenCMISS data structures. We show how all of these provide a flexible infrastructure for combining models developed across the VPH/Physiome community.</t>
  </si>
  <si>
    <t>Cell; Molecule; Organ; Organelle; Tissue</t>
  </si>
  <si>
    <t>Biophysical Phenomena; Computer Simulation; Elasticity; Electrophysiological Phenomena; Humans; Models, Biological; Physiological Phenomena; Software</t>
  </si>
  <si>
    <t>Journal of Integrative Bioinformatics</t>
  </si>
  <si>
    <t>2012 IEEE International Conference on Bioinformatics and Biomedicine</t>
  </si>
  <si>
    <t>Apoptosis, the programmed cell death, is a physiological process that handles the removal of unwanted or damaged cells in living organisms. The process itself is initiated by signaling through tumor necrosis factor (TNF) receptors and ligands, which form clusters on the cell membrane. The exact function of this process is not yet fully understood and currently subject of basic research. Different mathematical models have been developed to describe and simulate the apoptotic receptor-clustering. In this interdisciplinary work, a previously introduced model of the apoptotic receptor-clustering has been extended by a new receptor type to allow a more precise description and simulation of the signaling process. Due to the high computational requirements of the model, an efficient algorithmic mapping to a modern many-core GPGPU architecture has been developed. Such architectures enable high-performance computing (HPC) simulation tasks on the desktop at low costs. The developed mapping reduces average simulation times from months to days (peak speedup of 256x), allowing the productive use of the model in research.</t>
  </si>
  <si>
    <t>apoptosis; Biological system modeling; Computational modeling; Computer architecture; GPGPU; Instruction sets; Mathematical model; Microprocessors; numerical modeling; parallel particle simulation; receptor-clustering; Sorting</t>
  </si>
  <si>
    <t>2012 IEEE Symposium on Biological Data Visualization (BioVis)</t>
  </si>
  <si>
    <t>Computational modeling; Histograms; I.3.5 [Computer Graphics]: Computational Geometry and Object Modeling — Geometric algorithms; I.3.8 [Computer Graphics]: Applications — Biomedical; Image reconstruction; Shape; Solid modeling; Surface reconstruction; Surface treatment</t>
  </si>
  <si>
    <t>Bruder, Valentin; Müller, Christoph; Frey, S.; Ertl, T.</t>
  </si>
  <si>
    <t>On Evaluating Runtime Performance of Interactive Visualizations</t>
  </si>
  <si>
    <t>10.1109/TVCG.2019.2898435</t>
  </si>
  <si>
    <t>A framework for the most exhaustive performance evaluation of volume and particle visualization techniques that is aware of, including millions of measurements on ten different GPUs is developed, to derive a deeper understanding of qualitative runtime behavior and quantitative parameter dependencies. As our field matures, evaluation of visualization techniques has extended from reporting runtime performance to studying user behavior. Consequently, many methodologies and best practices for user studies have evolved. While maintaining interactivity continues to be crucial for the exploration of large data sets, no similar methodological foundation for evaluating runtime performance has been developed. Our analysis of 50 recent visualization papers on new or improved techniques for rendering volumes or particles indicates that only a very limited set of parameters like different data sets, camera paths, viewport sizes, and GPUs are investigated, which make comparison with other techniques or generalization to other parameter ranges at least questionable. To derive a deeper understanding of qualitative runtime behavior and quantitative parameter dependencies, we developed a framework for the most exhaustive performance evaluation of volume and particle visualization techniques that we are aware of, including millions of measurements on ten different GPUs. This paper reports on our insights from statistical analysis of this data, discussing independent and linear parameter behavior and non-obvious effects. We give recommendations for best practices when evaluating runtime performance of scientific visualization applications, which can serve as a starting point for more elaborate models of performance quantification.</t>
  </si>
  <si>
    <t>&lt;p&gt;&lt;span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none;"&gt;In the second case study, we consider GPU-based splatting of spherical glyphs, which has found wide adoption in the visualization of particle-based data sets like molecular dynamics simulations.&lt;span&gt; &lt;/span&gt;&lt;/span&gt;&lt;/p&gt;</t>
  </si>
  <si>
    <t>Genome Biology</t>
  </si>
  <si>
    <t>https://gateway.webofknowledge.com/gateway/Gateway.cgi?GWVersion=2&amp;SrcAuth=DOISource&amp;SrcApp=WOS&amp;KeyAID=10.1186%2Fs13059-016-0924-1&amp;DestApp=DOI&amp;SrcAppSID=D6zywLDKSUfj3O7EMXB&amp;SrcJTitle=GENOME+BIOLOGY&amp;DestDOIRegistrantName=Springer+%28Biomed+Central+Ltd.%29</t>
  </si>
  <si>
    <t>Background: JBrowse is a fast and full-featured genome browser built with JavaScript and HTML5. It is easily embedded into websites or apps but can also be served as a standalone web page. Results: Overall improvements to speed and scalability are accompanied by specific enhancements that support complex interactive queries on large track sets. Analysis functions can readily be added using the plugin framework; most visual aspects of tracks can also be customized, along with clicks, mouseovers, menus, and popup boxes. JBrowse can also be used to browse local annotation files offline and to generate high-resolution figures for publication. Conclusions: JBrowse is a mature web application suitable for genome visualization and analysis.</t>
  </si>
  <si>
    <t>Bioinformatics; browser; Browser; database; Genome</t>
  </si>
  <si>
    <t>In this paper we propose a novel method for the interactive exploration of protein tunnels. The basic principle of our approach is that we entirely abstract from the 3D/4D space the simulated phenomenon is embedded in. A complex 3D structure and its curvature information is represented only by a straightened tunnel centerline and its width profile. This representation focuses on a key aspect of the studied geometry and frees up graphical estate to key chemical and physical properties represented by surrounding amino acids. The method shows the detailed tunnel profile and its temporal aggregation. The profile is interactively linked with a visual overview of all amino acids which are lining the tunnel over time. In this overview, each amino acid is represented by a set of colored lines depicting the spatial and temporal impact of the amino acid on the corresponding tunnel. This representation clearly shows the importance of amino acids with respect to selected criteria. It helps the biochemists to select the candidate amino acids for mutation which changes the protein function in a desired way. The AnimoAminoMiner was designed in close cooperation with domain experts. Its usefulness is documented by their feedback and a case study, which are included.</t>
  </si>
  <si>
    <t>Aerodynamics; aggregation; Amino acids; Data visualization; interaction; Protein; Proteins; Shape; Three-dimensional displays; tunnel; Visualization</t>
  </si>
  <si>
    <t>Data visualization; Encoding; Libraries; Literature Analysis; Multiscale Exploration; Multiscale Navigation; Multiscale Visualization; Navigation; Survey; Taxonomy; Visualization</t>
  </si>
  <si>
    <t>Nucleic Acids Research</t>
  </si>
  <si>
    <t>Interface Focus</t>
  </si>
  <si>
    <t>https://royalsocietypublishing.org/doi/10.1098/rsfs.2015.0083</t>
  </si>
  <si>
    <t>&lt;p&gt;heart&lt;/p&gt;</t>
  </si>
  <si>
    <t>cardiac mechanics; data–model fusion; patient-specific modelling; translational cardiac modelling</t>
  </si>
  <si>
    <t>The brachial plexus is a complex network of peripheral nerves that enables sensing from and control of the movements of the arms and hand. Nowadays, the coordination between the muscles to generate simple movements is still not well understood, hindering the knowledge of how to best treat patients with this type of peripheral nerve injury. To acquire enough information for medical data analysis, physicians conduct motion analysis assessments with patients to produce a rich dataset of electromyographic signals from multiple muscles recorded with joint movements during real-world tasks. However, tools for the analysis and visualization of the data in a succinct and interpretable manner are currently not available. Without the ability to integrate, compare, and compute multiple data sources in one platform, physicians can only compute simple statistical values to describe patient's behavior vaguely, which limits the possibility to answer clinical questions and generate hypotheses for research. To address this challenge, we have developed MOTION BROWSER, an interactive visual analytics system which provides an efficient framework to extract and compare muscle activity patterns from the patient's limbs and coordinated views to help users analyze muscle signals, motion data, and video information to address different tasks. The system was developed as a result of a collaborative endeavor between computer scientists and orthopedic surgery and rehabilitation physicians. We present case studies showing physicians can utilize the information displayed to understand how individuals coordinate their muscles to initiate appropriate treatment and generate new hypotheses for future research.</t>
  </si>
  <si>
    <t>Brachial Plexus Injuries; Brachytherapy; Data visualization; Medical Data Visualization; Multimodal Data; Muscles; Task analysis; Time series analysis; Time Series Data; Visual analytics; Visual Analytics Application</t>
  </si>
  <si>
    <t>Journal of the Royal Society Interface</t>
  </si>
  <si>
    <t>https://www.ncbi.nlm.nih.gov/pmc/articles/PMC1629079/</t>
  </si>
  <si>
    <t>&lt;p&gt;NOTE the model is truly multi-scale, from molecular reaction-diffusion networks up to the organ level and beyond, but the visualization itself really is showing the cells differentiating and growing out into forming limb tissue  &lt;/p&gt; &lt;p&gt; &lt;/p&gt;</t>
  </si>
  <si>
    <t>Cell; model; Molecule; Organ; Organelle; Tissue; true multi-scale</t>
  </si>
  <si>
    <t>mMaya – Clarafi</t>
  </si>
  <si>
    <t>https://clarafi.com/tools/mmaya/</t>
  </si>
  <si>
    <t>&lt;p&gt;Online; accessed 2-March-2016&lt;/p&gt;</t>
  </si>
  <si>
    <t>We present here CellML 2.0, an XML-based language for describing and exchanging mathematical models of physiological systems. MathML embedded in CellML documents is used to define the underlying mathematics of models. Models consist of a network of reusable components, each with variables and equations giving relationships between those variables. Models may import other models to create systems of increasing complexity. CellML 2.0 is defined by the normative specification presented here, prescribing the CellML syntax and the rules by which it should be used. The normative specification is intended primarily for the developers of software tools which directly consume CellML syntax. Users of CellML models may prefer to browse the informative rendering of the specification (https://cellml.org/specifications/cellml_2.0/) which extends the normative specification with explanations of the rules combined with examples of their usage.</t>
  </si>
  <si>
    <t>computational physiology; Computer Simulation; Models, Biological; Models, Theoretical; modularity; physiome project; reproducibility; reusability; Software</t>
  </si>
  <si>
    <t>https://onlinelibrary.wiley.com/doi/abs/10.1111/j.1467-8659.2012.03114.x</t>
  </si>
  <si>
    <t>We present a study of interactive virtual reality visualizations of scientific motions as found in biomechanics experiments. Our approach is threefold. First, we define a taxonomy of motion visualizations organized by the method (animation, interaction, or static presentation) used to depict both the spatial and temporal dimensions of the data. Second, we design and implement a set of eight example visualizations suggested by the taxonomy and evaluate their utility in a quantitative user study. Third, together with biomechanics collaborators, we conduct a qualitative evaluation of the eight example visualizations applied to a current study of human spinal kinematics. Results suggest that visualizations in this style that use interactive control for the time dimension of the data are preferable to others. Within this category, quantitative results support the utility of both animated and interactive depictions for space; however, qualitative feedback suggest that animated depictions for space should be avoided in biomechanics applications.</t>
  </si>
  <si>
    <t>&lt;p&gt;SURVEY -- use this as key referral for skeletal muscle movement section of paper (published in 2012 though so isn't all that recent)&lt;/p&gt;</t>
  </si>
  <si>
    <t>Sensors</t>
  </si>
  <si>
    <t>https://www.mdpi.com/1424-8220/21/13/4482</t>
  </si>
  <si>
    <t>A large number of stroke survivors suffer from a significant decrease in upper extremity (UE) function, requiring rehabilitation therapy to boost recovery of UE motion. Assessing the efficacy of treatment strategies is a challenging problem in this context, and is typically accomplished by observing the performance of patients during their execution of daily activities. A more detailed assessment of UE impairment can be undertaken with a clinical bedside test, the UE Fugl–Meyer Assessment, but it fails to examine compensatory movements of functioning body segments that are used to bypass impairment. In this work, we use a graph learning method to build a visualization tool tailored to support the analysis of stroke patients. Called NE-Motion, or Network Environment for Motion Capture Data Analysis, the proposed analytic tool handles a set of time series captured by motion sensors worn by patients so as to enable visual analytic resources to identify abnormalities in movement patterns. Developed in close collaboration with domain experts, NE-Motion is capable of uncovering important phenomena, such as compensation while revealing differences between stroke patients and healthy individuals. The effectiveness of NE-Motion is shown in two case studies designed to analyze particular patients and to compare groups of subjects.</t>
  </si>
  <si>
    <t>graph learning; set theory; stroke; visual analytics; visualization</t>
  </si>
  <si>
    <t>Computer Aided Verification</t>
  </si>
  <si>
    <t>The stability of biological models is an important test for establishing their soundness and accuracy. Stability in biological systems represents the ability of a robust system to always return to homeostasis. In recent work, modular approaches for proving stability have been found to be swift and scalable. If stability is however not proved, the currently available techniques apply an exhaustive search through the unstable state space to find loops. This search is frequently prohibitively computationally expensive, limiting its usefulness. Here we present a new modular approach eliminating the need for an exhaustive search for loops. Using models of biological systems we show that the technique finds loops significantly faster than brute force approaches. Furthermore, for a subset of stable systems which are resistant to modular proofs, we observe a speed up of up to 3 orders of magnitude as the exhaustive searches for loops which cause instability are avoided. With our new procedure we are able to prove instability and stability in a number of realistic biological models, including adaptation in bacterial chemotaxis, the lambda phage lysogeny/lysis switch, voltage gated channel opening and cAMP oscillations in the slime mold Dictyostelium discoideum. This new approach will support the development of new tools for biomedicine.</t>
  </si>
  <si>
    <t>biology; instability; Stability; verification</t>
  </si>
  <si>
    <t>2014 18th International Conference on Information Visualisation</t>
  </si>
  <si>
    <t>Image-based computational fluid dynamics (CFD) is a central tool in the evaluation of hemodynamic factors in cardiovascular disease development and treatment, to the point where major vendors are now seeking to deploy CFD solvers on their medical imaging platforms. Detailed hemodynamic data available from CFD generate large data sets due to complex flow, which are difficult to render clearly - and thus communicate to clinical stakeholders - using conventional engineering flow visualization techniques. This is especially challenging considering the four-dimensional nature of the flow patterns (i.e., Rapidly varying in space and time), as well as the clinical need for generating static reports rather than cumbersome digital animations. Taking a cue from the rich history of biomedical illustration, our goal is to use this opportunity for developing new data-driven paradigms for visualizing blood flow based on the principles of illustration, sequential art, and the visual vocabularies and conventions of radiology and vascular surgery.</t>
  </si>
  <si>
    <t>Aneurysm; Biomedical imaging; computational fluid dynamics; Computational fluid dynamics; Data visualization; finite element methods; flow visualization; hemodynamics; Hemodynamics; medical imaging; Visualization</t>
  </si>
  <si>
    <t>https://diglib.eg.org/handle/10.2312/vcbm20191240</t>
  </si>
  <si>
    <t>The advances in high-throughput digitization, digital pathology systems, and quantitative image analysis opened new horizons in pathology. The diagnostic work of the pathologists and their role is likely to be augmented with computer-assistance and more quantitative information at hand. The recent success of artiﬁcial intelligence (AI) and computer vision methods demonstrated that in the coming years machines will support pathologists in typically tedious and highly subjective tasks and also in better patient stratiﬁcation. In spite of clear future improvements in the diagnostic workﬂow, questions on how to effectively support the pathologists and how to integrate current data sources and quantitative information still persist. In this context, Visual Analytics (VA) - as the discipline that aids users to solve complex problems with an interactive and visual approach - can play a vital role to support the cognitive skills of pathologists and the large volumes of data available. To identify the main opportunities to employ VA in digital pathology systems, we conducted a survey with 20 pathologists to characterize the diagnostic practice and needs from a user perspective. From our ﬁndings, we discuss how VA can leverage quantitative image data to empower pathologists with new advanced digital pathology systems.</t>
  </si>
  <si>
    <t>&lt;h2&gt;SeriesInformation&lt;/h2&gt; Eurographics Workshop on Visual Computing for Biology and Medicine&lt;h2&gt;SeriesInformation&lt;/h2&gt; Digital Pathology, Surgery, and Anatomical Education&lt;h2&gt;Other&lt;/h2&gt; 129&lt;h2&gt;Other&lt;/h2&gt; 143&lt;h2&gt;Other&lt;/h2&gt; Alberto Corvò, Michel A. Westenberg, Reinhold Wimberger-Friedl, Stephan Fromme, Michel M. R. Peeters, Marc A. van Driel, and Jarke J. van Wijk&lt;h2&gt;Other&lt;/h2&gt; CCS Concepts: Computer Graphics --&amp;gt; Applications</t>
  </si>
  <si>
    <t>STAR; Tissue</t>
  </si>
  <si>
    <t>Applications; Computer Graphics</t>
  </si>
  <si>
    <t>2018 22nd International Conference Information Visualisation (IV)</t>
  </si>
  <si>
    <t>Visualization models have shown to be remarkably important in the interpretation of datasets across many fields of study. In the field of Biology, data visualization is used to better understand processes that range from phylogenetic trees to multiple layers of molecular networks. The latter is especially challenging due to the large quantities of varying elements and complex relationships, often with no perceptible structure. Although various tools have been proposed to improve the visualization of molecular networks, many challenges still persist. In this paper, we propose a tool that uses interactive visualization models to represent the dynamic behaviors of molecular networks. The tool employs various methods to explore and organize the data, including clustering, force-directed layouts, and a timeline for navigating through time-series data. To further analyze temporal attributes, the timeline can be distorted through a force-directed layout to spatially position time points according to their similarity. Additionally, gene expression can be annotated through an integrated biological database. The visualization model was validated with the use of time-series gene expression RNA-Seq data from the HIV-1 infection.</t>
  </si>
  <si>
    <t>&lt;p&gt;molecular scale&lt;/p&gt; &lt;p&gt;molecular network&lt;/p&gt;</t>
  </si>
  <si>
    <t>Biological system modeling; Data Clustering; Data visualization; Gene expression; Gene Expression; Layout; Protein-Protein Interaction; Proteins; Time Series Data; Tools</t>
  </si>
  <si>
    <t>Pharmacology &amp;amp; Therapeutics</t>
  </si>
  <si>
    <t>https://www.academia.edu/21169371/Structure_and_dynamics_of_molecular_networks_A_novel_paradigm_of_drug_discovery</t>
  </si>
  <si>
    <t>https://www.sciencedirect.com/science/article/pii/S0097849319300615</t>
  </si>
  <si>
    <t>Agent-based simulation; Discrete element texture synthesis; Sketch-based modelling; Virtual Reality; Visualization</t>
  </si>
  <si>
    <t>Phase-Contrast Magnetic Resonance Imaging (PC-MRI) measures volumetric and time-varying blood flow data, unsurpassed in quality and completeness. Such blood-flow data have been shown to have the potential to improve both diagnosis and risk assessment of cardiovascular diseases (CVDs) uniquely. Typically PC-MRI data is visualized using stream- or pathlines. However, time-varying aspects of the data, e.g., vortex shedding, breakdown, and formation, are not sufficiently captured by these visualization techniques. Experimental flow visualization techniques introduce a visible medium, like smoke or dye, to visualize flow aspects including time-varying aspects. We propose a framework that mimics such experimental techniques by using a high number of particles. The framework offers great flexibility which allows for various visualization approaches. These include common traditional flow visualizations, but also streak visualizations to show the temporal aspects, and uncertainty visualizations. Moreover, these patient-specific measurements suffer from noise artifacts and a coarse resolution, causing uncertainty. Traditional flow visualizations neglect uncertainty and, therefore, may give a false sense of certainty, which can mislead the user yielding incorrect decisions. Previously, the domain experts had no means to visualize the effect of the uncertainty in the data. Our framework has been adopted by domain experts to visualize the vortices present in the sinuses of the aorta root showing the potential of the framework. Furthermore, an evaluation among domain experts indicated that having the option to visualize the uncertainty contributed to their confidence on the analysis.</t>
  </si>
  <si>
    <t>Proceedings Visualization 2000. VIS 2000 (Cat. No.00CH37145)</t>
  </si>
  <si>
    <t>&lt;p&gt;cell scale&lt;/p&gt;</t>
  </si>
  <si>
    <t>Computer graphics; Data visualization; DNA; Fluorescence; Gene expression; Labeling; Microscopy; Proteins</t>
  </si>
  <si>
    <t>http://diglib.eg.org/handle/10.2312/VCBM.VCBM12.099-106</t>
  </si>
  <si>
    <t>Functional brain connectivity from fMRI studies has become an important tool in studying functional interactions in the human brain as a complex network. Most recently, research has started focusing on whole brain functional networks at the voxel-level, where fMRI time-signals at each voxel are correlated with every other voxel in the brain to determine their functional connectivity. For a typical 4mm isotropic voxel resolution, this results in connectivity networks with more than twenty thousand nodes and over 400 million links. These cannot be effectively visualized or interactively explored using node-link representations, and due to their size are challenging to show as correlation matrix bitmaps. In this paper, we present a number of methods for the visualization and interactive visual analysis of this new high resolution brain network data, both in its matrix representation as well as in its anatomical context. We have implemented these methods in a GPU raycasting framework that enables real-time interaction, such as network probing and volume deformation, as well as real-time ﬁltering. The techniques are integrated in a visual analysis application in which the different views are coupled, supporting linked interaction. Furthermore, we allow visual comparison of different brain networks with side-by-side and difference visualization. We have evaluated our approach via case studies with domain scientists at two different university medical centers.</t>
  </si>
  <si>
    <t>&lt;h2&gt;SeriesInformation&lt;/h2&gt; Eurographics Workshop on Visual Computing for Biology and Medicine</t>
  </si>
  <si>
    <t>Brain; Organ; Tissue</t>
  </si>
  <si>
    <t>GPU volume rendering; I.3.3 [Computer Graphics]; Picture/Image Generation; raycasting</t>
  </si>
  <si>
    <t>Muscle simulation is an important component of human modeling, but there have been few attempts to demonstrate, in 3D and in an anatomically correct way, the structures of muscles and the way in which these change during motion. This paper proposes an anatomically-based approach to muscle modeling that attempts to provide models for human musculature based on the real morphological structures. These models provide a good visual description of muscle form and action and represent a sound base from which to produce further progress toward medically accurate simulation of human bodies. Three major problems have been addressed: geometric modeling, deformation and texture. To allow for the wide variety of deformable muscle shapes encountered in the body, while retaining as many of their common properties as possible, the geometric models are classified into several categories according to the characteristics of their structures and actions. Within each category, the model for each muscle has an efficient structural form, created using anatomical data. Deformation is also performed on the basis of the categories, with all models within each category sharing the same deformation scheme. The categories cover both general and special cases. The result is an efficient, anatomically accurate muscle representation that is specifically designed to accommodate the particular form of deformation exhibited by each individual muscle. Interactions between muscles; are also taken into account to avoid penetration occurring between adjacent muscles in our model. To provide a suitable visual effect, the muscle texture is generated directly on the model surface. The textures and colors are obtained from anatomical data via image analysis. Some results are presented on the geometric modeling, the deformation and the texture of muscles related to the lower limb.</t>
  </si>
  <si>
    <t>Biological system modeling; Biomedical imaging; Deformable models; Humans; Image color analysis; Medical simulation; Muscles; Shape; Solid modeling; Visual effects</t>
  </si>
  <si>
    <t>The Visual Computer</t>
  </si>
  <si>
    <t>http://link.springer.com/10.1007/BF01901269</t>
  </si>
  <si>
    <t>Ultrasound in Medicine &amp; Biology</t>
  </si>
  <si>
    <t>Computational modeling; Data models; Inspection; long trajectories; Proteins; simulation inspection; Three-dimensional displays; Trajectory; Visualization</t>
  </si>
  <si>
    <t>We propose a visualization application, designed for the exploration of human spine simulation data. Our goal is to support research in biomechanical spine simulation and advance efforts to implement simulation-backed analysis in surgical applications. Biomechanical simulation is a state-of-the-art technique for analyzing load distributions of spinal structures. Through the inclusion of patient-specific data, such simulations may facilitate personalized treatment and customized surgical interventions. Difficulties in spine modelling and simulation can be partly attributed to poor result representation, which may also be a hindrance when introducing such techniques into a clinical environment. Comparisons of measurements across multiple similar anatomical structures and the integration of temporal data make commonly available diagrams and charts insufficient for an intuitive and systematic display of results. Therefore, we facilitate methods such as multiple coordinated views, abstraction and focus and context to display simulation outcomes in a dedicated tool. By linking the result data with patient-specific anatomy, we make relevant parameters tangible for clinicians. Furthermore, we introduce new concepts to show the directions of impact force vectors, which were not accessible before. We integrated our toolset into a spine segmentation and simulation pipeline and evaluated our methods with both surgeons and biomechanical researchers. When comparing our methods against standard representations that are currently in use, we found increases in accuracy and speed in data exploration tasks. In a qualitative review, domain experts deemed the tool highly useful when dealing with simulation result data, which typically combines time-dependent patient movement and the resulting force distributions on spinal structures.</t>
  </si>
  <si>
    <t>bioinformatics; Biological system modeling; biomechanical simulation; Biomechanics; Computational modeling; coordinated views; Data visualization; focus and context; Load modeling; Medical visualization; Surgery; Three-dimensional displays</t>
  </si>
  <si>
    <t>eNeuro</t>
  </si>
  <si>
    <t>We present a visualization application that enables effective interactive visual analysis of large-scale 3D histopathology, that is, high-resolution 3D microscopy data of human tissue. Clinical work flows and research based on pathology have, until now, largely been dominated by 2D imaging. As we will show in the paper, studying volumetric histology data will open up novel and useful opportunities for both research and clinical practice. Our starting point is the current lack of appropriate visualization tools in histopathology, which has been a limiting factor in the uptake of digital pathology. Visualization of 3D histology data does pose difficult challenges in several aspects. The full-color datasets are dense and large in scale, on the order of $100,000\times 100,000\times 100$ voxels. This entails serious demands on both rendering performance and user experience design. Despite this, our developed application supports interactive study of 3D histology datasets at native resolution. Our application is based on tailoring and tuning of existing methods, system integration work, as well as a careful study of domain specific demands emanating from a close participatory design process with domain experts as team members. Results from a user evaluation employing the tool demonstrate a strong agreement among the 14 participating pathologists that 3D histopathology will be a valuable and enabling tool for their work.</t>
  </si>
  <si>
    <t>Data visualization; Expert Evaluation; Histology; Image color analysis; Microscopy; Pathology; Rendering (computer graphics); Three-dimensional displays; Two dimensional displays; Volume Rendering</t>
  </si>
  <si>
    <t>Computer Graphics [I.3.6]: Methodology &amp; Techniques — Interaction techniques; Couplings; Data visualization; Embryo; Pattern Recognition [I.5.3]: Clustering — Similarity measures; Shape; Trajectory; Vectors</t>
  </si>
  <si>
    <t>Journal of Molecular Graphics &amp; Modelling</t>
  </si>
  <si>
    <t>An increasing number of studies are aimed at modeling cellular environments in a comprehensive and realistic fashion. A major challenge in these efforts is how to bridge spatial and temporal scales over many orders of magnitude. Furthermore, there are additional challenges in integrating different aspects ranging from questions about biomolecular stability in crowded environments to the description of reactive processes on cellular scales. In this review, recent studies with models of biomolecules in cellular environments at different levels of detail are discussed in terms of their strengths and weaknesses. In particular, atomistic models, implicit representations of cellular environments, coarse-grained and spheroidal models of biomolecules, as well as the inclusion of reactive processes via reaction-diffusion models are described. Furthermore, strategies for integrating the different models into a comprehensive description of cellular environments are discussed.</t>
  </si>
  <si>
    <t>Molecule; Organelle</t>
  </si>
  <si>
    <t>Alcohol Oxidoreductases; Brownian dynamics; Coarse-graining; Confinement; Crowding; Fatty Acids; Implicit solvent; Models, Biological; Reaction–diffusion; Streptococcus pyogenes</t>
  </si>
  <si>
    <t>Proceedings of the 6th Symposium on Applied Perception in Graphics and Visualization</t>
  </si>
  <si>
    <t>https://doi.org/10.1145/1620993.1621006</t>
  </si>
  <si>
    <t>glyphs; multivariate visualization; user study</t>
  </si>
  <si>
    <t>Frontiers in Physics</t>
  </si>
  <si>
    <t>https://www.frontiersin.org/article/10.3389/fphy.2020.00138/full</t>
  </si>
  <si>
    <t>Nature</t>
  </si>
  <si>
    <t>https://www.nature.com/articles/nature12985</t>
  </si>
  <si>
    <t>Mitochondria are one of the major ancient endomembrane systems in eukaryotic cells. Owing to their ability to produce ATP through respiration, they became a driving force in evolution. As an essential step in the process of eukaryotic evolution, the size of the mitochondrial chromosome was drastically reduced, and the behaviour of mitochondria within eukaryotic cells radically changed. Recent advances have revealed how the organelle's behaviour has evolved to allow the accurate transmission of its genome and to become responsive to the needs of the cell and its own dysfunction.</t>
  </si>
  <si>
    <t>Cell; Molecule; Organelle</t>
  </si>
  <si>
    <t>BIOSILICO</t>
  </si>
  <si>
    <t>This paper proposes a novel multiscale visual drilldown approach that was designed in tight collaboration with proteomic experts, enabling a systematic exploration of the configuration space of multi-body protein complexes. When studying multi-body protein complexes, biochemists use computational tools that can suggest hundreds or thousands of their possible spatial configurations. However, it is not feasible to experimentally verify more than only a very small subset of them. In this paper, we propose a novel multiscale visual drilldown approach that was designed in tight collaboration with proteomic experts, enabling a systematic exploration of the configuration space. Our approach takes advantage of the hierarchical structure of the data – from the whole ensemble of protein complex configurations to the individual configurations, their contact interfaces, and the interacting amino acids. Our new solution is based on interactively linked 2D and 3D views for individual hierarchy levels. At each level, we offer a set of selection and filtering operations that enable the user to narrow down the number of configurations that need to be manually scrutinized. Furthermore, we offer a dedicated filter interface, which provides the users with an overview of the applied filtering operations and enables them to examine their impact on the explored ensemble. This way, we maintain the history of the exploration process and thus enable the user to return to an earlier point of the exploration. We demonstrate the effectiveness of our approach on two case studies conducted by collaborating proteomic experts.</t>
  </si>
  <si>
    <t>The identification of interesting patterns and relationships is essential to exploratory data analysis. This becomes increasingly difficult in high dimensional datasets. While dimensionality reduction techniques can be utilized to reduce the analysis space, these may unintentionally bury key dimensions within a larger grouping and obfuscate meaningful patterns. With this work we introduce DimLift, a novel visual analysis method for creating and interacting with dimensional bundles. Generated through an iterative dimensionality reduction or user-driven approach, dimensional bundles are expressive groups of dimensions that contribute similarly to the variance of a dataset. Interactive exploration and reconstruction methods via a layered parallel coordinates plot allow users to lift interesting and subtle relationships to the surface, even in complex scenarios of missing and mixed data types. We exemplify the power of this technique in an expert case study on clinical cohort data alongside two additional case examples from nutrition and ecology.</t>
  </si>
  <si>
    <t>in_paper; VA</t>
  </si>
  <si>
    <t>Correlation; Data visualization; Dimensionality reduction; interactive visual analysis; Neurology; parallel coordinates; Principal component analysis; Tools; visual analytics; Visualization</t>
  </si>
  <si>
    <t>https://www.sciencedirect.com/science/article/pii/S0097849320301199</t>
  </si>
  <si>
    <t>Cell; in_paper; Molecule; VA</t>
  </si>
  <si>
    <t>Applications to biology and medical sciences; Biomedical imaging and signal processing; Computing methodologies and applications; decision support; etc.); Information systems (hypertext navigation; interfaces</t>
  </si>
  <si>
    <t>Doctoral Thesis</t>
  </si>
  <si>
    <t>During the last decade, high-throughput analysis of transcriptomes with microarrays and other technologies has become increasingly mature and affordable, which has led to rapid growth of the number and size of available transcriptomics data sets. This in turn has created new challenges for bioinformatics to provide adequate methods for data exploration and visualization, which are the topic of this dissertation. The first research question that I address is the efficient retrieval of transcriptomics data sets from large databases, which is motivated by the rapid growth of public repositories for transcriptomics data. This makes the exploration of such repositories increasingly challenging, but also provides opportunities for biological discovery. I describe a knowledgedriven approach for exploration of transcriptomics data repositories based on ontology visualization and data-driven approaches based on gene set enrichment analysis and generative probabilistic models. The second research question of this dissertation deals with the visualization of large transcriptomics data sets. This work has been driven by the observation that there is a growing number of data sets with hundreds or thousands of samples but a lack of suitable methods to visualize such data sets. To address this problem, I first present an analysis of the visualization tasks in this context, and then describe the design of an interactive visualization method based on pixel-oriented visualizations and tree maps. This design study is complemented with a description of the implementation of the method and a discussion of practical aspects that need to be taken into account when visualizing data sets of such scale. This dissertation includes several case studies in which I describe the application of the proposed methods to a range of real-world data sets and discuss my findings.</t>
  </si>
  <si>
    <t>Molecule; STAR</t>
  </si>
  <si>
    <t>Nature Methods</t>
  </si>
  <si>
    <t>https://www.nature.com/articles/nmeth.1436</t>
  </si>
  <si>
    <t>High-throughput studies of biological systems are rapidly accumulating a wealth of 'omics'-scale data. Visualization is a key aspect of both the analysis and understanding of these data, and users now have many visualization methods and tools to choose from. The challenge is to create clear, meaningful and integrated visualizations that give biological insight, without being overwhelmed by the intrinsic complexity of the data. In this review, we discuss how visualization tools are being used to help interpret protein interaction, gene expression and metabolic profile data, and we highlight emerging new directions.</t>
  </si>
  <si>
    <t>PLOS Computational Biology</t>
  </si>
  <si>
    <t>https://journals.plos.org/ploscompbiol/article?id=10.1371/journal.pcbi.1005991</t>
  </si>
  <si>
    <t>Apoptosis; Biochemical simulations; Biophysical simulations; Cancers and neoplasms; Malignant tumors; Necrosis</t>
  </si>
  <si>
    <t>While the number of publications in the medical ﬁeld constantly increases, medical visualization publications do not necessarily follow the same trend. As developments in the medical domain are the driving force of medical visualization research, there are still many open challenges for medical visualization researchers. This is currently not reﬂected in the number of publications on this topic at our premier publication venues. At IEEE VIS 2020, we hosted an Application Spotlight session to highlight such open challenges. With this article, we hope to inspire the visualization community by providing an overview of open challenges and setting a research agenda for the future of medical visualization.</t>
  </si>
  <si>
    <t>Trends in molecular medicine</t>
  </si>
  <si>
    <t>https://www.ncbi.nlm.nih.gov/pmc/articles/PMC6938546/</t>
  </si>
  <si>
    <t>The specific cellular role of mitochondria is influenced by the surrounding environment as effective mitochondrial function requires delivery of inputs (e.g. oxygen) and export of products (e.g. signaling molecules) to and from other cellular components, respectively. Recent technological developments in mitochondrial imaging have led to a more precise and comprehensive understanding of the spatial relationships governing function of this complex organelle opening a new era of mitochondrial research. Here, I highlight current imaging approaches for visualizing mitochondrial form and function within complex cellular environments. Increasing clarity of mitochondrial behavior within cells will continue to lend mechanistic insights into the role of mitochondria under normal and pathological conditions and point to spatially-regulated processes that can be targeted to improve cellular function.</t>
  </si>
  <si>
    <t>Cell Proliferation</t>
  </si>
  <si>
    <t>OBJECTIVES: The analysis of individual cell fates within a population of stem and progenitor cells is still a major experimental challenge in stem cell biology. However, new monitoring techniques, such as high-resolution time-lapse video microscopy, facilitate tracking and quantitative analysis of single cells and their progeny. Information on cellular development, divisional history and differentiation are naturally comprised into a pedigree-like structure, denoted as cellular genealogy. To extract reliable information concerning effecting variables and control mechanisms underlying cell fate decisions, it is necessary to analyse a large number of cellular genealogies. MATERIALS AND METHODS: Here, we propose a set of statistical measures that are specifically tailored for the analysis of cellular genealogies. These measures address the degree and symmetry of cellular expansion, as well as occurrence and correlation of characteristic events such as cell death. Furthermore, we discuss two different methods for reconstruction of lineage fate decisions and show their impact on the interpretation of asymmetric developments. In order to illustrate these techniques, and to circumvent the present shortage of available experimental data, we obtain cellular genealogies from a single-cell-based mathematical model of haematopoietic stem cell organization. RESULTS AND CONCLUSIONS: Based on statistical analysis of cellular genealogies, we conclude that effects of external variables, such as growth conditions, are imprinted in their topology. Moreover, we demonstrate that it is essential to analyse timing of cell fate-specific changes and of occurrence of cell death events in the divisional context in order to understand the mechanisms of lineage commitment.</t>
  </si>
  <si>
    <t>Algorithms; Animals; Computer Simulation; Hematopoiesis; Homeostasis; Humans; Models, Biological; Models, Statistical</t>
  </si>
  <si>
    <t>https://www.sciencedirect.com/science/article/pii/S0968000420300566</t>
  </si>
  <si>
    <t>Experimental information from microscopy, structural biology, and bioinformatics may be integrated to build structural models of entire cells with molecular detail. This integrative modeling is challenging in several ways: the intrinsic complexity of biology results in models with many closely packed and heterogeneous components; the wealth of available experimental data is scattered among multiple resources and must be gathered, reconciled, and curated; and computational infrastructure is only now gaining the capability of modeling and visualizing systems of this complexity. We present recent efforts to address these challenges, both with artistic approaches to depicting the cellular mesoscale, and development and application of methods to build quantitative models.</t>
  </si>
  <si>
    <t>drug design; drug discovery; integrative structural biology; mesoscale modeling</t>
  </si>
  <si>
    <t>FEBS Letters</t>
  </si>
  <si>
    <t>https://onlinelibrary.wiley.com/doi/abs/10.1002/1873-3468.12778</t>
  </si>
  <si>
    <t>FAIR principles; genome browsers; multiscale; RICH visualization; three-dimensional data</t>
  </si>
  <si>
    <t>Hierarchical fibrous structures for muscle‐inspired soft‐actuators: A review</t>
  </si>
  <si>
    <t>Applied Materials Today</t>
  </si>
  <si>
    <t>Inspired by Nature, one of the most ambitious challenge in soft robotics is to design actuators capable of reaching performances comparable to the skeletal muscles. Considering the perfectly balanced features of natural muscular tissue in terms of linear contraction, force‐to‐weight ratio, scalability and morphology, scientists have been working for many years on mimicking this structure. Focusing on the biomimicry, this review investigates the state‐of‐the‐art of synthetic fibrous, muscle‐inspired actuators that, aiming to enhance their mechanical performances, are hierarchically designed from the nanoscale up to the macroscale. In particular, this review focuses on those hierarchical fibrous actuators that enhance their biomimicry employing a linear contraction strategy, closely resembling the skeletal muscles actuation system. The literature analysis shows that bioinspired artificial muscles, developed up to now, only in part comply with skeletal ones. The manipulation and control of the matter at the nanoscale allows to realize ordered structures, such as nanofibers, used as elemental actuators characterized by high strains but moderate force levels. Moreover, it can be foreseen that scaling up the nanostructured materials into micro‐ and macroscale hierarchical structures, it is possible to realize linear actuators characterized by suitable levels of force and displacement.</t>
  </si>
  <si>
    <t>Proceedings Visualization, 2001. VIS '01.</t>
  </si>
  <si>
    <t>We describe a visualization system designed for interactive study of proteins in the field of computational biology. Our system incorporates multiple, custom, three-dimensional and two-dimensional linked views of the proteins. We take advantage of modem commodity graphics cards, which are typically designed for games rather than scientific visualization applications, to provide instantaneous linking between views and three-dimensional interactivity on standard personal computers. Furthermore, we anticipate the usefulness of game techniques such as bump maps and skinning for scientific applications.</t>
  </si>
  <si>
    <t>Application software; Biological system modeling; Computational biology; Computational modeling; Computer graphics; Joining processes; Microcomputers; Modems; Proteins; Visualization</t>
  </si>
  <si>
    <t>https://link.springer.com/10.1007/s12650-020-00646-x</t>
  </si>
  <si>
    <t>The analysis of molecular cavities, which are transport pathways in protein structures, is critical to the understanding of molecular phenomena. However, this work is challenging due to the high complexity and diversity of the macromolecular shapes in dynamic processes. In this paper, we propose a novel multiscale visualization method for visualizing the interaction of protein cavities. We design a series of scales and visualizations of cavities based on both temporal and spatial perspectives to allow domain experts to process their work at any scale of semantic abstraction. These scales demonstrate the chemical and structural properties of cavities and span from a complete protein to a cavity at a speciﬁc moment in temporal and spatial dimensions. We also create a continuous interaction space for multiscale applications. Finally, the applicability of our approach is proven through experimental use cases, with cavities in proteins being visualized and analyzed in a focus-and-context manner. Our collaborating domain experts conﬁrmed that our approach is an efﬁcient and reliable method of analyzing cavities with great potential for large dynamic cavity data analysis.</t>
  </si>
  <si>
    <t>arXiv:1810.00499 [q-bio]</t>
  </si>
  <si>
    <t>http://arxiv.org/abs/1810.00499</t>
  </si>
  <si>
    <t>This chapter provides a brief introduction to the theory and practice of spatial stochastic simulations. It begins with an overview of different methods available for biochemical simulations highlighting their strengths and limitations. Spatial stochastic modeling approaches are indicated when diffusion is relatively slow and spatial inhomogeneities involve relatively small numbers of particles. The popular software package MCell allows particle-based stochastic simulations of biochemical systems in complex three dimensional (3D) geometries, which are important for many cell biology applications. Here, we provide an overview of the simulation algorithms used by MCell and the underlying theory. We then give a tutorial on building and simulating MCell models using the CellBlender graphical user interface, that is built as a plug-in to Blender, a widely-used and freely available software platform for 3D modeling. The tutorial starts with simple models that demonstrate basic MCell functionality and then advances to a number of more complex examples that demonstrate a range of features and provide examples of important biophysical effects that require spatially-resolved stochastic dynamics to capture.</t>
  </si>
  <si>
    <t>Comment: Munsky et al., Quantitative Biology: Theory, Computational Methods, and Models, MIT Press, 2018</t>
  </si>
  <si>
    <t>Quantitative Biology - Quantitative Methods</t>
  </si>
  <si>
    <t>IEEE transactions on visualization and computer graphics</t>
  </si>
  <si>
    <t>Multiscale Unfolding allows viewers to grasp the DNA's structural composition from chromosomes to the atoms, with increasing levels of "unfoldedness," and can be applied in data-driven illustration and communication. We present Multiscale Unfolding, an interactive technique for illustratively visualizing multiple hierarchical scales of DNA in a single view, showing the genome at different scales and demonstrating how one scale spatially folds into the next. The DNA's extremely long sequential structurearranged differently on several distinct scale levelsis often lost in traditional 3D depictions, mainly due to its multiple levels of dense spatial packing and the resulting occlusion. Furthermore, interactive exploration of this complex structure is cumbersome, requiring visibility management like cut-aways. In contrast to existing temporally controlled multiscale data exploration, we allow viewers to always see and interact with any of the involved scales. For this purpose we separate the depiction into constant-scale and scale transition zones. Constant-scale zones maintain a single-scale representation, while still linearly unfolding the DNA. Inspired by illustration, scale transition zones connect adjacent constant-scale zones via level unfolding, scaling, and transparency. We thus represent the spatial structure of the whole DNA macro-molecule, maintain its local organizational characteristics, linearize its higher-level organization, and use spatially controlled, understandable interpolation between neighboring scales. We also contribute interaction techniques that provide viewers with a coarse-to-fine control for navigating within our all-scales-in-one-view representations and visual aids to illustrate the size differences. Overall, Multiscale Unfolding allows viewers to grasp the DNA's structural composition from chromosomes to the atoms, with increasing levels of "unfoldedness," and can be applied in data-driven illustration and communication.</t>
  </si>
  <si>
    <t>Halladjian, Sarkis; Kouřil, David; Miao, Haichao; Gröller, Eduard; Viola, Ivan; Isenberg, Tobias</t>
  </si>
  <si>
    <t>Multiscale Unfolding: Illustratively Visualizing the Whole Genome at a Glance</t>
  </si>
  <si>
    <t>https://hal.inria.fr/hal-03163672</t>
  </si>
  <si>
    <t>We present Multiscale Unfolding, an interactive technique for illustratively visualizing multiple hierarchical scales of DNA in a single view, showing the genome at different scales and demonstrating how one scale spatially folds into the next. The DNA's extremely long sequential structure---arranged differently on several distinct scale levels---is often lost in traditional 3D depictions, mainly due to its multiple levels of dense spatial packing and the resulting occlusion. Furthermore, interactive exploration of this complex structure is cumbersome, requiring visibility management like cutaways. In contrast to existing temporally controlled multiscale data exploration, we allow viewers to always see and interact with any of the involved scales. For this purpose we separate the depiction into constant-scale and scale transition zones. Constant-scale zones maintain a single-scale representation, while still linearly unfolding the DNA. Inspired by illustration, scale transition zones connect adjacent constant-scale zones via level unfolding, scaling, and transparency. We thus represent the spatial structure of the whole DNA macro-molecule, maintain its local organizational characteristics, linearize its higher-level organization, and use spatially controlled, understandable interpolation between neighboring scales. We also contribute interaction techniques that provide viewers with a coarse-to-fine control for navigating within our all-scales-in-one-view representations and visual aids to illustrate the size differences. Overall, Multiscale Unfolding allows viewers to grasp the DNA's structural composition from chromosomes to the atoms, with increasing levels of "unfoldedness," and can be applied in data-driven illustration and communication.</t>
  </si>
  <si>
    <t>19th IEEE International Symposium on Computer-Based Medical Systems</t>
  </si>
  <si>
    <t>Computer Analysis of Images and Patterns: 12th International Conference</t>
  </si>
  <si>
    <t>Proceedings of High-Performance Computing Symposium</t>
  </si>
  <si>
    <t>Communication; Exploration; Molecule</t>
  </si>
  <si>
    <t>https://osf.io/b3n4u/</t>
  </si>
  <si>
    <t>Molecular profiling of patient tumors and liquid biopsies over time with next-generation sequencing technologies and new immuno-profile assays are becoming part of standard research and clinical practice. With the wealth of new longitudinal data, there is a critical need for visualizations for cancer researchers to explore and interpret temporal patterns not just in a single patient but across cohorts. To address this need we developed OncoThreads, a tool for the visualization of longitudinal clinical and cancer genomics and other molecular data in patient cohorts. The tool visualizes patient cohorts as temporal heatmaps and Sankey diagrams that support the interactive exploration and ranking of a wide range of clinical and molecular features. This allows analysts to discover temporal patterns in longitudinal data, such as the impact of mutations on response to a treatment, e.g. emergence of resistant clones. We demonstrate the functionality of OncoThreads using a cohort of 23 glioma patients sampled at 2-4 timepoints. OncoThreads is freely available at http://oncothreads.gehlenborglab.org and implemented in Javascript using the cBioPortal web API as a backend.</t>
  </si>
  <si>
    <t>Bioinformatics; cancer biology; cancer genomics; Computational Biology; Diseases; Genetics and Genomics; Life Sciences; Medicine and Health Sciences; Neoplasms; oncology; visualization</t>
  </si>
  <si>
    <t>https://www.biorxiv.org/content/10.1101/2021.02.01.428836v1</t>
  </si>
  <si>
    <t>Motivation The increasing amount of data produced by omics technologies has significantly improved the understanding of how biological information is transferred across different omics layers and to which extent it is involved in the manifestation of a given phenotype. Besides data-driven analysis strategies, interactive visualization tools have been developed to make the analysis in the multi-omics field more transparent. However, most state-of-the-art tools do not reconstruct the impact of a given omics layer on the final integration result. In general, the amount of omics data analyses strategies and the fields of applications lack a clearer classification of the different approaches. Results We developed a classification for omics data focusing on different aspects of multi-omics data sets, such as data type and experimental design. Based on this classification we developed the Omics Trend-comparing Interactive Data Explorer (OmicsTIDE), an interactive visualization tool developed to address the limitations of current visualization approaches in the multi-omics field. The tool consists of an automated part that clusters omics data to determine trends and an interactive visualization. The trends are visualized as profile plots and are connected by a Sankey diagram that allows an interactive pairwise trend comparison to discover concordant and discordant trends. Moreover, large-scale omics data sets are broken down into small subsets of concordant and discordant regulatory trends within few analysis steps. We demonstrate the interactive analysis using OmicsTIDE with two case studies focusing on different types of experimental designs. Availability OmicsTIDE is a web tool and available via http://tuevis.informatik.uni-tuebingen.de/ Contact kay.nieselt{at}uni-tuebingen.de</t>
  </si>
  <si>
    <t>Microbiology and Molecular Biology Reviews</t>
  </si>
  <si>
    <t>https://journals.asm.org/doi/full/10.1128/MMBR.69.4.544-564.2005</t>
  </si>
  <si>
    <t>&lt;p&gt;judging just by the title this may be nixed, but need to skim abstract to decide if this is about physiology or not....&lt;/p&gt;</t>
  </si>
  <si>
    <t>Hathaway, Bill; University, Yale</t>
  </si>
  <si>
    <t>Putting the squeeze on a cell's nucleus</t>
  </si>
  <si>
    <t>https://phys.org/news/2015-06-cell-nucleus.html</t>
  </si>
  <si>
    <t>Nuclear membranes protect genes—life's most precious cargo—but little is known about why they function in different tissue types. For instance, nuclei in brain cells tend to be soft and pliable while those in bone cells are stiff and rigid. Now Yale researchers show how mechanical forces play an integral part in cell function for good and bad.</t>
  </si>
  <si>
    <t>Future Medicinal Chemistry</t>
  </si>
  <si>
    <t>https://www.nature.com/articles/nature06522</t>
  </si>
  <si>
    <t>Because proteins are central to cellular function, researchers have sought to uncover the secrets of how these complex macromolecules execute such a fascinating variety of functions. Although static structures are known for many proteins, the functions of proteins are governed ultimately by their dynamic character (or 'personality'). The dream is to 'watch' proteins in action in real time at atomic resolution. This requires addition of a fourth dimension, time, to structural biology so that the positions in space and time of all atoms in a protein can be described in detail.</t>
  </si>
  <si>
    <t>Humanities and Social Sciences; multidisciplinary; Science</t>
  </si>
  <si>
    <t>GPU Acceleration of 3D Agent-Based Biological Simulations</t>
  </si>
  <si>
    <t>2021 IEEE International Parallel and Distributed Processing Symposium Workshops (IPDPSW)</t>
  </si>
  <si>
    <t>10.1109/IPDPSW52791.2021.00040</t>
  </si>
  <si>
    <t>http://arxiv.org/abs/2105.00039</t>
  </si>
  <si>
    <t>Researchers in biology are faced with the tough challenge of developing high-performance computer simulations of their increasingly complex agent-based models. BioDynaMo is an open-source agent-based simulation platform that aims to alleviate researchers from the intricacies that go into the development of high-performance computing. Through a high-level interface, researchers can implement their models on top of BioDynaMo's multi-threaded core execution engine to rapidly develop simulations that effectively utilize parallel computing hardware. In biological agent-based modeling, the type of operations that are typically the most compute-intensive are those that involve agents interacting with their local neighborhood. In this work, we investigate the currently implemented method of handling neighborhood interactions of cellular agents in BioDynaMo, and ways to improve the performance to enable large-scale and complex simulations. We propose to replace the kd-tree implementation to find and iterate over the neighborhood of each agent with a uniform grid method that allows us to take advantage of the massively parallel architecture of graphics processing units (GPUs). We implement the uniform grid method in both CUDA and OpenCL to address GPUs from all major vendors and evaluate several techniques to further improve the performance. Furthermore, we analyze the performance of our implementations for models with a varying density of neighboring agents. As a result, the performance of the mechanical interactions method improved by up to two orders of magnitude in comparison to the multithreaded baseline version. The implementations are open-source and publicly available on Github.</t>
  </si>
  <si>
    <t>Comment: 8 pages, 12 figures</t>
  </si>
  <si>
    <t>Computer Science - Distributed, Parallel, and Cluster Computing; Computer Science - Performance</t>
  </si>
  <si>
    <t>https://www.nature.com/articles/ncomms2089</t>
  </si>
  <si>
    <t>Mitosis; Super-resolution microscopy</t>
  </si>
  <si>
    <t>2007 11th International Conference Information Visualization (IV '07)</t>
  </si>
  <si>
    <t>Bioinformatics; Biological information theory; Computer science; Data analysis; Data visualization; Displays; Evolution (biology); Gene expression; Genomics</t>
  </si>
  <si>
    <t>APL bioengineering</t>
  </si>
  <si>
    <t>It is increasingly appreciated that the cell nucleus is not only a home for DNA but also a complex material that resists physical deformations and dynamically responds to external mechanical cues. The molecules that confer mechanical properties to nuclei certainly contribute to laminopathies and possibly contribute to cellular mechanotransduction and physical processes in cancer such as metastasis. Studying nuclear mechanics and the downstream biochemical consequences or their modulation requires a suite of complex assays for applying, measuring, and visualizing mechanical forces across diverse length, time, and force scales. Here, we review the current methods in nuclear mechanics and mechanobiology, placing specific emphasis on each of their unique advantages and limitations. Furthermore, we explore important considerations in selecting a new methodology as are demonstrated by recent examples from the literature. We conclude by providing an outlook on the development of new methods and the judicious use of the current techniques for continued exploration into the role of nuclear mechanobiology.</t>
  </si>
  <si>
    <t>https://royalsocietypublishing.org/doi/full/10.1098/rsfs.2017.0067</t>
  </si>
  <si>
    <t>https://onlinelibrary.wiley.com/doi/abs/10.1111/cgf.12893</t>
  </si>
  <si>
    <t>Categories and Subject Descriptors (according to ACM CCS); I.3.8 Computer Graphics: Applications—</t>
  </si>
  <si>
    <t>&lt;p&gt;Data source: single cell data from mass cytometry&lt;/p&gt; &lt;p&gt; &lt;/p&gt; &lt;p&gt;What is mass cytometry?&lt;/p&gt; &lt;p&gt;&lt;span style="color: #222222; font-family: DDG_ProximaNova, DDG_ProximaNova_UI_0, DDG_ProximaNova_UI_1, DDG_ProximaNova_UI_2, DDG_ProximaNova_UI_3, DDG_ProximaNova_UI_4, DDG_ProximaNova_UI_5, DDG_ProximaNova_UI_6, 'Proxima Nova', 'Helvetica Neue', Helvetica, 'Segoe UI', 'Nimbus Sans L', 'Liberation Sans', 'Open Sans', FreeSans, Arial, sans-serif; font-size: 14.4px;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none;"&gt;Mass cytometry is a mass spectrometry technique based on inductively coupled plasma mass spectrometry and time of flight mass spectrometry used for the determination of the properties of cells. In this approach, antibodies are conjugated with isotopically pure elements, and these antibodies are used to label &lt;strong&gt;cellular proteins&lt;/strong&gt;&lt;/span&gt;&lt;/p&gt;</t>
  </si>
  <si>
    <t>Cell; Molecule; Organelle; Tree visualization; Visual analysis</t>
  </si>
  <si>
    <t>Biomedical imaging; Data visualization; Hierarchical Data; HSNE; Manuals; Navigation; Tools; Visual Guidance; Visualization</t>
  </si>
  <si>
    <t>Holm, C.; Ertl, T.; Schmauder, S.; Kästner, J.; Gross, J.</t>
  </si>
  <si>
    <t>Particle methods in natural science and engineering</t>
  </si>
  <si>
    <t>The European Physical Journal Special Topics</t>
  </si>
  <si>
    <t>10.1140/EPJST/E2019-900008-2</t>
  </si>
  <si>
    <t>This special topics issue offers a broad perspective on the recent developments and reviews of state-of-the-art particle methods in science and engineering applications. This issue grew out of contributions delivered during the closing conference of the Collaborative Research Centre (CRC) 716 that for the last twelve years was contributing important works to the area of “dynamical simulations of systems with large particle numbers”. Since particle methods are present in many fields of science and engineering, the papers collected here span a considerable range of subjects and questions, but they also illustrate numerous connections to both fundamental science and technological/industrial applications. In addition reviews display the current state of three software packages that have been developed in this CRC in the area of simulations and visualization.</t>
  </si>
  <si>
    <t>JACC: Cardiovascular Imaging</t>
  </si>
  <si>
    <t>The study of time dependent characteristics of proteins is important for gaining insight into many biological processes. However, visualizing protein dynamics by animating atom trajectories does not provide satisfactory results. When the trajectory is sampled with large times steps, the impression of smooth motion will be destroyed due to the effects of temporal aliasing. Sampling with small time steps will result in the camouflage of interesting motions. In this case study, we discuss techniques for the interactive 3D visualization of the dynamics of the photoactive yellow protein. We use essential dynamics methods to filter out uninteresting atom motions from the larger concerted motions. In this way, clear and concise 3D animations of protein motions can be produced. In addition, we discuss various interactive techniques that allow exploration of the essential subspace of the protein. We discuss the merits of these techniques when applied to the analysis of the yellow protein.</t>
  </si>
  <si>
    <t>Animation; Biological processes; Biological system modeling; Bonding; Computer graphics; Computer science; Filters; Mathematics; Protein engineering; Visualization</t>
  </si>
  <si>
    <t>Proceedings of the Royal Society of London. Series A: Mathematical, Physical and Engineering Sciences</t>
  </si>
  <si>
    <t>https://royalsocietypublishing.org/doi/abs/10.1098/rspa.2002.1060</t>
  </si>
  <si>
    <t>Since its coming of age in the mid 1960s, continuum biomechanics has contributed much to our understanding of human health as well as to disease, injury, and their treatment. Nevertheless, biomechanics has yet to reach its full potential as a consistent contributor to the improvement of health–care delivery. Because of the inherent complexities of the microstructure and biomechanical behaviour of biological cells and tissues, there is a need for new theoretical frameworks to guide the design and interpretation of new classes of experiments. Because of continued advances in experimental technology, and the associated rapid increase in information on molecular and cellular contributions to behaviour at tissue and organ levels, there is a pressing need for mathematical models to synthesize and predict observations across multiple length– and time–scales. And because of the complex geometries and loading conditions, there is a need for new computational approaches to solve the boundaryand initial–value problems of clinical, industrial, and academic importance. Clearly, much remains to be done. The purpose of this paper is twofold: to review a few of the many achievements in the biomechanics of soft tissues and the tools that allowed them, but, more importantly, to identify some of the open problems that merit increased attention from those in applied mechanics, biomechanics, mathematics and mechanobiology.</t>
  </si>
  <si>
    <t>constitutive formulations; finite elasticity; growth and remodelling; mechanobiology; mixture theory; viscoelasticity</t>
  </si>
  <si>
    <t>VAHC 2021 (11th workshop on Visual Analytics in Healthcare)</t>
  </si>
  <si>
    <t>http://arxiv.org/abs/2109.06828</t>
  </si>
  <si>
    <t>This paper describes an ongoing multi-scale visual analytics approach for exploring and analyzing biomedical knowledge at scale.We utilize global and local views, hierarchical and flow-based graph layouts, multi-faceted search, neighborhood recommendations, and document visualizations to help researchers interactively explore, query, and analyze biological graphs against the backdrop of biomedical knowledge. The generality of our approach - insofar as it re-quires only knowledge graphs linked to documents - means it can support a range of therapeutic use cases across different domains, from disease propagation to drug discovery. Early interactions with domain experts support our approach for use cases with graphs with over 40,000 nodes and 350,000 edges.</t>
  </si>
  <si>
    <t>Computer Science - Human-Computer Interaction</t>
  </si>
  <si>
    <t>https://onlinelibrary.wiley.com/doi/abs/10.1111/cgf.12540</t>
  </si>
  <si>
    <t>Categories and Subject Descriptors (according to ACM CCS); Computer Graphics I.3.3: Picture/Image Generation—; Computer Graphics I.3.7: Three-Dimensional Graphics and Realism—</t>
  </si>
  <si>
    <t>Visualization and Processing of Higher Order Descriptors for Multi-Valued Data</t>
  </si>
  <si>
    <t>http://link.springer.com/10.1007/978-3-319-15090-1_12</t>
  </si>
  <si>
    <t>Fiber tracking is a common method for analyzing 3D tensor ﬁelds that arise from diffusion-weighted magnetic resonance imaging. This method can visualize, e. g., the structure of the brain’s white matter or that of muscle tissue. Fiber tracking results in dense, line-based datasets that are often too large to understand when shown directly. This chapter provides a survey of recent illustrative visualization approaches that address this problem. We group this work into techniques that improve the depth perception of ﬁber tracts, techniques that visualize additional data about the tracts, techniques that employ focus+context visualization, visualizations of ﬁber tract bundles, representations of uncertainty in the context of probabilistic ﬁber tracking, and techniques that rely on a spatially abstracted visualization of connectivity.</t>
  </si>
  <si>
    <t>Brain; muscles; Organ; STAR</t>
  </si>
  <si>
    <t>Frontiers in Network Physiology</t>
  </si>
  <si>
    <t>https://www.frontiersin.org/article/10.3389/fnetp.2021.711778</t>
  </si>
  <si>
    <t>https://ir.cwi.nl/pub/23119</t>
  </si>
  <si>
    <t>Computational chemists frequently use molecular simulations in computer-aided drug design. As input, these simulations require molecules that have been parameterised with atom charges. Typically, these charges are obtained from complex quantum-mechanical calculations, which are only feasible for small molecules. We propose a new approach for molecule parameterisation, which uses matching fragments from a repository of molecules that have already been parameterised. This approach has been implemented in a system called OFraMP, for which two dierent interaction designs have been compared in a user study. We found that a reactive interaction design without automation yields better results than one that proactively makes suggestions to the user. This version is also preferred by the experiment participants. With a few improvements to the fragment matching algorithm, OFraMP should become a system that produces high-quality results in a shorter time than the current quantum-mechanical calculation systems.</t>
  </si>
  <si>
    <t>interaction desing; user study</t>
  </si>
  <si>
    <t>Biomedical Visualisation : Volume 2</t>
  </si>
  <si>
    <t>https://doi.org/10.1007/978-3-030-14227-8_9</t>
  </si>
  <si>
    <t>Cohort comparison; Magnetic resonance spectroscopy data analysis; Multivariate data analysis</t>
  </si>
  <si>
    <t>https://www.scitepress.org/Link.aspx?doi=10.5220/0007571801180128</t>
  </si>
  <si>
    <t>Digital Library</t>
  </si>
  <si>
    <t>CBE—Life Sciences Education</t>
  </si>
  <si>
    <t>https://www.lifescied.org/doi/full/10.1187/cbe.11-08-0071</t>
  </si>
  <si>
    <t>Undergraduate biology education provides students with a number of learning challenges. Subject areas that are particularly difficult to understand include protein conformational change and stability, diffusion and random molecular motion, and molecular crowding. In this study, we examined the relative effectiveness of three-dimensional visualization techniques for learning about protein conformation and molecular motion in association with a ligand–receptor binding event. Increasingly complex versions of the same binding event were depicted in each of four animated treatments. Students (n = 131) were recruited from the undergraduate biology program at University of Toronto, Mississauga. Visualization media were developed in the Center for Molecular and Cellular Dynamics at Harvard Medical School. Stem cell factor ligand and cKit receptor tyrosine kinase were used as a classical example of a ligand-induced receptor dimerization and activation event. Each group completed a pretest, viewed one of four variants of the animation, and completed a posttest and, at 2 wk following the assessment, a delayed posttest. Overall, the most complex animation was the most effective at fostering students' understanding of the events depicted. These results suggest that, in select learning contexts, increasingly complex representations may be more desirable for conveying the dynamic nature of cell binding events.</t>
  </si>
  <si>
    <t>https://www.nature.com/articles/srep45474</t>
  </si>
  <si>
    <t>Within mitochondria, the ability to produce energy relies upon the architectural hallmarks of double membranes and cristae invaginations. Herein, we describe novel features of mitochondrial cristae structure, which correspond to the energetic state of the organelle. In concordance with high-energy demand, mitochondria of Drosophila indirect flight muscle exhibited extensive intra-mitochondrial membrane switches between densely packed lamellar cristae that resulted in a spiral-like cristae network and allowed for bidirectional matrix confluency. This highly interconnected architecture is expected to allow rapid equilibration of membrane potential and biomolecules across integrated regions. In addition, mutant flies with mtDNA replication defect and an accelerated aging phenotype accumulated mitochondria that contained subsections of swirling membrane alongside normal cristae. The swirling membrane had impaired energy production capacity as measured by protein composition and function. Furthermore, mitochondrial fusion and fission dynamics were affected in the prematurely aged flies. Interestingly, the normal cristae that remained in the mitochondria with swirling membranes maintained acceptable function that camouflaged them from quality control elimination. Overall, structural features of mitochondrial cristae were described in three-dimension from serial section electron tomographic analysis which reflect energetic state and mtDNA-mediated aging.</t>
  </si>
  <si>
    <t>Electron microscopy; Mitochondria</t>
  </si>
  <si>
    <t>https://www.nature.com/articles/nrm3874</t>
  </si>
  <si>
    <t>To achieve effective visual communication of complex data, it is important that biologists identify the needs of their audience — whether they are peers or an outreach audience. This guide to the available wealth of resources, ranging from software tools to professional illustrators, should help researchers to generate better figures and presentations tailored to the needs of any audience.</t>
  </si>
  <si>
    <t>IV; ivo; Molecule; VA</t>
  </si>
  <si>
    <t>http://urn.kb.se/resolve?urn=urn:nbn:se:liu:diva-160856</t>
  </si>
  <si>
    <t>We present an interactive visual environment for linked analysis of brain imaging and clinical measurements. The environment is developed in an iterative participatory design process involving neur ...</t>
  </si>
  <si>
    <t>2019 IEEE Pacific Visualization Symposium (PacificVis)</t>
  </si>
  <si>
    <t>Data visualization; ligand; protein; Proteins; Three-dimensional displays; Tools; trajectory; Trajectory; Two dimensional displays; visualization; Visualization</t>
  </si>
  <si>
    <t>Protein Science: A Publication of the Protein Society</t>
  </si>
  <si>
    <t>Amino Acid Sequence; Computational Biology; Databases, Protein; genome annotation; KEGG; KEGG Mapper; KEGG module; KEGG Orthology; pathway analysis; Protein Interaction Mapping; Proteins</t>
  </si>
  <si>
    <t>In contrast to artificial intelligence and machine learning approaches, KEGG (https://www.kegg.jp) has relied on human intelligence to develop "models" of biological systems, especially in the form of KEGG pathway maps that are manually created by capturing knowledge from published literature. The KEGG models can then be used in biological big data analysis, for example, for uncovering systemic functions of an organism hidden in its genome sequence through the simple procedure of KEGG mapping. Here we present an updated version of KEGG Mapper, a suite of KEGG mapping tools reported previously (Kanehisa and Sato, Protein Sci 2020; 29:28-35), together with the new versions of the KEGG pathway map viewer and the BRITE hierarchy viewer. Significant enhancements have been made for BRITE mapping, where the mapping result can be examined by manipulation of hierarchical trees, such as pruning and zooming. The tree manipulation feature has also been implemented in the taxonomy mapping tool for linking KO (KEGG Orthology) groups and modules to phenotypes.</t>
  </si>
  <si>
    <t>BRITE hierarchical classification; genome annotation; KEGG; KEGG mapper; KEGG module; KEGG orthology; KEGG pathway map</t>
  </si>
  <si>
    <t>The Journal of Physiology</t>
  </si>
  <si>
    <t>https://onlinelibrary.wiley.com/doi/abs/10.1113/JP271739</t>
  </si>
  <si>
    <t>Key points Optogenetics-based defibrillation, a theoretical alternative to electrotherapy, involves expression of light-sensitive ion channels in the heart (via gene or cell therapy) and illumination of the cardiac surfaces (via implanted LED arrays) to elicit light-induced activations. We used a biophysically detailed human ventricular model to determine whether such a therapy could terminate fibrillation (VF) and identify which combinations of light-sensitive ion channel properties and illumination configurations would be effective. Defibrillation was successful when a large proportion (&gt; 16.6%) of ventricular tissue was directly stimulated by light that was bright enough to induce an action potential in an uncoupled cell. While illumination with blue light never successfully terminated VF, illumination of red light-sensitive ion channels with dense arrays of implanted red light sources resulted in successful defibrillation. Our results suggest that cardiac expression of red light-sensitive ion channels is necessary for the development of effective optogenetics-based defibrillation therapy using LED arrays. Abstract Optogenetics-based defibrillation has been proposed as a novel and potentially pain-free approach to enable cardiomyocyte-selective defibrillation in humans, but the feasibility of such a therapy remains unknown. This study aimed to (1) assess the feasibility of terminating sustained ventricular fibrillation (VF) via light-induced excitation of opsins expressed throughout the myocardium and (2) identify the ideal (theoretically possible) opsin properties and light source configurations that would maximise therapeutic efficacy. We conducted electrophysiological simulations in an MRI-based human ventricular model with VF induced by rapid pacing; light sensitisation via systemic, cardiac-specific gene transfer of channelrhodopsin-2 (ChR2) was simulated. In addition to the widely used blue light-sensitive ChR2-H134R, we also modelled theoretical ChR2 variants with augmented light sensitivity (ChR2+), red-shifted spectral sensitivity (ChR2-RED) or both (ChR2-RED+). Light sources were modelled as synchronously activating LED arrays (LED radius: 1 mm; optical power: 10 mW mm–2; array density: 1.15–4.61 cm–2). For each unique optogenetic configuration, defibrillation was attempted with two different optical pulse durations (25 and 500 ms). VF termination was only successful for configurations involving ChR2-RED and ChR2-RED+ (for LED arrays with density ≥ 2.30 cm–2), suggesting that opsin spectral sensitivity was the most important determinant of optogenetic defibrillation efficacy. This was due to the deeper penetration of red light in cardiac tissue compared with blue light, which resulted in more widespread light-induced propagating wavefronts. Longer pulse duration and higher LED array density were associated with increased optogenetic defibrillation efficacy. In all cases observed, the defibrillation mechanism was light-induced depolarisation of the excitable gap, which led to block of reentrant wavefronts.</t>
  </si>
  <si>
    <t>IEEE Transactions on Sonics and Ultrasonics</t>
  </si>
  <si>
    <t>PLOS ONE</t>
  </si>
  <si>
    <t>https://journals.plos.org/plosone/article?id=10.1371/journal.pone.0187341</t>
  </si>
  <si>
    <t>Data visualization is of increasing importance in the Biosciences. During the past 15 years, a great number of novel methods and tools for the visualization of biological data have been developed and published in various journals and conference proceedings. As a consequence, keeping an overview of state-of-the-art visualization research has become increasingly challenging for both biology researchers and visualization researchers. To address this challenge, we have reviewed visualization research especially performed for the Biosciences and created an interactive web-based visualization tool, the BioVis Explorer. BioVis Explorer allows the exploration of published visualization methods in interactive and intuitive ways, including faceted browsing and associations with related methods. The tool is publicly available online and has been designed as community-based system which allows users to add their works easily.</t>
  </si>
  <si>
    <t>&lt;p&gt;MDS approach&lt;/p&gt; &lt;p&gt;visual tool for exploring space of visualizations for biological data&lt;/p&gt; &lt;p&gt; &lt;/p&gt;</t>
  </si>
  <si>
    <t>Bioinformatics; Data visualization; Genomics; Network analysis; Scientific publishing; Surveys; Systems biology; Taxonomy</t>
  </si>
  <si>
    <t>https://www.semanticscholar.org/paper/Instant-Construction-of-Atomistic-Models-for-in-Klein/09a2fe529b480b79a1eecd6bfecbbbc3a7687dc5</t>
  </si>
  <si>
    <t>Computational models have advanced research of integrative cell biology in various ways. Especially in the biological mesoscale, the scale between atoms and cellular environments, computational models improve the understanding and qualitative analysis. The mesoscale is an important range, since it represents the range of scales that are not fully accessible to a single experimental technique. Complex molecular assemblies within this scale have been visualized with x-ray crystallography, though only in isolation. Mesoscale models shows how molecules are assembled into more complex subcelluar environments that orchestrate the processes of life. The skillful combination of the results of imaging and experimental techniques provides a glimpse of the processes, which are happening here. Only recently, biologists have started to unify the various sources of information. They have begun to computationally assemble and subsequently visualize complex environments, such as viruses or bacteria. Currently, we live in an opportune time for researching integrative structural biology due to several factors. First and foremost, the wealth of data, driven through sources like online databases, makes structural information about biological entities publicly available. In addition to that, the progress of parallel processors builds the foundation to instantly construct and render large mesoscale environments in atomistic detail. Finally, new scientific advances in visualization allow the efficient rendering of complex biological phenomena with millions of structural units. In this cumulative thesis, we propose several novel techniques that facilitate the instant construction of mesoscale structures. The common methodological strategy of these techniques and insight from this thesis is “compute instead of store”. This approach eliminates the storage and memory management complexity, and enables instant changes of the constructed models. Combined, our techniques are capable of instantly constructing large-scale biological environments using the basic structural building blocks of cells. These building blocks are mainly nucleic acids, lipids, and soluble proteins. For the generation of long linear polymers formed by nucleic acids, we propose a parallel construction technique that makes use of a midpoint displacement algorithm. The efficient generation of lipid membranes is realized through a texture synthesis approach that makes use of the Wang tiling concept. For the population of soluble proteins, we present a staged algorithm, whereby each stage is processed in parallel. We have integrated the instant construction approach into a visual environment in order to improve several aspects. First, it allows immediate feedback on the created</t>
  </si>
  <si>
    <t>Biologists often use computer graphics to visualize structures, which due to physical limitations are not possible to image with a microscope. One example for such structures are microtubules, which are present in every eukaryotic cell. They are part of the cytoskeleton maintaining the shape of the cell and playing a key role in the cell division. In this paper, we propose a scientifically-accurate multi-scale procedural model of microtubule dynamics as a novel application scenario for procedural animation, which can generate visualizations of their overall shape, molecular structure, as well as animations of the dynamic behaviour of their growth and disassembly. The model is spanning from tens of micrometers down to atomic resolution. All the aspects of the model are driven by scientific data. The advantage over a traditional, manual animation approach is that when the underlying data change, for instance due to new evidence, the model can be recreated immediately. The procedural animation concept is presented in its generic form, with several novel extensions, facilitating an easy translation to other domains with emergent multi-scale behavior.</t>
  </si>
  <si>
    <t>animation; Animation; Biological system modeling; Computational modeling; Data models; Data visualization; microtubules; Procedural modeling; Visualization</t>
  </si>
  <si>
    <t>British Heart Journal</t>
  </si>
  <si>
    <t>https://onlinelibrary.wiley.com/doi/abs/10.1111/cgf.12803</t>
  </si>
  <si>
    <t>Cardiac four-dimensional phase-contrast magnetic resonance imaging (4D PC-MRI) acquisitions have gained increasing clinical interest in recent years. They allow to non-invasively obtain extensive information about patient-specific hemodynamics, and thus have a great potential to improve the diagnosis, prognosis and therapy planning of cardiovascular diseases. A dataset contains time-resolved, three-dimensional blood flow directions and strengths, making comprehensive qualitative and quantitative data analysis possible. Quantitative measures, such as stroke volumes, help to assess the cardiac function and to monitor disease progression. Qualitative analysis allows to investigate abnormal flow characteristics, such as vortices, which are correlated to different pathologies. Processing the data comprises complex image processing methods, as well as flow analysis and visualization. In this work, we mainly focus on the aorta. We provide an overview of data measurement and pre-processing, as well as current visualization and quantification methods. This allows other researchers to quickly catch up with the topic and take on new challenges to further investigate the potential of 4D PC-MRI data.</t>
  </si>
  <si>
    <t>&lt;p&gt;extended version of 2015 paper&lt;/p&gt; &lt;p&gt;PC-MRI vis of blood flow&lt;/p&gt; &lt;p&gt;GREAT STAR reference for blood flow section&lt;/p&gt;; &lt;p&gt;PC-MRI standard resolution&lt;/p&gt; &lt;p&gt;&lt;span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none;"&gt;&lt;strong&gt;A dataset contains a full heartbeat,&lt;/strong&gt; which is the average of multiple cardiac cycles during several minutes. &lt;/span&gt;&lt;/p&gt; &lt;p&gt;&lt;span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none;"&gt;Typical resolutions are 1.5–2.5 mm between data points in a slice, with slice distances of 2–4 mm and 20–50 ms between subsequent time steps, often abbreviated as, e.g.&lt;span&gt; &lt;/span&gt;&lt;/span&gt;&lt;img class="section_image" style="box-sizing: border-box; border-style: none; max-width: 100%; vertical-align: middle; 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src="https://onlinelibrary.wiley.com/cms/asset/b0fac5fd-a55e-4ca9-ae72-f98f9161c019/cgf12803-math-0006.png" alt="urn:x-wiley:01677055:media:cgf12803:cgf12803-math-0006" /&gt;&lt;span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none;"&gt;.&lt;/span&gt;&lt;/p&gt;</t>
  </si>
  <si>
    <t>blood flow; Heart; Organ; STAR; Tissue</t>
  </si>
  <si>
    <t>4D PC-MRI; aorta; cardiovascular diseases; data processing; I.4.9 Computing Methodologies: Image Processing and Computer Vision-Applications J.3 Computing Applications: Life and Medical Sciences; survey</t>
  </si>
  <si>
    <t>Frontiers in Neuroinformatics</t>
  </si>
  <si>
    <t>https://www.ncbi.nlm.nih.gov/pmc/articles/PMC7921311/</t>
  </si>
  <si>
    <t>We present a framework for the topological and semantic assembly of multiscale physiology route maps. The framework, called ApiNATOMY, consists of a knowledge representation (KR) model and a set of knowledge management (KM) tools. Using examples of ApiNATOMY route maps, we present a KR format that is suitable for the analysis and visualization by KM tools. The conceptual KR model provides a simple method for physiology experts to capture process interactions among anatomical entities. In this paper, we outline the KR model, modeling format, and the KM procedures to translate concise abstraction-based specifications into fully instantiated models of physiology processes.</t>
  </si>
  <si>
    <t>TRUE multi-scale</t>
  </si>
  <si>
    <t>IEEE Visualization, 2005</t>
  </si>
  <si>
    <t>https://onlinelibrary.wiley.com/doi/abs/10.1111/cgf.13072</t>
  </si>
  <si>
    <t>Structural properties of molecules are of primary concern in many fields. This report provides a comprehensive overview on techniques that have been developed in the fields of molecular graphics and visualization with a focus on applications in structural biology. The field heavily relies on computerized geometric and visual representations of three-dimensional, complex, large and time-varying molecular structures. The report presents a taxonomy that demonstrates which areas of molecular visualization have already been extensively investigated and where the field is currently heading. It discusses visualizations for molecular structures, strategies for efficient display regarding image quality and frame rate, covers different aspects of level of detail and reviews visualizations illustrating the dynamic aspects of molecular simulation data. The survey concludes with an outlook on promising and important research topics to foster further success in the development of tools that help to reveal molecular secrets.</t>
  </si>
  <si>
    <t>and object representations; bioinformatics visualization; Categories and Subject Descriptors (according to ACM CCS): I.3.5 Computer Graphics: Computational Geometry and Object Modelling—Curve; solid; surface; taxonomy</t>
  </si>
  <si>
    <t>Eurographics Conference on Visualization – STARs</t>
  </si>
  <si>
    <t>https://onlinelibrary.wiley.com/doi/abs/10.1111/cgf.12928</t>
  </si>
  <si>
    <t>In this report we review and structure the branch of molecular visualization that is concerned with the visual analysis of cavities in macromolecular protein structures. First the necessary background, the domain terminology, and the goals of analytical reasoning are introduced. Based on a comprehensive collection of relevant research works, we present a novel classification for cavity detection approaches and structure them into four distinct classes: grid-based, Voronoi-based, surface-based, and probe-based methods. The subclasses are then formed by their combinations. We match these approaches with corresponding visualization technologies starting with direct 3D visualization, followed with non-spatial visualization techniques that for example abstract the interactions between structures into a relational graph, straighten the cavity of interest to see its profile in one view, or aggregate the time sequence into a single contour plot. We also discuss the current state of methods for the visual analysis of cavities in dynamic data such as molecular dynamics simulations. Finally, we give an overview of the most common tools that are actively developed and used in the structural biology and biochemistry research. Our report is concluded by an outlook on future challenges in the field.</t>
  </si>
  <si>
    <t>Categories and Subject Descriptors (according to ACM CCS); I.3.5 Computer Graphics: Computational Geometry and Object Modeling—Boundary representations; J.3 Computer Applications: Life and Medical Sciences—Biology and genetics</t>
  </si>
  <si>
    <t>https://osf.io/6evmb/</t>
  </si>
  <si>
    <t>The combination of diverse data types and analysis tasks in genomics has resulted in the development of a wide range of visualization techniques and tools. However, most existing tools are tailored to a specific problem or data type and offer limited customization, making it challenging to optimize visualizations for new analysis tasks or datasets. To address this challenge, we designed Gosling—a grammar for interactive and scalable genomics data visualization. Gosling balances expressiveness for comprehensive multi-scale genomics data visualizations with accessibility for domain scientists. Our accompanying JavaScript toolkit called Gosling.js provides scalable and interactive rendering. Gosling.js is built on top of an existing platform for web-based genomics data visualization to further simplify the visualization of common genomics data formats. We demonstrate the expressiveness of the grammar through a variety of real-world examples. Furthermore, we show how Gosling supports the design of novel genomics visualizations. An online editor and examples of Gosling.js and its source code are available at https://gosling.js.org.</t>
  </si>
  <si>
    <t>in_paper; Molecule; VA</t>
  </si>
  <si>
    <t>Bioinformatics; biological data visualization; Computer Sciences; data visualization; Genetics and Genomics; genomics; Genomics; grammar; Graphics and Human Computer Interfaces; Life Sciences; Physical Sciences and Mathematics; visualization</t>
  </si>
  <si>
    <t>Proceedings of the 26th ACM SIGKDD International Conference on Knowledge Discovery &amp; Data Mining</t>
  </si>
  <si>
    <t>https://doi.org/10.1145/3394486.3403383</t>
  </si>
  <si>
    <t>Mining human-brain networks to discover patterns that can be used to discriminate between healthy individuals and patients affected by some neurological disorder, is a fundamental task in neuro-science. Learning simple and interpretable models is as important as mere classification accuracy. In this paper we introduce a novel approach for classifying brain networks based on extracting contrast subgraphs, i.e., a set of vertices whose induced subgraphs are dense in one class of graphs and sparse in the other. We formally define the problem and present an algorithmic solution for extracting contrast subgraphs. We then apply our method to a brain-network dataset consisting of children affected by Autism Spectrum Disorder and children Typically Developed. Our analysis confirms the interestingness of the discovered patterns, which match background knowledge in the neuro-science literature. Further analysis on other classification tasks confirm the simplicity, soundness, and high explainability of our proposal, which also exhibits superior classification accuracy, to more complex state-of-the-art methods.</t>
  </si>
  <si>
    <t>contrast subgraph; explainable classification; fmri; graph classification</t>
  </si>
  <si>
    <t>Which drug is most promising for a cancer patient? A new microscopy-based approach for measuring the mass of individual cancer cells treated with different drugs promises to answer this question in only a few hours. However, the analysis pipeline for extracting data from these images is still far from complete automation: human intervention is necessary for quality control for preprocessing steps such as segmentation, adjusting filters, removing noise, and analyzing the result. To address this workflow, we developed Loon, a visualization tool for analyzing drug screening data based on quantitative phase microscopy imaging. Loon visualizes both derived data such as growth rates and imaging data. Since the images are collected automatically at a large scale, manual inspection of images and segmentations is infeasible. However, reviewing representative samples of cells is essential, both for quality control and for data analysis. We introduce a new approach for choosing and visualizing representative exemplar cells that retain a close connection to the low-level data. By tightly integrating the derived data visualization capabilities with the novel exemplar visualization and providing selection and filtering capabilities, Loon is well suited for making decisions about which drugs are suitable for a specific patient.</t>
  </si>
  <si>
    <t>Cancer; Data visualization; Design Study; Exemplars; Image segmentation; Imaging; Microscopy; Microscopy Visualization; Tools; Tumors</t>
  </si>
  <si>
    <t>Annals of Biomedical Engineering</t>
  </si>
  <si>
    <t>http://urn.kb.se/resolve?urn=urn:nbn:se:liu:diva-163864</t>
  </si>
  <si>
    <t>Blood flow simulations are making their way into the clinic, and much attention is given to estimation of fractional flow reserve in coronary arteries. Intracardiac blood flow simulations also show ...</t>
  </si>
  <si>
    <t>https://onlinelibrary.wiley.com/doi/abs/10.1111/cgf.13306</t>
  </si>
  <si>
    <t>medical imaging; Medical Imaging Visualization; Multimodal Medical Data; scientific visualization; Scientific Visualization Visualization; visualization; volume visualization; Volume Visualization Visualization</t>
  </si>
  <si>
    <t>International Journal of Environmental Research and Public Health</t>
  </si>
  <si>
    <t>BACKGROUND: We propose a general approach to the analysis of multivariate health outcome data where geo-coding at different spatial scales is available. We propose multiscale joint models which address the links between individual outcomes and also allow for correlation between areas. The models are highly novel in that they exploit survey data to provide multiscale estimates of the prevalences in small areas for a range of disease outcomes. Results The models incorporate both disease specific, and common disease spatially structured components. The multiple scales envisaged is where individual survey data is used to model regional prevalences or risks at an aggregate scale. This approach involves the use of survey weights as predictors within our Bayesian multivariate models. Missingness has to be addressed within these models and we use predictive inference which exploits the correlation between diseases to provide estimates of missing prevalances. The Case study we examine is from the National Health Survey of Chile where geocoding to Province level is available. In that survey, diabetes, Hypertension, obesity and elevated low-density cholesterol (LDL) are available but differential missingness requires that aggregation of estimates and also the assumption of smoothed sampling weights at the aggregate level. Conclusions: The methodology proposed is highly novel and flexibly handles multiple disease outcomes at individual and aggregated levels (i.e., multiscale joint models). The missingness mechanism adopted provides realistic estimates for inclusion in the aggregate model at Provincia level. The spatial structure of four diseases within Provincias has marked spatial differentiation, with diabetes and hypertension strongly clustered in central Provincias and obesity and LDL more clustered in the southern areas.</t>
  </si>
  <si>
    <t>Bayes Theorem; Bayesian modeling; Chile; Female; Geographic Mapping; Health Surveys; Humans; Male; multi-scale; multivariate; Prevalence; sample weights; spatial correlation</t>
  </si>
  <si>
    <t>https://doi.org/10.1145/3394486.3403300</t>
  </si>
  <si>
    <t>decoy selection; high-dimensional landscape; landscape decomposition; protein energy landscape; statistical analysis; topological analysis; unsupervised learning</t>
  </si>
  <si>
    <t>https://diglib.eg.org/handle/10.2312/vcbm20201180</t>
  </si>
  <si>
    <t>Tubular ﬂow analysis plays an important role in many ﬁelds, such as for blood ﬂow analysis in medicine, e.g., for the diagnosis of cardiovascular diseases and treatment planning. Phase-contrast magnetic resonance imaging (PC-MRI) allows for noninvasive in vivo-measurements of such tubular ﬂow, but may suffer from imaging artifacts. New acquisition techniques (or sequences) that are being developed to increase image quality and reduce measurement time have to be validated against the current clinical standard. Computational Fluid Dynamics (CFD), on the other hand, allows for simulating noise-free tubular ﬂow, but optimization of the underlying model depends on multiple parameters and can be a tedious procedure that may run into local optima. Data assimilation is the process of optimally combining the data from both PC-MRI and CFD domains. We present an interactive visual analysis approach to support domain experts in the above-mentioned ﬁelds by addressing PC-MRI and CFD ensembles as well as their combination. We develop a multi-ﬁeld similarity measure including both scalar and vector ﬁelds to explore common hemodynamic parameters, and visualize the evolution of the ensemble similarities in a low-dimensional embedding. Linked views to spatial visualizations of selected time steps support an in-detail analysis of the spatio-temporal distribution of differences. To evaluate our system, we reached out to experts from the PC-MRI and CFD domains and summarize their feedback.</t>
  </si>
  <si>
    <t>&lt;h2&gt;SeriesInformation&lt;/h2&gt; Eurographics Workshop on Visual Computing for Biology and Medicine&lt;h2&gt;SeriesInformation&lt;/h2&gt; Vascular and Flow&lt;h2&gt;Other&lt;/h2&gt; 139&lt;h2&gt;Other&lt;/h2&gt; 150&lt;h2&gt;Other&lt;/h2&gt; Simon Leistikow, Ali Nahardani, Verena Hoerr, and Lars Linsen</t>
  </si>
  <si>
    <t>We present Scalable Insets, a technique for interactively exploring and navigating large numbers of annotated patterns in multiscale visualizations such as gigapixel images, matrices, or maps. Exploration of many but sparsely-distributed patterns in multiscale visualizations is challenging as visual representations change across zoom levels, context and navigational cues get lost upon zooming, and navigation is time consuming. Our technique visualizes annotated patterns too small to be identifiable at certain zoom levels using insets, i.e., magnified thumbnail views of the annotated patterns. Insets support users in searching, comparing, and contextualizing patterns while reducing the amount of navigation needed. They are dynamically placed either within the viewport or along the boundary of the viewport to offer a compromise between locality and context preservation. Annotated patterns are interactively clustered by location and type. They are visually represented as an aggregated inset to provide scalable exploration within a single viewport. In a controlled user study with 18 participants, we found that Scalable Insets can speed up visual search and improve the accuracy of pattern comparison at the cost of slower frequency estimation compared to a baseline technique. A second study with 6 experts in the field of genomics showed that Scalable Insets is easy to learn and provides first insights into how Scalable Insets can be applied in an open-ended data exploration scenario.</t>
  </si>
  <si>
    <t>&lt;p&gt;need to actually read this again to see if there was a physiology-related use case or if I just was weird and added this&lt;/p&gt; &lt;p&gt; &lt;/p&gt;</t>
  </si>
  <si>
    <t>Bioinformatics; Data visualization; Genomics; Geospatial Maps; Gigapixel Images; Guided Navigation; Labeling; Lenses; Multiscale Visualizations; Navigation; Pattern Exploration; Visualization</t>
  </si>
  <si>
    <t>International journal of molecular sciences</t>
  </si>
  <si>
    <t>In order to reduce the degree of expansion of the geometric model corresponding to the high level of abstraction, minimum ellipsoidal enveloping is introduced and some post-processing techniques are applied to conceal the expansion problem and highlight the surface details. Molecular visualization is often challenged with rendering of large molecular structures in real time. The key to LOD (level-of-detail), a classical technology, lies in designing a series of hierarchical abstractions of protein. In the paper, we improved the smoothness of transition for these abstractions by constructing a complete binary tree of a protein. In order to reduce the degree of expansion of the geometric model corresponding to the high level of abstraction, we introduced minimum ellipsoidal enveloping and some post-processing techniques. At the same time, a simple, ellipsoid drawing method based on graphics processing unit (GPU) is used that can guarantee that the drawing speed is not lower than the existing sphere-drawing method. Finally, we evaluated the rendering performance and effect on series of molecules with different scales. The post-processing techniques applied, diffuse shading and contours, further conceal the expansion problem and highlight the surface details.</t>
  </si>
  <si>
    <t>https://www.semanticscholar.org/paper/A-decade-of-particle-based-scientific-visualization-Reina-Gralka/47d88d8fe4e96a31c9263396d0ae78cc9c9626b2</t>
  </si>
  <si>
    <t>This manuscript reviews the evolution of atomistic visualization over the last 12 years and puts the development of the community in context with the own efforts within the DFG collaborative research center 716. In this manuscript, we review the evolution of atomistic visualization over the last 12 years and put the development of the community in context with our own efforts within the DFG collaborative research center 716. The goal is to provide a comprehensive summary of all relevant work that has been conducted under the auspices of project D.3. In this project, we focused on the visualization and analysis of particle-based data sets, and on how to bring these visualizations onto the workstation of domain scientists without the need for a large rendering infrastructure. We discuss how our decisions and goals evolved over time and show the success stories and publications. Finally, we give an outlook on the challenges that still require additional research and to which extent the requirements and constraints of current research have changed the way visualization works after these 12 years.</t>
  </si>
  <si>
    <t>https://doi.org/10.1093/bioinformatics/btn390</t>
  </si>
  <si>
    <t>Summary: The CellML Model Repository provides free access to over 330 biological models. The vast majority of these models are derived from published, peer-reviewed papers. Model curation is an important and ongoing process to ensure the CellML model is able to accurately reproduce the published results. As the CellML community grows, and more people add their models to the repository, model annotation will become increasingly important to facilitate data searches and information retrieval.Availability: The CellML Model Repository is publicly accessible at http://www.cellml.org/modelsContact:c.lloyd@auckland.ac.nz</t>
  </si>
  <si>
    <t>EuroVis 2019 - Posters</t>
  </si>
  <si>
    <t>https://diglib.eg.org/handle/10.2312/eurp20191139</t>
  </si>
  <si>
    <t>In this preliminary study, we propose visual biofeedback techniques for representing compensatory movements that are commonly found in upper limb rehabilitation exercises. Here, visual biofeedback is represented by stick ﬁgures adorned with different graphical elements to highlight abnormal motor patterns. We explore 4 visual biofeedback techniques for analysing movements designed for neuromotor rehabilitation of the upper limb. Co-design sessions were conducted next to 5 rehabilitation professionals. The resulting visual designs were then evaluated by 3 other physiotherapists, each evaluated the visual biofeedback of two types of compensatory movements: arm elevation-ﬂexion and cephalic tilt. Results indicate that although there is a preferred technique, participants suggested to design a novel representation that should incorporate features from different sources, thus designing a hybrid visual biofeedback technique.</t>
  </si>
  <si>
    <t>&lt;h2&gt;SeriesInformation&lt;/h2&gt; EuroVis 2019 - Posters&lt;h2&gt;SeriesInformation&lt;/h2&gt; Posters&lt;h2&gt;Other&lt;/h2&gt; 33&lt;h2&gt;Other&lt;/h2&gt; 35&lt;h2&gt;Other&lt;/h2&gt; Daniel S. Lopes, Afonso Faria, Ana Barriga, Sérgio Caneira, Filomena Baptista, Catarina Matos, Ana F. Neves, Leonor Prates, Ângela Maria Pereira, and Hugo Nicolau&lt;h2&gt;Other&lt;/h2&gt; CCS Concepts: Human-centered computing --&amp;gt; Empirical studies in HCI;  Applied computing --&amp;gt; Life and medical sciences</t>
  </si>
  <si>
    <t>Applied computing; centered computing; Empirical studies in HCI; Human; Life and medical sciences</t>
  </si>
  <si>
    <t>https://f1000research.com/articles/7-1576</t>
  </si>
  <si>
    <t>Displaying data onto anatomical structures is a convenient technique to quickly observe tissue related information. However, drawing tissues is a complex task that requires both expertise in anatomy and the arts. While web based applications exist for displaying gene expression on anatograms, other non-genetic disciplines lack similar tools. Moreover, web based tools often lack the modularity associated with packages in programming languages, such as R. Here I present gganatogram, an R package used to plot modular species anatograms based on a combination of the graphical grammar of ggplot2 and the publicly available anatograms from the Expression Atlas. This combination allows for quick and easy, modular, and reproducible generation of anatograms. Using only one command and a data frame with tissue name, group, colour, and &amp;nbsp;value, this tool enables the user to visualise specific human and mouse tissues with desired colours, grouped by a variable, or displaying a desired value, such as gene-expression, pharmacokinetics, or bacterial load across selected tissues. gganatogram consists of 5 highly annotated organisms, male/female human/mouse, and a cell anatogram. It further consists of 24 other less annotated organisms from the animal and plant kingdom. I hope that this tool will be useful by the wider community in biological sciences. Community members are welcome to submit additional anatograms, which can be incorporated into the package. A stable version gganatogram has been deposited to neuroconductor , and a development version can be found on&amp;nbsp; github/jespermaag/gganatogram . An interactive shiny app of gganatogram can be found on&amp;nbsp; https://jespermaag.shinyapps.io/gganatogram/ , which allows for non-R users to create anatograms.</t>
  </si>
  <si>
    <t>in_paper; Molecule; Organ; Tissue; VA</t>
  </si>
  <si>
    <t>Anatograms; Anatomy; Expression Atlas; ggplot2; R; Shiny</t>
  </si>
  <si>
    <t>https://www.nature.com/articles/s41598-020-73866-8</t>
  </si>
  <si>
    <t>Identification of protein biomarkers for cancer diagnosis and prognosis remains a critical unmet clinical need. A major reason is that the dynamic relationship between proliferating and necrotic cell populations during vascularized tumor growth, and the associated extra- and intra-cellular protein outflux from these populations into blood circulation remains poorly understood. Complementary to experimental efforts, mathematical approaches have been employed to effectively simulate the kinetics of detectable surface proteins (e.g., CA-125) shed into the bloodstream. However, existing models can be difficult to tune and may be unable to capture the dynamics of non-extracellular proteins, such as those shed from necrotic and apoptosing cells. The models may also fail to account for intra-tumoral spatial and microenvironmental heterogeneity. We present a new multi-compartment model to simulate heterogeneously vascularized growing tumors and the corresponding protein outflux. Model parameters can be tuned from histology data, including relative vascular volume, mean vessel diameter, and distance from vasculature to necrotic tissue. The model enables evaluating the difference in shedding rates between extra- and non-extracellular proteins from viable and necrosing cells as a function of heterogeneous vascularization. Simulation results indicate that under certain conditions it is possible for non-extracellular proteins to have superior outflux relative to extracellular proteins. This work contributes towards the goal of cancer biomarker identification by enabling simulation of protein shedding kinetics based on tumor tissue-specific characteristics. Ultimately, we anticipate that models like the one introduced herein will enable examining origins and circulating dynamics of candidate biomarkers, thus facilitating marker selection for validation studies.</t>
  </si>
  <si>
    <t>Mathematics and computing; Tumour biomarkers</t>
  </si>
  <si>
    <t>3D Multiscale Physiological Human</t>
  </si>
  <si>
    <t>https://doi.org/10.1007/978-1-4471-6275-9_6</t>
  </si>
  <si>
    <t>Research in human modeling and simulation has been one of the primary areas of research in computer graphics since the early 1970s. It involves creating human life on a computer, digital avatars that move, talk, and behave like humans. The complexity of simulating the human body and its behavior is directly proportional to the complexity of the human body itself, and is compounded by the vast number of movements it is capable of. Research in this area encompasses multi-disciplinary efforts which include: biomechanics; computer animation; posture and motion prediction; anatomical modeling and physiological simulation. In this chapter we present a structured view of over two decades of research on anatomical modeling and simulation of virtual humans. We pay special attention to the modeling of the skeletal structure and the muscles as well as the simulation of their interactions.</t>
  </si>
  <si>
    <t>Anatomical modeling; Biomechanics; Computer animation; Virtual human simulation and actuation</t>
  </si>
  <si>
    <t>Proceedings of the 33rd Computer Graphics International</t>
  </si>
  <si>
    <t>https://doi.org/10.1145/2949035.2949064</t>
  </si>
  <si>
    <t>&lt;p&gt;Resource added just to talk about how there is visualization work done to show the tumor microenvironment&lt;/p&gt;</t>
  </si>
  <si>
    <t>Biomarkers; cancer image analysis; DCE-MRI; DWI-MRI; medical image analysis</t>
  </si>
  <si>
    <t>Current Opinion in Structural Biology</t>
  </si>
  <si>
    <t>https://www.sciencedirect.com/science/article/pii/S0959440X18300630</t>
  </si>
  <si>
    <t>Structural dynamics underpin biological function at the molecular level, yet many biophysical and structural biology approaches give only a static or averaged view of proteins. Native mass spectrometry yields spectra of the many states and interactions in the structural ensemble, but its spatial resolution is limited. Conversely, molecular dynamics simulations are innately high-resolution, but have a limited capacity for exploring all structural possibilities. The two techniques hence differ fundamentally in the information they provide, returning data that reflect different length scales and time scales, making them natural bedfellows. Here we discuss how the combination of native mass spectrometry with molecular dynamics simulations is enabling unprecedented insights into a range of biological questions by interrogating the motions of proteins, their assemblies, and interactions.</t>
  </si>
  <si>
    <t>http://www.sciencedirect.com/science/article/pii/S0969212619303077</t>
  </si>
  <si>
    <t>https://www.biorxiv.org/content/10.1101/2021.08.02.454408v1</t>
  </si>
  <si>
    <t>Motivation With the advancement of sequencing technologies, genomic data sets are constantly being expanded by high volumes of different data types. One recently introduced data type in genomic science is genomic signals, which are usually short-read coverage measurements over the genome. An example of genomic signals is Epigenomic marks which are utilized to locate functional and nonfunctional elements in genome annotation studies. To understand and evaluate the results of such studies, one needs to understand and analyze the characteristics of the input data. Results SigTools is an R-based genomic signals visualization package developed with two objectives: 1) to facilitate genomic signals exploration in order to uncover insights for later model training, refinement, and development by including distribution and autocorrelation plots. 2) to enable genomic signals interpretation by including correlation, and aggregation plots. Moreover, Sigtools also provides text-based descriptive statistics of the given signals which can be practical when developing and evaluating learning models. We also include results from 2 case studies. The first examines several previously studied genomic signals called histone modifications. This use case demonstrates how SigTools can be beneficial for satisfying scientists’ curiosity in exploring and establishing recognized datasets. The second use case examines a dataset of novel chromatin state features which are novel genomic signals generated by a learning model. This use case demonstrates how SigTools can assist in exploring the characteristics and behavior of novel signals towards their interpretation. In addition, our corresponding web application, SigTools-Shiny, extends the accessibility scope of these modules to people who are more comfortable working with graphical user interfaces instead of command-line tools. Availability SigTools source code, installation guide, and manual is available on http://github.com/shohre73. Contact shohre_masoumi{at}sfu.ca</t>
  </si>
  <si>
    <t>Nature Reviews Gastroenterology &amp; Hepatology</t>
  </si>
  <si>
    <t>https://www.nature.com/articles/nrgastro.2015.121</t>
  </si>
  <si>
    <t>Physiological and molecular alterations have been identified in the brain–gut axis of human and rodent models of IBS, yet a comprehensive disease model to guide effective drug development has not emergedStudies have identified distinct brain signatures in patients with IBS, which provide plausible neurobiological substrates of many previously reported behavioural and psychosocial observationsEmerging evidence demonstrates correlations of these brain signatures with alterations in genetics, immune system and gut microbiota in IBS, even though the causality of these interactions remains unknownA systems-biology-based model is proposed to integrate the growing number of central, peripheral and behavioural IBS-related alterations, and to identify targets for more effective therapies</t>
  </si>
  <si>
    <t>Brain; Gastrointestinal system; Irritable bowel syndrome; Sensorimotor processing</t>
  </si>
  <si>
    <t>2012 16th International Conference on Information Visualisation</t>
  </si>
  <si>
    <t>The MSV project aims to survey current best practice in multiscale visualisation and to construct a software toolkit which will make multiscale techniques readily accessible to biomedical researchers and clinicians. In this paper, current methods for multiscale data visualisation in several domains are reviewed, and a novel classification of multiscale techniques for biomedical applications by function is proposed. The classification will form the basis of a design menu and toolkit for multiscale visualisation.</t>
  </si>
  <si>
    <t>&lt;h3 style="font-size: 1.145em; line-height: 1.3; margin: 0px 0px 0.5em;"&gt;2.5 Level-of-detail&lt;/h3&gt; &lt;p style="margin: 0px 0px 1.5em;"&gt;All multiscale visualisations must consider what to do about the Level of Detail (LoD) that is to be rendered at a particular scale. Does the data need to be resampled, redrawn or relabelled at different scales? Should data too small to be seen be marked by a placeholder, redrawn to suit the scale, or simply allowed to vanish? In its simplest form, LoD might simply consist of modifying the resolution of an image to avoid processing voxels that are too small to be resolved. More complex examples can be found in fields such as cartography, in which a large body of algorithms exists describing how features should be added, deleted and redrawn at different scales in order to preserve properties such as connectivity&lt;span&gt; &lt;/span&gt;&lt;a id="context_ref_36_2e" style="background: transparent; color: #006699; text-decoration: none; cursor: pointer;"&gt;&lt;/a&gt;[36]; and in genomics, in which the semantic requirements of the visualisation are highly scale-dependent&lt;span&gt; &lt;/span&gt;&lt;a id="context_ref_37_2e" style="background: transparent; color: #006699; text-decoration: none; cursor: pointer; padding-left: 0.25rem;"&gt;&lt;/a&gt;[37],&lt;span&gt; &lt;/span&gt;&lt;a id="context_ref_38_2e" style="background: transparent; color: #006699; text-decoration: none; cursor: pointer; padding-left: 0.25rem;"&gt;&lt;/a&gt;[38].&lt;/p&gt; &lt;p style="margin: 0px 0px 1.5em;"&gt;Long thin objects in the form of collections of fibres are a special case in multiscale visualisation. They occur in medical images of brains and muscles, in vector and tensor field visualisations, and in diagrams of interconnected items and densely connected edge graphs&lt;span&gt; &lt;/span&gt;&lt;a id="context_ref_39_2e" style="background: transparent; color: #006699; text-decoration: none; cursor: pointer;"&gt;&lt;/a&gt;[39]. The problem of visualising fibrous connections at multiresolution is so important that it has its own LoD technique, called bundling. This is analogous to the way in which electric wires are merged into bundles along shared paths, fanning out at the ends to connect distinct endpoints. The technique is important in visualising the complex connections of brain fibres&lt;span&gt; &lt;/span&gt;&lt;a id="context_ref_40_2e" style="background: transparent; color: #006699; text-decoration: none; cursor: pointer; padding-left: 0.25rem;"&gt;&lt;/a&gt;[40]–&lt;a id="context_ref_41_2e" style="background: transparent; color: #006699; text-decoration: none; cursor: pointer; padding-left: 0.25rem;"&gt;&lt;/a&gt;[41]&lt;a id="context_ref_42_2e" style="background: transparent; color: #006699; text-decoration: none; cursor: pointer; padding-left: 0.25rem;"&gt;&lt;/a&gt;[42].&lt;span&gt; &lt;/span&gt;&lt;a class="fulltext-link" style="background: transparent; color: #006699; text-decoration: none; cursor: pointer; padding-left: 0.25rem;"&gt;Figure 5&lt;/a&gt;&lt;span&gt; &lt;/span&gt;shows bundling of fibres in the brain.&lt;/p&gt; &lt;div id="fig5" class="figure figure-full" style="position: relative; display: block; margin: 1em 0px 2em; font-size: 0.785em; clear: both; font-family: Verdana, sans-serif; max-width: 100%;"&gt; &lt;div class="img-wrap" style="border: 1px solid #c6c6c6; position: relative; display: flex; flex-direction: column;"&gt;&lt;a style="background: transparent; color: #006699; text-decoration: none; cursor: pointer; display: flex; flex-direction: column;" href="https://ieeexplore.ieee.org/mediastore_new/IEEE/content/media/6294526/6295778/6295871/6295871-fig-5-source-large.gif" data-fig-id="fig5"&gt;&lt;img class="document-ft-image fadeIn" style="border: none; vertical-align: middle; font-size: 11.775px; animation-name: fadeIn; display: block; max-width: 100%; margin: 0px auto; background: #ffffff; color: #006699; font-family: Verdana, sans-serif; font-style: normal; font-variant-ligatures: normal; font-variant-caps: normal; font-weight: 400; letter-spacing: normal; orphans: 2; text-align: start; text-indent: 0px; text-transform: none; white-space: normal; widows: 2; word-spacing: 0px; -webkit-text-stroke-width: 0px; text-decoration-thickness: initial; text-decoration-style: initial; text-decoration-color: initial;" src="https://ieeexplore.ieee.org/mediastore_new/IEEE/content/media/6294526/6295778/6295871/6295871-fig-5-source-small.gif" alt="Figure 5. - Bundling of DTI fibres in the human brain. Image courtesy of [41], © IEEE 2009" data-lazy="/mediastore_new/IEEE/content/media/6294526/6295778/6295871/6295871-fig-5-source-small.gif" data-alt="Figure 5. - Bundling of DTI fibres in the human brain. Image courtesy of [41], © IEEE 2009" /&gt;&lt;/a&gt;&lt;/div&gt; &lt;/div&gt;</t>
  </si>
  <si>
    <t>Anatomy; Organ; STAR; Tissue</t>
  </si>
  <si>
    <t>Biomedical; Computer graphics; Context; Data visualization; Google; Humans; Image resolution; Lenses; Multiscale; Navigation; Review; Survey; Visualisation</t>
  </si>
  <si>
    <t>https://onlinelibrary.wiley.com/doi/abs/10.1111/cgf.13610</t>
  </si>
  <si>
    <t>Modelling relationship between entities in real-world systems with a simple graph is a standard approach. However, reality is better embraced as several interdependent subsystems (or layers). Recently, the concept of a multilayer network model has emerged from the field of complex systems. This model can be applied to a wide range of real-world data sets. Examples of multilayer networks can be found in the domains of life sciences, sociology, digital humanities and more. Within the domain of graph visualization, there are many systems which visualize data sets having many characteristics of multilayer graphs. This report provides a state of the art and a structured analysis of contemporary multilayer network visualization, not only for researchers in visualization, but also for those who aim to visualize multilayer networks in the domain of complex systems, as well as those developing systems across application domains. We have explored the visualization literature to survey visualization techniques suitable for multilayer graph visualization, as well as tools, tasks and analytic techniques from within application domains. This report also identifies the outstanding challenges for multilayer graph visualization and suggests future research directions for addressing them.</t>
  </si>
  <si>
    <t>• Human-centered computing → Graph drawings; Information visualization; literature survey; multilayer networks; network visualization; Visualization systems and tools</t>
  </si>
  <si>
    <t>https://www.cs.utah.edu/~miriah/publications/pathline.pdf</t>
  </si>
  <si>
    <t>Biologists pioneering the new field of comparative functional genomics attempt to infer the mechanisms of gene regulation by looking for similarities and differences of gene activity over time across multiple species. They use three kinds of data: functional data such as gene activity measurements, pathway data that represent a series of reactions within a cellular process, and phylogenetic relationship data that describe the relatedness of species. No existing visualization tool can visually encode the biologically interesting relationships between multiple pathways , multiple genes, and multiple species. We tackle the challenge of visualizing all aspects of this comparative functional genomics dataset with a new interactive tool called Pathline. In addition to the overall characterization of the problem and design of Pathline, our contributions include two new visual encoding techniques. One is a new method for linearizing metabolic pathways that provides appropriate topological information and supports the comparison of quantitative data along the pathway. The second is the curvemap view, a depiction of time series data for comparison of gene activity and metabolite levels across multiple species. Pathline was developed in close collaboration with a team of genomic scientists. We validate our approach with case studies of the biologists' use of Pathline and report on how they use the tool to confirm existing findings and to discover new scientific insights.</t>
  </si>
  <si>
    <t>I33 [Computer Graphics]; Molecule; Picture/Image Generation-Line and curve generation</t>
  </si>
  <si>
    <t>https://diglib.eg.org:443/xmlui/handle/10.2312/vcbm20201179</t>
  </si>
  <si>
    <t>We present ANEULYSIS, a system to improve risk assessment and treatment planning of cerebral aneurysms. Aneurysm treatment must be carefully examined as there is a risk of fatal outcome during surgery. Aneurysm growth, rupture, and treatment success depend on the interplay of vascular morphology and hemodynamics. Blood flow simulations can obtain the patient-specific hemodynamics. However, analyzing the time-dependent, multi-attribute data is time-consuming and error-prone. ANEULYSIS supports the analysis and visual exploration of aneurysm data including morphological and hemodynamic attributes. Since this is an interdisciplinary process involving both physicians and fluid mechanics experts, we provide a redundancy-free management of aneurysm data sets according to a consistent structure. Major contributions are an improved analysis of morphological aspects, simultaneous evaluation of wall- and flow-related characteristics as well as multiple attributes on the vessel wall, the assessment of mechanical wall processes as well as an automatic classification of the internal flow behavior. It was designed and evaluated in collaboration with domain experts who confirmed its usefulness and clinical necessity.</t>
  </si>
  <si>
    <t>MizBee: A Multiscale Synteny Browser</t>
  </si>
  <si>
    <t>http://www.cs.utah.edu/~miriah/mizbee/More_Info_files/mizbee.pdf</t>
  </si>
  <si>
    <t>The human placenta is essential for the supply of the fetus. To monitor the fetal development, imaging data is acquired using (US). Although it is currently the gold-standard in fetal imaging, it might not capture certain abnormalities of the placenta. (MRI) is a safe alternative for the in utero examination while acquiring the fetus data in higher detail. Nevertheless, there is currently no established procedure for assessing the condition of the placenta and consequently the fetal health. Due to maternal respiration and inherent movements of the fetus during examination, a quantitative assessment of the placenta requires fetal motion compensation, precise placenta segmentation and a standardized visualization, which are challenging tasks. Utilizing advanced motion compensation and automatic segmentation methods to extract the highly versatile shape of the placenta, we introduce a novel visualization technique that presents the fetal and maternal side of the placenta in a standardized way. Our approach enables physicians to explore the placenta even in utero. This establishes the basis for a comparative assessment of multiple placentas to analyze possible pathologic arrangements and to support the research and understanding of this vital organ. Additionally, we propose a three-dimensional structure-aware surface slicing technique in order to explore relevant regions inside the placenta. Finally, to survey the applicability of our approach, we consulted clinical experts in prenatal diagnostics and imaging. We received mainly positive feedback, especially the applicability of our technique for research purposes was appreciated.</t>
  </si>
  <si>
    <t>Biomedical imaging; Distortion; fetal; Fetus; flattening; Magnetic resonance imaging; Myocardium; peeling; Placenta; Shape analysis; structure-aware slicing; Visualization</t>
  </si>
  <si>
    <t>https://doi.org/10.1007/978-1-4471-6275-9_5</t>
  </si>
  <si>
    <t>The need for handling huge amounts of data from several sources is becoming increasingly important for biomedical scientists. In the past, there were mainly different modalities in imaging techniques that had to be combined. Those modalities usually measured different physical effects from the same object and shared dimensions and resolution. Nowadays, an increasing number of complex use cases exist in biomedical science and clinical diagnostics that require data from various domains, each one related to a different spatiotemporal scale. Multiscale spatial visualization and interaction can help physicians and scientists to explore and understand this data. In the recent years, the number of published articles on efficient scientist-centric visualization and interaction methods has drastically increased. This chapter describes current techniques on multiscale visualization and user interaction and proposes strategies to accommodate current needs in biomedical data analysis.</t>
  </si>
  <si>
    <t>Biomedical imaging; HCI; Multiscale interaction; Multiscale visualization; Virtual reality</t>
  </si>
  <si>
    <t>https://www.biorxiv.org/content/10.1101/2021.04.19.440540v5</t>
  </si>
  <si>
    <t>Objective The objective of this research is to unify the molecular representations of spatial transcriptomics and cellular scale histology with the tissue scales of Computational Anatomy for brain mapping. Impact statement We present a unified representation theory for brain mapping of the micro-scale phenotypes of molecular disease simultaneously with the connectomic scales of complex interacting brain circuits. Introduction Mapping across coordinate systems in computational anatomy allows us to understand structural and functional properties of the brain at the millimeter scale. New measurement technologies such as spatial transcriptomics allow us to measure the brain cell by cell based on transcriptomic identity. We currently have no mathematical representations for integrating consistently the tissue limits with the molecular particle descriptions. The formalism derived here demonstrates the methodology for transitioning consistently from the molecular scale of quantized particles – as first introduced by Dirac as a generalized function – to the continuum and fluid mechanics scales appropriate for tissue. Methods We introduce two methods based on notions of generalized functions and statistical mechanics. We use generalized functions expanded to include functional descriptions - electrophysiology, transcriptomic, molecular histology – to represent the molecular biology scale integrated with a Boltzman like procedure to pass from the sparse particles to empirical probability laws on the functional state of the tissue. Results We demonstrate a unified mapping methodology for transferring molecular information in the transcriptome and histological scales to the human atlas scales for understanding Alzheimer’s disease. Conclusions: We demonstrate a unified brain mapping theory for molecular and tissue scales.</t>
  </si>
  <si>
    <t>Cell; Molecule; Organelle; Tissue</t>
  </si>
  <si>
    <t>Nature Cell Biology</t>
  </si>
  <si>
    <t>For the cell biologist, identifying changes in gene expression using DNA microarrays is just the start of a long journey from tissue to cell. We discuss how chip users can first filter noise (false-positives) from daunting microarray datasets. Combining laser capture microdissection with real-time polymerase chain reaction and reverse transcription is a helpful follow-up step that allows expression of selected genes to be quantified using sensitive new in situ hybridization and immunohistochemical methods based on tyramide signal amplification.</t>
  </si>
  <si>
    <t>Animals; Artifacts; Gene Expression Regulation; Humans; In Situ Hybridization; Lasers; Oligonucleotide Array Sequence Analysis; Reverse Transcriptase Polymerase Chain Reaction</t>
  </si>
  <si>
    <t>Connectomics; Data Abstraction; Data visualization; Interactive 3D Visualization; Nanoscale devices; Neurons; Neuroscience; Three-dimensional displays; Tools; Two dimensional displays; Visualization</t>
  </si>
  <si>
    <t>Proceedings of Seventh Annual IEEE Visualization '96</t>
  </si>
  <si>
    <t>In researching the communication mechanisms between cells of the immune system, visualization of proteins in three dimensions can be used to determine which proteins are capable of interacting with one another at a given time by showing their spatial colocality. Volume data sets are created using digital confocal immunofluorescence microscopy. A variety of visualization approaches are then used to examine the interactions. These include volume rendering, isosurface extraction, and virtual reality. Based on our experiences, we have concluded that no single one of these approaches provides a complete solution for visualizing biological data. However, in combination, their respective strengths complement one another to provide an understanding of the data.</t>
  </si>
  <si>
    <t>&lt;p&gt;interesting but main focus here is on structural- where are proteins in the cell, are they colocated because that helps us understand if they can interact/how they could interact.&lt;/p&gt; &lt;p&gt;So here, focus is on form that leads to understanding of function&lt;/p&gt; &lt;p&gt; &lt;/p&gt;</t>
  </si>
  <si>
    <t>Animation; Collaboration; Data visualization; Deconvolution; Glands; Isosurfaces; Laboratories; Proteins; Rendering (computer graphics); Transfer functions</t>
  </si>
  <si>
    <t>Journal of Biological Chemistry</t>
  </si>
  <si>
    <t>https://linkinghub.elsevier.com/retrieve/pii/S0021925820429084</t>
  </si>
  <si>
    <t>ATP; Cell; Molecule; network; pathway</t>
  </si>
  <si>
    <t>Science</t>
  </si>
  <si>
    <t>&lt;p&gt;Spatial scale: ribosome (20 micrometers), so at 10-8    &lt;/p&gt; &lt;p&gt;&lt;span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none;"&gt;Single-particle EM image analysis&lt;/span&gt;&lt;/p&gt; &lt;p&gt;&lt;span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none;"&gt;Exploration: &lt;/span&gt;&lt;/p&gt; &lt;p&gt;&lt;span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none;"&gt;used single-particle reference-free alignment and classification to “discover” sub populations of assembly intermediates within the heterogeneous assembly reaction over a time course&lt;/span&gt;&lt;/p&gt; &lt;p&gt; &lt;/p&gt; &lt;p&gt;&lt;span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none;"&gt;Analysis:&lt;/span&gt;&lt;/p&gt; &lt;p&gt;&lt;span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none;"&gt;Classification of the entire time course dataset allows determination of the population, conformation, and protein composition of the prevalent assembly intermediates as a function of time; we call this combined approach Discovery Single-particle Profiling (DSP).&lt;/span&gt;&lt;/p&gt;</t>
  </si>
  <si>
    <t>Analysis; Exploration; in_paper; Ivo; Molecule</t>
  </si>
  <si>
    <t>The Dual Analysis framework is a powerful enabling technology for the exploration of high dimensional quantitative data by treating data dimensions as first-class objects that can be explored in tandem with data values. In this article, we extend the Dual Analysis framework through the joint treatment of quantitative (numerical) and qualitative (categorical) dimensions. Computing common measures for all dimensions allows us to visualize both quantitative and qualitative dimensions in the same view. This enables a natural joint treatment of mixed data during interactive visual exploration and analysis. Several measures of variation for nominal qualitative data can also be applied to ordinal qualitative and quantitative data. For example, instead of measuring variability from a mean or median, other measures assess inter-data variation or average variation from a mode. In this work, we demonstrate how these measures can be integrated into the Dual Analysis framework to explore and generate hypotheses about high-dimensional mixed data. A medical case study using clinical routine data of patients suffering from Cerebral Small Vessel Disease (CSVD), conducted with a senior neurologist and a medical student, shows that a joint Dual Analysis approach for quantitative and qualitative data can rapidly lead to new insights based on which new hypotheses may be generated.</t>
  </si>
  <si>
    <t>gene expression; Metabolites; Molecule</t>
  </si>
  <si>
    <t>Correlation; Cultural differences; Data visualization; Dual analysis approach; high-dimensional data; mixed data; mixed statistical analysis; Neurology; Standards; Tools; Visualization</t>
  </si>
  <si>
    <t>STAR</t>
  </si>
  <si>
    <t>agent-based model; angiogenesis; computational fluid dynamics; hypertension; microcirculation; multiscale computational model</t>
  </si>
  <si>
    <t>https://doi.org/10.1093/bioinformatics/btab370</t>
  </si>
  <si>
    <t>Ligand–receptor (LR) network analysis allows the characterization of cellular crosstalk based on single cell RNA-seq data. However, current methods typically provide a list of inferred LR interactions and do not allow the researcher to focus on specific cell types, ligands or receptors. In addition, most of these methods cannot quantify changes in crosstalk between two biological phenotypes.CrossTalkeR is a framework for network analysis and visualization of LR interactions. CrossTalkeR identifies relevant ligands, receptors and cell types contributing to changes in cell communication when contrasting two biological phenotypes, i.e. disease versus homeostasis. A case study on scRNA-seq of human myeloproliferative neoplasms reinforces the strengths of CrossTalkeR for characterization of changes in cellular crosstalk in disease.CrosstalkeR is an R package available at: Github: https://github.com/CostaLab/CrossTalkeR.Supplementary data are available at Bioinformatics online.</t>
  </si>
  <si>
    <t>https://www.sciencedirect.com/science/article/pii/S2405471221001071</t>
  </si>
  <si>
    <t>Biological organization crosses multiple spatial scales: from molecular, cellular, to tissues and organs. The proliferation of molecular profiling technologies enables increasingly detailed cataloging of the components at each scale. However, the scarcity of spatial profiling has made it challenging to bridge across these scales. Emerging technologies based on highly multiplexed in situ profiling are paving the way to study the spatial organization of cells and tissues in greater detail. These new technologies provide the data needed to cross the scale from cell biology to physiology and identify the fundamental principles that govern tissue organization. Here, we provide an overview of these key technologies and discuss the current and future insights these powerful techniques enable.</t>
  </si>
  <si>
    <t>Cell; Tissue</t>
  </si>
  <si>
    <t>measurements; multi-omics; spatial biology; spatial omics; spatial proteomics; spatial transcriptomics; systems biology</t>
  </si>
  <si>
    <t>Physical Review Fluids</t>
  </si>
  <si>
    <t>https://link.aps.org/doi/10.1103/PhysRevFluids.6.110505</t>
  </si>
  <si>
    <t>This paper is associated with a poster winner of a 2020 American Physical Society's Division of Fluid Dynamics (DFD) Milton van Dyke Award for work presented at the DFD Gallery of Fluid Motion. The original poster is available online at the Gallery of Fluid Motion, https://doi.org/10.1103/APS.DFD.2020.GFM.P0004., This article appears in the following collection:</t>
  </si>
  <si>
    <t>https://www.sciencedirect.com/science/article/pii/S0968000420301171</t>
  </si>
  <si>
    <t>in_paper; Molecule; VC</t>
  </si>
  <si>
    <t>IEEE Access</t>
  </si>
  <si>
    <t>The digital transformations and use of healthcare information system, electronic medical records, wearable technology, and smart devices are increasing with the passage of time. A variety of sources of big data in healthcare are available, such as biometric data, registration data, electronic health record, medical imaging, patient reported data, biomarker data, clinical data, and administrative data. Visualization of data is a key tool for producing images, diagrams, or animations to convey messages from the viewed insight. The role of cardiology in healthcare is obvious for living and life. The function of heart is the control of blood supply to the entire parts of the body. Recent speedy growth in healthcare and the development of computation in the field of cardiology enable researchers and practitioners to mine and visualize new insights from patient data. The role of visualization is to capture the important information from the data and to visualize it for the easiness of doctors and practitioners. To help the doctors and practitioners, the proposed study presents a detailed report of the existing literature on visualization of data in the field of cardiology. This report will support the doctors and practitioners in decision-making process and to make it easier. This detailed study will eventually summarize the results of the existing literature published related to visualization of data in the cardiology. This research uses the systematic literature protocol and the data was collected from the studies published during the year 2009 to 2018 (10 years). The proposed study selected 53 primary studies from different repositories according to the defined exclusion, inclusion, and quality criteria. The proposed study focused mainly on the research work been done on visualization of big data in the field of cardiology, presented a summary of the techniques used for visualization of data in cardiology, and highlight the benefits of visualizations in cardiology. The current research summarizes and organizes the available literature in the form of published materials related to big data visualization in cardiology. The proposed research will help the researchers to view the available research studies on the subject of medical big data in cardiology and then can ultimately be used as evidence in future research. The results of the proposed research show that there is an increase in articles published yearly wise and several studies exist related to medical big data in cardiology. The derivations from the studies are presented in the paper.</t>
  </si>
  <si>
    <t>Big data; Big Data; cardiology; Cardiology; Data visualization; healthcare; Libraries; medical big data; Medical services; Protocols; systematic literature review; Systematics; visualization</t>
  </si>
  <si>
    <t>Biologists hope to address grand scientific challenges by exploring the abundance of data made available through modern microarray technology and other high-throughput techniques. The impact of this data, however, is limited unless researchers can effectively assimilate such complex information and integrate it into their daily research; interactive visualization tools are called for to support the effort. Specifically, typical studies of gene co-expression require novel visualization tools that enable the dynamic formulation and fine-tuning of hypotheses to aid the process of evaluating sensitivity of key parameters. These tools should allow biologists to develop an intuitive understanding of the structure of biological networks and discover genes residing in critical positions in networks and pathways. By using a graph as a universal representation of correlation in gene expression, our system employs several techniques that when used in an integrated manner provide innovative analytical capabilities. Our tool for interacting with gene co-expression data integrates techniques such as: graph layout, qualitative subgraph extraction through a novel 2D user interface, quantitative subgraph extraction using graph-theoretic algorithms or by compound queries, dynamic level-of-detail abstraction, and template-based fuzzy classification. We demonstrate our system using a real-world workflow from a large-scale, systems genetics study of mammalian gene coexpression.</t>
  </si>
  <si>
    <t>Cell; Molecule; Organism</t>
  </si>
  <si>
    <t>Applications; Bioinformatics; Data mining; Data visualization; DNA; Gene expression; Genetics; Genomics; Multivariate visualization; Proteins; Sequences; Visualization systems and software</t>
  </si>
  <si>
    <t>http://urn.kb.se/resolve?urn=urn:nbn:se:liu:diva-92834</t>
  </si>
  <si>
    <t>DiVA portal is a finding tool for research publications and student theses written at the following 50 universities and research institutions.</t>
  </si>
  <si>
    <t>&lt;p&gt;PET, so organ-resultion, but somewhat generic I think?&lt;/p&gt;</t>
  </si>
  <si>
    <t>Organ; VA</t>
  </si>
  <si>
    <t>This atomistic model, which is presented here, can steer biological research to new promising directions in the authors' efforts to fight the spread of the virus. We present a new technique for the rapid modeling and construction of scientifically accurate mesoscale biological models. The resulting 3D models are based on a few 2D microscopy scans and the latest knowledge available about the biological entity, represented as a set of geometric relationships. Our new visual-programming technique is based on statistical and rule-based modeling approaches that are rapid to author, fast to construct, and easy to revise. From a few 2D microscopy scans, we determine the statistical properties of various structural aspects, such as the outer membrane shape, the spatial properties, and the distribution characteristics of the macromolecular elements on the membrane. This information is utilized in the construction of the 3D model. Once all the imaging evidence is incorporated into the model, additional information can be incorporated by interactively defining the rules that spatially characterize the rest of the biological entity, such as mutual interactions among macromolecules, and their distances and orientations relative to other structures. These rules are defined through an intuitive 3D interactive visualization as a visual-programming feedback loop. We demonstrate the applicability of our approach on a use case of the modeling procedure of the SARS-CoV-2 virion ultrastructure. This atomistic model, which we present here, can steer biological research to new promising directions in our efforts to fight the spread of the virus.</t>
  </si>
  <si>
    <t>DV; in_paper; Molecule; VA</t>
  </si>
  <si>
    <t>Using CellML with OpenCMISS to Simulate Multi-Scale Physiology</t>
  </si>
  <si>
    <t>Frontiers in Bioengineering and Biotechnology</t>
  </si>
  <si>
    <t>https://www.ncbi.nlm.nih.gov/pmc/articles/PMC4283644/</t>
  </si>
  <si>
    <t>Nature methods</t>
  </si>
  <si>
    <t>International Journal of Computer Assisted Radiology and Surgery</t>
  </si>
  <si>
    <t>https://doi.org/10.1007/s11548-019-02083-0</t>
  </si>
  <si>
    <t>Currently no detailed in vivo imaging of the intracranial vessel wall exists. Ex vivo histologic images can provide information about the intracranial aneurysm (IA) wall composition that is useful for the understanding of IA development and rupture risk. For a 3D analysis, the 2D histologic slices must be incorporated in a 3D model which can be used for a spatial evaluation of the IA’s morphology, including analysis of the IA neck.</t>
  </si>
  <si>
    <t>Aneurysm; Histology; Tissue; vascular wall</t>
  </si>
  <si>
    <t>Nature Biotechnology</t>
  </si>
  <si>
    <t>https://www.nature.com/articles/nbt.1558</t>
  </si>
  <si>
    <t>A group of scientists in the systems biology community propose visual conventions for drawing biological diagrams.</t>
  </si>
  <si>
    <t>Agriculture; Bioinformatics; Biomedical Engineering/Biotechnology; Biomedicine; Biotechnology; general; Life Sciences</t>
  </si>
  <si>
    <t>https://onlinelibrary.wiley.com/doi/abs/10.1111/cgf.13727</t>
  </si>
  <si>
    <t>Genomic data visualization is essential for interpretation and hypothesis generation as well as a valuable aid in communicating discoveries. Visual tools bridge the gap between algorithmic approaches and the cognitive skills of investigators. Addressing this need has become crucial in genomics, as biomedical research is increasingly data-driven and many studies lack well-defined hypotheses. A key challenge in data-driven research is to discover unexpected patterns and to formulate hypotheses in an unbiased manner in vast amounts of genomic and other associated data. Over the past two decades, this has driven the development of numerous data visualization techniques and tools for visualizing genomic data. Based on a comprehensive literature survey, we propose taxonomies for data, visualization, and tasks involved in genomic data visualization. Furthermore, we provide a comprehensive review of published genomic visualization tools in the context of the proposed taxonomies.</t>
  </si>
  <si>
    <t>&lt;p&gt;This is a state of the art for visualizing genomic data, I can just point to this for a more detailed discussion of the myriad methods for visualizing genomic data&lt;/p&gt;</t>
  </si>
  <si>
    <t>Frontiers in Bioinformatics</t>
  </si>
  <si>
    <t>https://www.frontiersin.org/article/10.3389/fbinf.2021.669186</t>
  </si>
  <si>
    <t>https://www.nature.com/articles/nmeth.f.301</t>
  </si>
  <si>
    <t>Methods and tools for visualizing biological data have improved considerably over the last decades, but they are still inadequate for some high-throughput data sets. For most users, a key challenge is to benefit from the deluge of data without being overwhelmed by it. This challenge is still largely unfulfilled and will require the development of truly integrated and highly useable tools.</t>
  </si>
  <si>
    <t>Visualization of macromolecular structures.</t>
  </si>
  <si>
    <t>call-to-action; in_paper; Organ; STAR; Tissue</t>
  </si>
  <si>
    <t>International Journal of Quantum Chemistry</t>
  </si>
  <si>
    <t>https://onlinelibrary.wiley.com/doi/abs/10.1002/qua.26133</t>
  </si>
  <si>
    <t>Topological Data Analysis (TDA) is a powerful mathematical theory, largely unexplored in theoretical chemistry. In this work we demonstrate how TDA provides new insights into topological features of electron densities and reduced density gradients, by investigating the effects of relativity on the bonding of the Au4-S-C6H4-S′-Au′4 molecule. Whereas recent analyses of this species carried out with the Quantum Theory of Atoms-In-Molecules (a previous study) concluded, from the emergence of new topological features in the electron density, that relativistic effects yielded noncovalent interactions between gold and hydrogen atoms, we show from their low persistence values (which decrease with increased basis set size) these features are not significant. Further analysis of the reduced density gradient confirms no relativity-induced noncovalent interactions in Au4-S-C6H4-S′-Au′4. We argue TDA should be integrated into electronic structure analysis methods, and be considered as a basis for the development of new topology-based approaches.</t>
  </si>
  <si>
    <t>noncovalent interactions; quantum chemistry; relativistic effects; Topological Data Analysis</t>
  </si>
  <si>
    <t>https://www.science.org/lookup/doi/10.1126/science.aag0025</t>
  </si>
  <si>
    <t>Understanding large amounts of spatiotemporal data from particle-based simulations, such as molecular dynamics, often relies on the computation and analysis of aggregate measures. These, however, by virtue of aggregation, hide structural information about the space/time localization of the studied phenomena. This leads to degenerate cases where the measures fail to capture distinct behaviour. In order to drill into these aggregate values, we propose a multi-scale visual exploration technique. Our novel representation, based on partial domain aggregation, enables the construction of a continuous scale-space for discrete datasets and the simultaneous exploration of scales in both space and time. We link these two scale-spaces in a scale-space space-time cube and model linked views as orthogonal slices through this cube, thus enabling the rapid identification of spatio-temporal patterns at multiple scales. To demonstrate the effectiveness of our approach, we showcase an advanced exploration of a protein-ligand simulation.</t>
  </si>
  <si>
    <t>Analytical models; Atmospheric measurements; Computational modeling; Data visualization; Kernel; multi-scale analysis; Particle measurements; Scale space; scientific simulation; space-time cube; Time series analysis; time-series</t>
  </si>
  <si>
    <t>In Human-Computer Interaction (HCI), experts seek to evaluate and compare the performance and ergonomics of user interfaces. Recently, a novel cost-efficient method for estimating physical ergonomics and performance has been introduced to HCI. It is based on optical motion capture and biomechanical simulation. It provides a rich source for analyzing human movements summarized in a multidimensional data set. Existing visualization tools do not sufficiently support the HCI experts in analyzing this data. We identified two shortcomings. First, appropriate visual encodings are missing particularly for the biomechanical aspects of the data. Second, the physical setup of the user interface cannot be incorporated explicitly into existing tools. We present MovExp, a versatile visualization tool that supports the evaluation of user interfaces. In particular, it can be easily adapted by the HCI experts to include the physical setup that is being evaluated, and visualize the data on top of it. Furthermore, it provides a variety of visual encodings to communicate muscular loads, movement directions, and other specifics of HCI studies that employ motion capture and biomechanical simulation. In this design study, we follow a problem-driven research approach. Based on a formalization of the visualization needs and the data structure, we formulate technical requirements for the visualization tool and present novel solutions to the analysis needs of the HCI experts. We show the utility of our tool with four case studies from the daily work of our HCI experts.</t>
  </si>
  <si>
    <t>&lt;p&gt;&lt;span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none;"&gt;Recently, a method was proposed&lt;span&gt; &lt;/span&gt;&lt;/span&gt;&lt;a id="context_ref_11_1" style="background: #ffffff; color: #006699; text-decoration: none; cursor: pointer; font-family: Georgia, serif; font-size: 15px; font-style: normal; font-variant-ligatures: normal; font-variant-caps: normal; font-weight: 400; letter-spacing: normal; orphans: 2; text-align: start; text-indent: 0px; text-transform: none; white-space: normal; widows: 2; word-spacing: 0px; -webkit-text-stroke-width: 0px;"&gt;&lt;/a&gt;[11]&lt;span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none;"&gt;&lt;span&gt; &lt;/span&gt;that allows a cost-effective assessment of user performance and physical ergonomics. It works by first capturing the 3D movements of a human in a laboratory setting, and then numerically simulating the biomechanics. This is called&lt;span&gt; &lt;/span&gt;&lt;/span&gt;&lt;em style="color: #333333; font-family: Georgia, serif; font-size: 15px;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initial;"&gt;motion-capture-based biomechanical simulation&lt;/em&gt;&lt;span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 The resulting data sets are multidimensional (typically around 400 variables) and provide a rich description of human movement.&lt;/span&gt;&lt;/p&gt;</t>
  </si>
  <si>
    <t>in_paper; Organ; VA</t>
  </si>
  <si>
    <t>Biological system modeling; Biomechanics; Data visualization; Design study; Ergonomics; Human computer interaction; Human-Computer Interaction; Information visualization</t>
  </si>
  <si>
    <t>Recent Advances in the 3D Physiological Human</t>
  </si>
  <si>
    <t>anatomy; Cell; exploration; Ivo; Organelle; static</t>
  </si>
  <si>
    <t>Pelt, Roy van; Vilanova, Anna</t>
  </si>
  <si>
    <t>Computer</t>
  </si>
  <si>
    <t>Current Opinion in Cell Biology</t>
  </si>
  <si>
    <t>https://www.sciencedirect.com/science/article/pii/S0955067421000302</t>
  </si>
  <si>
    <t>Biological membranes exhibit diversity in their shapes and complexity in chemical compositions that are linked to many cellular functions. These two central features of biomembranes have been the subject of numerous simulation studies, using a diverse range of computational techniques. Currently, the field is able to capture this complexity at increasing levels of realism and connect the microscopic view on protein–lipid interactions to cellular morphologies at the level of entire organelles. Here we highlight recent advances in this topic, identify current bottlenecks, and sketch possible ways ahead.</t>
  </si>
  <si>
    <t>adjacent-multiscale; Molecule; Organelle</t>
  </si>
  <si>
    <t>Membrane curvature; Mesoscale models; Multiscale simulations</t>
  </si>
  <si>
    <t>https://doi.org/10.1093/bioinformatics/14.9.807</t>
  </si>
  <si>
    <t>MOTIVATION: The problems caused by the difficulty in visualizing and browsing biological databases have become crucial. Scientists can no longer interact directly with the huge amount of available data. However, future breakthroughs in biology depend on this interaction. We propose a new metaphor for biological data visualization and browsing that allows navigation in very large databases in an intuitive way. The concepts underlying our approach are based on navigation and visualization with zooming, semantic zooming and portals; and on data transformation via magic lenses. We think that these new visualization and navigation techniques should be applied globally to a federation of biological databases. RESULTS: We have implemented a generic tool, called Zomit, that provides an application programming interface for developing servers for such navigation and visualization, and a generic architecture-independent client (Javatrade mark applet) that queries such servers. As an illustration of the capabilities of our approach, we have developed ZoomMap, a prototype browser for the HuGeMap human genome map database. AVAILABILITY: Zomit and ZoomMap are available at the URL http://www.infobiogen.fr/services/zomit.</t>
  </si>
  <si>
    <t>Visualization and Computer Graphics, IEEE Transactions on</t>
  </si>
  <si>
    <t>https://onlinelibrary.wiley.com/doi/abs/10.1111/cgf.12927</t>
  </si>
  <si>
    <t>This survey provides an overview of perceptually motivated techniques for the visualization of medical image data, including physics-based lighting techniques as well as illustrative rendering that incorporate spatial depth and shape cues. Additionally, we discuss evaluations that were conducted in order to study the perceptual effects of these visualization techniques as compared to conventional techniques. These evaluations assessed depth and shape perception with depth judgment, orientation matching, and related tasks. This overview of existing techniques and their evaluation serves as a basis for defining the evaluation process of medical visualizations and to discuss a research agenda.</t>
  </si>
  <si>
    <t>Categories and Subject Descriptors (according to ACM CCS); I.3.3 Computer Graphics: Picture/Image Generation—Line and curve generation</t>
  </si>
  <si>
    <t>https://onlinelibrary.wiley.com/doi/abs/10.1111/cgf.13891</t>
  </si>
  <si>
    <t>We describe visual analytics solutions aiming to support public health professionals, and thus, preventive measures. Prevention aims at advocating behaviour and policy changes likely to improve human health. Public health strives to limit the outbreak of acute diseases as well as the reduction of chronic diseases and injuries. For this purpose, data are collected to identify trends in human health, to derive hypotheses, e.g. related to risk factors, and to get insights in the data and the underlying phenomena. Most public health data have a temporal character. Moreover, the spatial character, e.g. spatial clustering of diseases, needs to be considered for decision-making. Visual analytics techniques involve (subspace) clustering, interaction techniques to identify relevant subpopulations, e.g. being particularly vulnerable to diseases, imputation of missing values, visual queries as well as visualization and interaction techniques for spatio-temporal data. We describe requirements, tasks and visual analytics techniques that are widely used in public health before going into detail with respect to applications. These include outbreak surveillance and epidemiology research, e.g. cancer epidemiology. We classify the solutions based on the visual analytics techniques employed. We also discuss gaps in the current state of the art and resulting research opportunities in a research agenda to advance visual analytics support in public health.</t>
  </si>
  <si>
    <t>• Computer Applications → Life and Medical Sciences; medical imaging; visual analytics; visualization</t>
  </si>
  <si>
    <t>https://www.sciencedirect.com/science/article/pii/S0097849320300923</t>
  </si>
  <si>
    <t>&lt;p&gt;Some of the works they cite here, many of which are visual communication works, end up being more multiscale than single-scale as they tell a medical story&lt;/p&gt;</t>
  </si>
  <si>
    <t>Animation; Medical visualization</t>
  </si>
  <si>
    <t>https://onlinelibrary.wiley.com/doi/abs/10.1111/cgf.12784</t>
  </si>
  <si>
    <t>&lt;p&gt;KEY SEED PAPER&lt;/p&gt;</t>
  </si>
  <si>
    <t>I.3.8 Computer Graphics: Applications-Dynamic data visualization; information visualization; medical imaging; visualization</t>
  </si>
  <si>
    <t>2016 IEEE Pacific Visualization Symposium (PacificVis)</t>
  </si>
  <si>
    <t>The advancement of motion sensing input devices has enabled the collection of multivariate time-series body movement data. Analyzing such type of data is challenging due to the large amount of data and the task of mining for interesting temporal movement patterns. To address this problem, we propose an interface to visualize and analyze body movement data. This visualization enables users to navigate and explore the evolution of movement over time for different movement areas. We also propose a clustering method based on hierarchical clustering to group similar movement patterns. The proposed visualization is illustrated with a case study which demonstrates the ability of the interface to analyze body movements.</t>
  </si>
  <si>
    <t>Movement; Organ</t>
  </si>
  <si>
    <t>Boats; Data visualization; Euclidean distance; Games; H.3.3 [Information Storage and Retrieval]: Information Search and Retrieval — Clustering; H.5.2 [Information Interfaces and Presentation]: User Interfaces — Graphical User Interfaces; Incentive schemes; Medical services; Navigation</t>
  </si>
  <si>
    <t>Qiao, Aike; Liu, Youjun; Li, Siyang; Zhao, Hu</t>
  </si>
  <si>
    <t>Numerical Simulation of Physiological Blood Flow in 2-way Coronary Artery Bypass Grafts</t>
  </si>
  <si>
    <t>Journal of Biological Physics</t>
  </si>
  <si>
    <t>10.1007/s10867-005-5829-2</t>
  </si>
  <si>
    <t>https://www.ncbi.nlm.nih.gov/pmc/articles/PMC3456160/</t>
  </si>
  <si>
    <t>The Coronary Artery Bypass Graft (CABG) yields excellent results and remains the modern standard of care for treatment of occlusive disease in the cardiovascular system. However, the development of anastomotic Intimal Hyperplasia (IH) and restenosis can compromise the medium-and-long term effects of the CABG. This problem can be correlated with the geometric configuration and hemodynamics of the bypass graft. A novel geometric configuration was proposed for the CABG with two symmetrically implanted grafts for the purpose of improving the hemodynamics. Physiological blood flows in two models of bypass grafts were simulated using numerical methods. One model was for the conventional bypass configuration with a single graft (1-way model); the other model was for the proposed bypass configuration with two grafts (2-way model). The temporal and spatial distributions of hemodynamics, such as flow patterns and Wall Shear Stress (WSS) in the vicinity of the distal anastomoses, were analyzed and compared. Calculation results showed that the 2-way model possessed favorable hemodynamics with uniform longitudinal flow patterns and WSS distributions, which could decrease the probability of restenosis and improve the effect of the surgical treatment. Concerning the limitations of the 2-way bypass grafts, it is necessary to perform animal experiments to verify the viability of this novel idea for the CABG.</t>
  </si>
  <si>
    <t>https://www.nature.com/articles/s41586-021-04115-9</t>
  </si>
  <si>
    <t>Computational models; Data integration; Machine learning; Network topology; Proteome informatics</t>
  </si>
  <si>
    <t>IEEE Engineering in Medicine and Biology Magazine</t>
  </si>
  <si>
    <t>Biological system modeling; Biological systems; Books; Cancer; Diseases; Pathology; Physiology; Process control; Proteins; Wounds</t>
  </si>
  <si>
    <t>https://www.nature.com/articles/s41598-020-62920-0</t>
  </si>
  <si>
    <t>In the last decade, extracellular vesicles (EVs) have become a hot topic. The findings on EVs content and effects have made them a major field of interest in cancer research. EVs, are able to be internalized through integrins expressed in parental cells, in a tissue specific manner, as a key step of cancer progression and pre-metastatic niche formation. However, this specificity might lead to new opportunities in cancer treatment by using EVs as devices for drug delivery. For future applications of EVs in cancer, improved protocols and methods for EVs isolation and visualization are required. Our group has put efforts on developing a protocol able to track the EVs for in vivo internalization analysis. We showed, for the first time, the videos of labeled EVs uptake by living lung cancer cells.</t>
  </si>
  <si>
    <t>Fluorescence imaging; Isolation; Multivesicular bodies; Nucleic acids; separation and purification; Transporters</t>
  </si>
  <si>
    <t>Philosophical Transactions of the Royal Society A: Mathematical, Physical and Engineering Sciences</t>
  </si>
  <si>
    <t>https://royalsocietypublishing.org/doi/10.1098/rsta.2019.0160</t>
  </si>
  <si>
    <t>Real-time simulation of a large-scale biologically representative spiking neural network is presented, through the use of a heterogeneous parallelization scheme and SpiNNaker neuromorphic hardware. A published cortical microcircuit model is used as a benchmark test case, representing ≈1 mm2 of early sensory cortex, containing 77 k neurons and 0.3 billion synapses. This is the first hard real-time simulation of this model, with 10 s of biological simulation time executed in 10 s wall-clock time. This surpasses best-published efforts on HPC neural simulators (3 × slowdown) and GPUs running optimized spiking neural network (SNN) libraries (2 × slowdown). Furthermore, the presented approach indicates that real-time processing can be maintained with increasing SNN size, breaking the communication barrier incurred by traditional computing machinery. Model results are compared to an established HPC simulator baseline to verify simulation correctness, comparing well across a range of statistical measures. Energy to solution and energy per synaptic event are also reported, demonstrating that the relatively low-tech SpiNNaker processors achieve a 10 × reduction in energy relative to modern HPC systems, and comparable energy consumption to modern GPUs. Finally, system robustness is demonstrated through multiple 12 h simulations of the cortical microcircuit, each simulating 12 h of biological time, and demonstrating the potential of neuromorphic hardware as a neuroscience research tool for studying complex spiking neural networks over extended time periods. This article is part of the theme issue ‘Harmonizing energy-autonomous computing and intelligence’.</t>
  </si>
  <si>
    <t>cortical microcircuit; low-power; neuromorphic; parallel programming; real time; SpiNNaker</t>
  </si>
  <si>
    <t>Journal of Chemical Information and Modeling</t>
  </si>
  <si>
    <t>https://doi.org/10.1021/acs.jcim.8b00042</t>
  </si>
  <si>
    <t>In molecular dynamics or Monte Carlo simulations, the interactions between the particles (atoms) in the system are described by a so-called force field. The empirical functional form of classical fixed-charge force fields dates back to 1969 and remains essentially unchanged. In a fixed-charge force field, the polarization is not modeled explicitly, i.e. the effective partial charges do not change depending on conformation and environment. This simplification allows, however, a dramatic reduction in computational cost compared to polarizable force fields and in particular quantum-chemical modeling. The past decades have shown that simulations employing carefully parametrized fixed-charge force fields can provide useful insights into biological and chemical questions. This overview focuses on the four major force-field families, i.e. AMBER, CHARMM, GROMOS, and OPLS, which are based on the same classical functional form and are continuously improved to the present day. The overview is aimed at readers entering the field of (bio)molecular simulations. More experienced users may find the comparison and historical development of the force-field families interesting.</t>
  </si>
  <si>
    <t>BioMedical Engineering OnLine</t>
  </si>
  <si>
    <t>https://www.ncbi.nlm.nih.gov/pmc/articles/PMC4661988/</t>
  </si>
  <si>
    <t>Background Phase contrast magnetic resonance imaging (PC-MRI) is used clinically for quantitative assessment of cardiovascular flow and function, as it is capable of providing directly-measured 3D velocity maps. Alternatively, vascular flow can be estimated from model-based computation fluid dynamics (CFD) calculations. CFD provides arbitrarily high resolution, but its accuracy hinges on model assumptions, while velocity fields measured with PC-MRI generally do not satisfy the equations of fluid dynamics, provide limited resolution, and suffer from partial volume effects. The purpose of this study is to develop a proof-of-concept numerical procedure for constructing a simulated flow field that is influenced by both direct PC-MRI measurements and a fluid physics model, thereby taking advantage of both the accuracy of PC-MRI and the high spatial resolution of CFD. The use of the proposed approach in regularizing 3D flow fields is evaluated. Methods The proposed algorithm incorporates both a Newtonian fluid physics model and a linear PC-MRI signal model. The model equations are solved numerically using a modified CFD algorithm. The numerical solution corresponds to the optimal solution of a generalized Tikhonov regularization, which provides a flow field that satisfies the flow physics equations, while being close enough to the measured PC-MRI velocity profile. The feasibility of the proposed approach is demonstrated on data from the carotid bifurcation of one healthy volunteer, and also from a pulsatile carotid flow phantom. Results The proposed solver produces flow fields that are in better agreement with direct PC-MRI measurements than CFD alone, and converges faster, while closely satisfying the fluid dynamics equations. For the implementation that provided the best results, the signal-to-error ratio (with respect to the PC-MRI measurements) in the phantom experiment was 6.56 dB higher than that of conventional CFD; in the in vivo experiment, it was 2.15 dB higher. Conclusions The proposed approach allows partial or complete measurements to be incorporated into a modified CFD solver, for improving the accuracy of the resulting flow fields estimates. This can be used for reducing scan time, increasing the spatial resolution, and/or denoising the PC-MRI measurements.</t>
  </si>
  <si>
    <t>&lt;p&gt;&lt;span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none;"&gt;CFD vs PC-MRI&lt;/span&gt;&lt;/p&gt; &lt;p&gt;&lt;span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none;"&gt;Two different approaches to 3D flow assessment are currently available to the researcher and clinician: direct, model-independent velocity mapping using phase contrast magnetic resonance imaging (PC-MRI) [&lt;/span&gt;&lt;a id="__tag_493207890"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href="https://www.ncbi.nlm.nih.gov/pmc/articles/PMC4661988/#CR1" aria-expanded="false" aria-haspopup="true"&gt;1&lt;/a&gt;&lt;span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none;"&gt;–&lt;/span&gt;&lt;a id="__tag_493207922"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href="https://www.ncbi.nlm.nih.gov/pmc/articles/PMC4661988/#CR3" aria-expanded="false" aria-haspopup="true"&gt;3&lt;/a&gt;&lt;span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 or Doppler ultrasound, and model-based computational fluid dynamics (CFD) calculations [&lt;/span&gt;&lt;a id="__tag_493207910"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href="https://www.ncbi.nlm.nih.gov/pmc/articles/PMC4661988/#CR4" aria-expanded="false" aria-haspopup="true"&gt;4&lt;/a&gt;&lt;span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none;"&gt;–&lt;/span&gt;&lt;a id="__tag_493207886"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href="https://www.ncbi.nlm.nih.gov/pmc/articles/PMC4661988/#CR16" aria-expanded="false" aria-haspopup="true"&gt;16&lt;/a&gt;&lt;span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 Among the direct methods, PC-MRI has gained prominence in recent years due to its unrestricted 3D anatomical coverage and minimal operator dependence [&lt;/span&gt;&lt;a id="__tag_493207908"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href="https://www.ncbi.nlm.nih.gov/pmc/articles/PMC4661988/#CR1" aria-expanded="false" aria-haspopup="true"&gt;1&lt;/a&gt;&lt;span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 &lt;/span&gt;&lt;/span&gt;&lt;a id="__tag_493207881"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href="https://www.ncbi.nlm.nih.gov/pmc/articles/PMC4661988/#CR17" aria-expanded="false" aria-haspopup="true"&gt;17&lt;/a&gt;&lt;span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none;"&gt;–&lt;/span&gt;&lt;a id="__tag_493207901"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href="https://www.ncbi.nlm.nih.gov/pmc/articles/PMC4661988/#CR19" aria-expanded="false" aria-haspopup="true"&gt;19&lt;/a&gt;&lt;span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 The connection between MRI-based complex blood flow analysis (such as, turbulence [&lt;/span&gt;&lt;a id="__tag_493207892"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href="https://www.ncbi.nlm.nih.gov/pmc/articles/PMC4661988/#CR20" aria-expanded="false" aria-haspopup="true"&gt;20&lt;/a&gt;&lt;span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 and helical blood flow [&lt;/span&gt;&lt;a id="__tag_493207915"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href="https://www.ncbi.nlm.nih.gov/pmc/articles/PMC4661988/#CR21" aria-expanded="false" aria-haspopup="true"&gt;21&lt;/a&gt;&lt;span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 and MRI-based biomarkers (such as, wall shear stress [&lt;/span&gt;&lt;a id="__tag_493207912"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href="https://www.ncbi.nlm.nih.gov/pmc/articles/PMC4661988/#CR22" aria-expanded="false" aria-haspopup="true"&gt;22&lt;/a&gt;&lt;span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none;"&gt;–&lt;/span&gt;&lt;a id="__tag_493207896"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href="https://www.ncbi.nlm.nih.gov/pmc/articles/PMC4661988/#CR24" aria-expanded="false" aria-haspopup="true"&gt;24&lt;/a&gt;&lt;span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 and pressure gradients  [&lt;/span&gt;&lt;a id="__tag_493207911"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href="https://www.ncbi.nlm.nih.gov/pmc/articles/PMC4661988/#CR25" aria-expanded="false" aria-haspopup="true"&gt;25&lt;/a&gt;&lt;span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none;"&gt;–&lt;/span&gt;&lt;a id="__tag_541093129"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href="https://www.ncbi.nlm.nih.gov/pmc/articles/PMC4661988/#CR29" aria-expanded="false" aria-haspopup="true"&gt;29&lt;/a&gt;&lt;span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 with disease progression and diagnosis are active and promising areas of research. However, PC-MRI provides limited spatial and temporal resolutions, which inevitably impacts the accuracy of MRI-based hemodynamic parameter estimates [&lt;/span&gt;&lt;a id="__tag_493207885"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href="https://www.ncbi.nlm.nih.gov/pmc/articles/PMC4661988/#CR30" aria-expanded="false" aria-haspopup="true"&gt;30&lt;/a&gt;&lt;span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none;"&gt;].&lt;/span&gt;&lt;/p&gt;</t>
  </si>
  <si>
    <t>A Novel Grid-based Visualization Approach for Metabolic Networks with Advanced Focus&amp;#38;Context View</t>
  </si>
  <si>
    <t>Proceedings of the 17th International Conference on Graph Drawing</t>
  </si>
  <si>
    <t>http://link.springer.com/10.1007/978-3-319-24523-2_3</t>
  </si>
  <si>
    <t>&lt;p&gt;Interest in uncertainty visualization is steadily increasing [10, 17, 32, 35], and the topic has been identified as a top research problem [16]. Related to this work are techniques aimed at incorporating uncertainty information into volume rendering and isosurfaces, using linked multiple windows, the visual representation of probability distribution functions (PDFs), and displaying the results of parameter-space explorations.&lt;/p&gt;</t>
  </si>
  <si>
    <t>GPU-based Multi-Volume Rendering for the Visualization of Functional Brain Images.</t>
  </si>
  <si>
    <t>Proceedings of SimVis</t>
  </si>
  <si>
    <t>Advances in Visual Computing</t>
  </si>
  <si>
    <t>Biomedical Data; Hand Gesture; Haptic Device; Haptic Interface; Multimodal Approach</t>
  </si>
  <si>
    <t>The paper presents an example of how existing visualization methods can be successfully applied-after minor modifications-for allowing new, sometimes unexpected insight into scientific questions, in this case for better understanding of unknown, microscopic biological structures. The authors present a volume rendering system supporting the visualization of LCM datasets, a new microscopic tomographic method allowing for the first time accurate and fast in-vivo inspection of the spatial structure of microscopic structures, especially important in (but not restricted to) biology. The speed, flexibility and versatility of the system allows fast, convenient, interactive operation with large datasets on small computers (workstation or PC). By testing different datasets, they have been able to significantly improve the performance of understanding the internal structure of LCM data. Most important, they have been able to show static and dynamic structures of cells never seen before and allowing significant insight in the cell movement process. Therefore they regard the system as a universal tool for the visualization of such data.</t>
  </si>
  <si>
    <t>Chemical lasers; Computer aided software engineering; Inspection; Instruments; Microscopy; Mirrors; Probes; Tomography; Visualization</t>
  </si>
  <si>
    <t>https://doi.org/10.1093/nar/gkab325</t>
  </si>
  <si>
    <t>2008 Workshop on Ultrascale Visualization</t>
  </si>
  <si>
    <t>As bioinformatics has evolved from a reductionistic approach to a complementary multi-scale integrative approach, new challenges in ultra-scale visualization have arisen. Even though visualization is a critical component to large-scale biological data analysis, the ultra-scale nature of systems biology has given rise to novel problems in visualization that are not addressed by existing methods. Visualization is a rich and actively researched domain, and there are many open research questions pertaining to the increasing demands of visualization in bioinformatics. In this paper, we present several broadly important ultra-scale visualization challenges and discuss specific examples of ultra-scale applications in systems biology.</t>
  </si>
  <si>
    <t>&lt;p&gt;comparative and integrative visualomics -- gene expression main emphasis here, and how that affects at the organism scale&lt;/p&gt; &lt;p&gt;comparative vis-omics:&lt;/p&gt; &lt;p style="margin: 0px 0px 1.5em; 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initial;"&gt;To assess correlations among gene expression profiles, for example, heatmap-based visualization techniques augmented with dendograms, dimension reduction-based 2-&lt;span&gt; &lt;/span&gt;&lt;span id="MathJax-Element-3-Frame" class="MathJax" style="padding: 0px; display: inline; font-style: normal; font-weight: normal; line-height: normal; font-size: 15px; text-indent: 0px; text-align: left; text-transform: none; letter-spacing: normal; word-spacing: normal; overflow-wrap: normal; white-space: nowrap; float: none; direction: ltr; max-width: none; max-height: none; min-width: 0px; min-height: 0px; border: 0px; margin: 0px;"&gt;&lt;span id="MathJax-Span-7" class="math" style="transition: none 0s ease 0s; display: inline-block; position: static; border: 0px; padding: 0px; margin: 0px; vertical-align: 0px; line-height: normal; text-decoration: none; box-sizing: content-box; width: 0.964em;"&gt;&lt;span style="transition: none 0s ease 0s; display: inline-block; position: relative; border: 0px; padding: 0px; margin: 0px; vertical-align: 0px; line-height: normal; text-decoration: none; box-sizing: content-box; width: 0.844em; height: 0px; font-size: 16.65px;"&gt;&lt;span style="transition: none 0s ease 0s; display: inline; position: absolute; border: 0px; padding: 0px; margin: 0px; vertical-align: 0px; line-height: normal; text-decoration: none; box-sizing: content-box; clip: rect(1.324em, 1000.84em, 2.345em, -999.997em); top: -2.159em; left: 0em;"&gt;&lt;span id="MathJax-Span-8" class="mrow" style="transition: none 0s ease 0s; display: inline; position: static; border: 0px; padding: 0px; margin: 0px; vertical-align: 0px; line-height: normal; text-decoration: none; box-sizing: content-box;"&gt;&lt;span id="MathJax-Span-9" class="mi" style="transition: none 0s ease 0s; display: inline; position: static; border: 0px; padding: 0px; margin: 0px; vertical-align: 0px; line-height: normal; text-decoration: none; box-sizing: content-box; font-family: MathJax_Math-italic;"&gt;D&lt;/span&gt;&lt;/span&gt;&lt;/span&gt;&lt;/span&gt;&lt;/span&gt;&lt;/span&gt;&lt;span&gt; &lt;/span&gt;scatter plots, parallel coordinate graphs, have become indispensable in support of high-dimensional cluster analysis. These techniques are exemplified by a number of tools such as Cluster and TreeView&lt;span&gt; &lt;/span&gt;&lt;a id="context_ref_22_2a" style="background: transparent; color: #006699; text-decoration: none; cursor: pointer;"&gt;&lt;/a&gt;[22], Hierarchical Clustering Explorer (HCE)&lt;span&gt; &lt;/span&gt;&lt;a id="context_ref_23_2a" style="background: transparent; color: #006699; text-decoration: none; cursor: pointer; padding-left: 0.25rem;"&gt;&lt;/a&gt;[23],&lt;span&gt; &lt;/span&gt;&lt;a id="context_ref_24_2a" style="background: transparent; color: #006699; text-decoration: none; cursor: pointer; padding-left: 0.25rem;"&gt;&lt;/a&gt;[24], Agilent GeneSpring&lt;span&gt; &lt;/span&gt;&lt;a id="context_ref_25_2a" style="background: transparent; color: #006699; text-decoration: none; cursor: pointer; padding-left: 0.25rem;"&gt;&lt;/a&gt;[25], and Spotfire DecisionSite&lt;span&gt; &lt;/span&gt;&lt;a id="context_ref_26_2a" style="background: transparent; color: #006699; text-decoration: none; cursor: pointer; padding-left: 0.25rem;"&gt;&lt;/a&gt;[26]. Visual mapping of gene expression profiles to the Gene Ontology&lt;span&gt; &lt;/span&gt;&lt;a id="context_ref_27_2a" style="background: transparent; color: #006699; text-decoration: none; cursor: pointer; padding-left: 0.25rem;"&gt;&lt;/a&gt;[27]&lt;span&gt; &lt;/span&gt;hierarchical annotations&lt;span&gt; &lt;/span&gt;&lt;a id="context_ref_24_2a" style="background: transparent; color: #006699; text-decoration: none; cursor: pointer; padding-left: 0.25rem;"&gt;&lt;/a&gt;[24],&lt;span&gt; &lt;/span&gt;&lt;a id="context_ref_28_2a" style="background: transparent; color: #006699; text-decoration: none; cursor: pointer; padding-left: 0.25rem;"&gt;&lt;/a&gt;[28]–&lt;a id="context_ref_29_2a" style="background: transparent; color: #006699; text-decoration: none; cursor: pointer; padding-left: 0.25rem;"&gt;&lt;/a&gt;[29]&lt;a id="context_ref_30_2a" style="background: transparent; color: #006699; text-decoration: none; cursor: pointer; padding-left: 0.25rem;"&gt;&lt;/a&gt;[30], to gene regulation pathways&lt;span&gt; &lt;/span&gt;&lt;a id="context_ref_31_2a" style="background: transparent; color: #006699; text-decoration: none; cursor: pointer; padding-left: 0.25rem;"&gt;&lt;/a&gt;[31]&lt;span&gt; &lt;/span&gt;and to gene chromosome locations&lt;span&gt; &lt;/span&gt;&lt;a id="context_ref_32_2a" style="background: transparent; color: #006699; text-decoration: none; cursor: pointer; padding-left: 0.25rem;"&gt;&lt;/a&gt;[32],&lt;span&gt; &lt;/span&gt;&lt;a id="context_ref_33_2a" style="background: transparent; color: #006699; text-decoration: none; cursor: pointer; padding-left: 0.25rem;"&gt;&lt;/a&gt;[33]&lt;span&gt; &lt;/span&gt;have become vital to confirm the cluster structure and the quality of the differentially expressed genes, to annotate hypothetical genes, and to discover inter-gene relationships and “crosstalks” between pathways. Likewise, molecular interaction data can now be visually explored using a number of tools, as exemplified by Cytoscape&lt;span&gt; &lt;/span&gt;&lt;a id="context_ref_34_2a" style="background: transparent; color: #006699; text-decoration: none; cursor: pointer; padding-left: 0.25rem;"&gt;&lt;/a&gt;[34]&lt;span&gt; &lt;/span&gt;and Osprey&lt;span&gt; &lt;/span&gt;&lt;a id="context_ref_35_2a" style="background: transparent; color: #006699; text-decoration: none; cursor: pointer; padding-left: 0.25rem;"&gt;&lt;/a&gt;[35]&lt;span&gt; &lt;/span&gt;in the context of protein-protein interaction networks, Pathway Voyager&lt;span&gt; &lt;/span&gt;&lt;a id="context_ref_36_2a" style="background: transparent; color: #006699; text-decoration: none; cursor: pointer; padding-left: 0.25rem;"&gt;&lt;/a&gt;[36]&lt;span&gt; &lt;/span&gt;in the context of metabolic pathways, or Reactome in the context of biochemical pathways and biological processes&lt;span&gt; &lt;/span&gt;&lt;a id="context_ref_37_2a" style="background: transparent; color: #006699; text-decoration: none; cursor: pointer; padding-left: 0.25rem;"&gt;&lt;/a&gt;[37].&lt;/p&gt; &lt;p style="margin: 0px 0px 1.5em; outline: none !important; 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initial;"&gt;While maturing and gaining popularity, these visualization techniques are still quite limited for&lt;span&gt; &lt;/span&gt;&lt;em&gt;&lt;strong style="font-weight: bold;"&gt;comparative visualomics&lt;/strong&gt;&lt;/em&gt;. The challenge is that unlike genomics data, which is primarily linear, mathematical abstractions used-so-far for presenting other omics data types are often non-linear and high-dimensional. For instance, protein-protein interaction networks, gene expression networks, or metabolic networks are often modeled as graphs (i.e., undirected or directed graphs, multi-graphs or hypergraphs depending on networks of interest). While the problem of aligning multiple genomes scales nicely as the number of genomes increases, aligning multiple protein interaction networks or 3-dimensional protein structures quickly becomes a non-trivial visualization task, even if the number of objects is small (see&lt;span&gt; &lt;/span&gt;&lt;a class="fulltext-link" style="background: transparent; color: #006699; text-decoration: none; cursor: pointer;"&gt;Figure 1&lt;/a&gt;). The task is exacerbated if, in addition to topological comparison, evolutionary and environmental context comparisons are pursued.&lt;/p&gt; &lt;p&gt;------&lt;/p&gt; &lt;p style="margin: 0px 0px 1.5em; 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initial;"&gt;While there are many ways of defining ultra-scale visualization, in the context of this paper, we consider ultra-scale visualization challenges to be those in which the data complexity, and not necessarily the data size, is increased by at least an order of magnitude over the typical-sized problems solved today. Such complexity may result from any of several different sources including the comparison of multiple&lt;span&gt; &lt;/span&gt;&lt;em&gt;homogenous&lt;/em&gt;&lt;span&gt; &lt;/span&gt;data sources, the integration of several&lt;span&gt; &lt;/span&gt;&lt;em&gt;heterogeneous&lt;/em&gt;&lt;span&gt; &lt;/span&gt;data types, and the consideration of&lt;span&gt; &lt;/span&gt;&lt;em&gt;multi-scale hierarchical levels&lt;/em&gt;&lt;span&gt; &lt;/span&gt;of biological organization from cells to ecosystems.&lt;/p&gt; &lt;p style="margin: 0px 0px 1.5em; 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initial;"&gt;The purpose of this paper is to provide, from a&lt;span&gt; &lt;/span&gt;&lt;em&gt;user's perspective&lt;/em&gt;, an outlook into the upcoming challenges in bioinformatics to be addressed by ultra-scale visualization, providing a stimulus for advancement in both the visualization and life sciences communities. The rest of the paper is organized as follows. In&lt;span&gt; &lt;/span&gt;&lt;a class="fulltext-link" style="background: transparent; color: #006699; text-decoration: none; cursor: pointer;"&gt;Section II&lt;/a&gt;, we identify several cross-cutting issues in ultra-scale visualization and assess the potential impact of these issues on systems biology as a whole. In&lt;span&gt; &lt;/span&gt;&lt;a class="fulltext-link" style="background: transparent; color: #006699; text-decoration: none; cursor: pointer; padding-left: 0.25rem;"&gt;Section III&lt;/a&gt;, we demonstrate the importance of the challenges raised in&lt;span&gt; &lt;/span&gt;&lt;a class="fulltext-link" style="background: transparent; color: #006699; text-decoration: none; cursor: pointer; padding-left: 0.25rem;"&gt;Section II&lt;/a&gt;&lt;span&gt; &lt;/span&gt;by considering these issues in the context of selected applications; we review some of the existing tools along the way.&lt;span&gt; &lt;/span&gt;&lt;/p&gt;</t>
  </si>
  <si>
    <t>Cell; Molecule; STAR</t>
  </si>
  <si>
    <t>bioinformatics; Bioinformatics; Biological systems; Biology computing; Data visualization; Genomics; large-scale biological data; Large-scale systems; Proteins; Sequences; Systems biology; ultra-scale visualization; visualization challenges</t>
  </si>
  <si>
    <t>Cell Cycle (Georgetown, Tex.)</t>
  </si>
  <si>
    <t>In vivo cell cycle analysis in higher eukaryotes has been limited by the challenge of preserving the integrity of the living organism while visualizing dividing cells. Here, we propose a new model, which uses the unique combination of features of the Japanese medaka in order to visualize and manipulate the cell cycle progression in a live vertebrate. Our stable transgenic histone H2B-GFP medaka line allows fluorescence-based monitoring of the chromosomes. The system has a high specificity, with a strong GFP signal labeling the chromatin architecture. The subcellular resolution ensures detection of both normal and abnormal divisions in live recordings. This translates into the possibility to quantify temporal and spatial aspects of the cell cycle, such as length or nuclear size, as well as to expose drug toxicity at the earliest stage. We also show that acclimation to cold, a prominent feature of the eurytherm medaka, is a valuable natural way of inducing a reversible cell cycle arrest in the entire living organism. Our results suggest that this manipulation can be performed from the early stages of development, has no toxicity and does not alter the cell cycle profile of the embryo.</t>
  </si>
  <si>
    <t>Amino Acid Sequence; Animals; Animals, Genetically Modified; Green Fluorescent Proteins; Histones; Humans; Oryzias; Recombinant Fusion Proteins; Sequence Alignment</t>
  </si>
  <si>
    <t>communication; multi-scale</t>
  </si>
  <si>
    <t>https://onlinelibrary.wiley.com/doi/abs/10.1111/cgf.14036</t>
  </si>
  <si>
    <t>Streamlines are an extensively utilized flow visualization technique for understanding, verifying, and exploring computational fluid dynamics simulations. One of the major challenges associated with the technique is selecting which streamlines to display. Using a large number of streamlines results in dense, cluttered visualizations, often containing redundant information and occluding important regions, whereas using a small number of streamlines could result in missing key features of the flow. Many solutions to select a representative set of streamlines have been proposed by researchers over the past two decades. In this state-of-the-art report, we analyze and classify seed placement and streamline selection (SPSS) techniques used by the scientific flow visualization community. At a high-level, we classify techniques into automatic and manual techniques, and further divide automatic techniques into three strategies: density-based, feature-based, and similarity-based. Our analysis evaluates the identified strategy groups with respect to focus on regions of interest, minimization of redundancy, and overall computational performance. Finally, we consider the application contexts and tasks for which SPSS techniques are currently applied and have potential applications in the future.</t>
  </si>
  <si>
    <t>• Human-centered computing → Scientific visualization; CCS Concepts</t>
  </si>
  <si>
    <t>Visual Analysis of Large‐Scale Protein‐Ligand Interaction Data</t>
  </si>
  <si>
    <t>When studying protein‐ligand interactions, many different factors can influence the behaviour of the protein as well as the ligands. Molecular visualisation tools typically concentrate on the movement of single ligand molecules; however, viewing only one molecule can merely provide a hint of the overall behaviour of the system. To tackle this issue, we do not focus on the visualisation of the local actions of individual ligand molecules but on the influence of a protein and their overall movement. Since the simulations required to study these problems can have millions of time steps, our presented system decouples visualisation and data preprocessing: our preprocessing pipeline aggregates the movement of ligand molecules relative to a receptor protein. For data analysis, we present a web‐based visualisation application that combines multiple linked 2D and 3D views that display the previously calculated data The central view, a novel enhanced sequence diagram that shows the calculated values, is linked to a traditional surface visualisation of the protein. This results in an interactive visualisation that is independent of the size of the underlying data, since the memory footprint of the aggregated data for visualisation is constant and very low, even if the raw input consisted of several terabytes.</t>
  </si>
  <si>
    <t>https://diglib.eg.org:443/xmlui/handle/10.2312/vcbm20201177</t>
  </si>
  <si>
    <t>Many biochemical and biomedical applications like protein engineering or drug design are concerned with finding functionally similar proteins, however, this remains to be a challenging task. We present a new imaged-based approach for identifying and visually comparing proteins with similar function that builds on the hierarchical clustering of Molecular Surface Maps. Such maps are two-dimensional representations of complex molecular surfaces and can be used to visualize the topology and different physico-chemical properties of proteins. Our method is based on the idea that visually similar maps also imply a similarity in the function of the mapped proteins. To determine map similarity we compute descriptive feature vectors using image moments, color moments, or a Convolutional Neural Network and use them for a hierarchical clustering of the maps. We show that image similarity as found by our clustering corresponds to functional similarity of mapped proteins by comparing our results to the BRENDA database, which provides a hierarchical function-based annotation of enzymes. We also compare our results to the TM-score, which is a similarity value for pairs of arbitrary proteins. Our visualization prototype supports the entire workflow from map generation, similarity computing to clustering and can be used to interactively explore and analyze the results.</t>
  </si>
  <si>
    <t>&lt;p&gt;builds from Molecular Surface Maps paper&lt;/p&gt; &lt;p&gt;Communication - abstraction of data to communicate similarities in molecular structural properties that imply underlying functional similarity&lt;/p&gt; &lt;p&gt;Analysis&lt;/p&gt; &lt;p&gt;Hierarchical cluster analysis aids visual identification of similar proteins&lt;/p&gt; &lt;p&gt; &lt;/p&gt;</t>
  </si>
  <si>
    <t>Analysis; Communication; in_paper; Molecule</t>
  </si>
  <si>
    <t>This paper reviews the advances in molecular visualization over the last 12 years and puts the development of the community in context with the own efforts in the DFG Collaborative Research Center (CRC) 716 and develops GPU-accelerated algorithms to meet this goal. In this paper, we review the advances in molecular visualization over the last 12 years and put the development of the community in context with our own efforts in the DFG Collaborative Research Center (CRC) 716. This includes advances in the field of molecular surface computation and rendering, interactive extraction of protein cavities, and comparative visualization for biomolecules. Our main focus was on the development of methods that assist the interactive and explorative visual analysis of large, dynamic molecular data sets on single desktop computers. To meet this goal, we often developed GPU-accelerated algorithms, which is in line with the general research direction of the field. Over the last years, we made seminal contributions to the field of molecular visualization, which partially still constitute the state of the art development or provided the basis for follow-up works.</t>
  </si>
  <si>
    <t>https://onlinelibrary.wiley.com/doi/abs/10.1111/cgf.13726</t>
  </si>
  <si>
    <t>Radiation therapy (RT) is one of the major curative approaches for cancer. It is a complex and risky treatment approach, which requires precise planning, prior to the administration of the treatment. Visual Computing (VC) is a fundamental component of RT planning, providing solutions in all parts of the process—from imaging to delivery. Despite the significant technological advancements of RT over the last decades, there are still many challenges to address. This survey provides an overview of the compound planning process of RT, and of the ways that VC has supported RT in all its facets. The RT planning process is described to enable a basic understanding in the involved data, users and workflow steps. A systematic categorization and an extensive analysis of existing literature in the joint VC/RT research is presented, covering the entire planning process. The survey concludes with a discussion on lessons learnt, current status, open challenges, and future directions in VC/RT research.</t>
  </si>
  <si>
    <t>Categories and Subject Descriptors (according to ACM CCS): J.3 Computer Graphics: Life and Medical Sciences—Health; Medical information systems</t>
  </si>
  <si>
    <t>Temporal data visualization is used to analyze dependent variables that vary over time, with time being an independent variable. Visualizing temporal data is inherently difficult, due to the many aspects that need to be communicated to the users (e.g., time and variable changes). This is an important topic in visualization, and a wide range of visualization techniques dealing with different tasks have already been designed. In this paper we propose popup-plots, a novel concept where the common interaction of 3D rotation is used to navigate through the data. This allows the users to view the data from different perspectives without having to learn and adapt to new interaction concepts. Popup-plots are therefore a novel method for visualizing and interacting with dependent variables over time. We extend 2D plots with the temporal information by bending the space according to the time. The bending is calculated based on a spherical coordinates approach, which is continuously influenced by the viewing direction towards the plot. Hence, the plot can be viewed from various angles with seamless transitions in between, offering the possibility to analyze different aspects of the represented data. As the current viewing direction is inherently depicted by the shape of the data, the users are able to deduce which part of the data is currently viewed. The temporal information is encoded into the visualization itself, resembling annual rings of a tree. We demonstrate our method by applying it to data from two different domains, comprising measurements at spatial positions over time, and we also evaluated the usability of our solution.</t>
  </si>
  <si>
    <t>&lt;p&gt;Use case with Aortic Dissection,&lt;/p&gt; &lt;p&gt; &lt;/p&gt; &lt;p&gt;&lt;span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none;"&gt;The first use case resides in the&lt;span&gt; &lt;/span&gt;&lt;/span&gt;&lt;em style="color: #333333; font-family: Georgia, serif; font-size: 15px;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initial;"&gt;medical&lt;/em&gt;&lt;span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none;"&gt;&lt;span&gt; &lt;/span&gt;&lt;/span&gt;&lt;em style="color: #333333; font-family: Georgia, serif; font-size: 15px;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initial;"&gt;domain&lt;/em&gt;&lt;span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none;"&gt;&lt;span&gt; &lt;/span&gt;and is concerned with a vascular disease, called aortic dissection (AD). Usually, in a healthy blood vessel, the blood flows within a single flow channel. In case of an AD, several other flow channels are formed, leading to an increase in vessel diameter and pressure. Since these channels are not designed to sustain high blood pressure, they tend to eventually rupture, a lethal event. The vessel diameter is an important indicator for predicting such incidents. Therefore, the aortic diameter (attribute) is assessed at specific measuring points (landmarks). These measurements have to be repeated over a number of patient examinations (timestamps) to monitor the patient's health status&lt;span&gt; &lt;/span&gt;&lt;/span&gt;&lt;a id="context_ref_48_5" style="background: #ffffff; color: #006699; text-decoration: none; cursor: pointer; font-family: Georgia, serif; font-size: 15px; font-style: normal; font-variant-ligatures: normal; font-variant-caps: normal; font-weight: 400; letter-spacing: normal; orphans: 2; text-align: start; text-indent: 0px; text-transform: none; white-space: normal; widows: 2; word-spacing: 0px; -webkit-text-stroke-width: 0px;"&gt;&lt;/a&gt;[48]&lt;span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 In our use case the data set of a patient who underwent surgical treatment to reduce the diameter of the aorta is inspected. The 3D data set consists of ten timestamps, which were taken over a period of seven years. The aortic diameter is measured at 11 landmarks along the aorta. Two categories were used to identify the timestamp before (blue) and after (orange) a surgical intervention (see&lt;span&gt; &lt;/span&gt;&lt;/span&gt;&lt;a class="fulltext-link" style="background: #ffffff; color: #006699; text-decoration: none; cursor: pointer; padding-left: 0.25rem; font-family: Georgia, serif; font-size: 15px; font-style: normal; font-variant-ligatures: normal; font-variant-caps: normal; font-weight: 400; letter-spacing: normal; orphans: 2; text-align: start; text-indent: 0px; text-transform: none; white-space: normal; widows: 2; word-spacing: 0px; -webkit-text-stroke-width: 0px;"&gt;Fig. 7&lt;/a&gt;&lt;span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none;"&gt;).&lt;/span&gt;&lt;/p&gt;</t>
  </si>
  <si>
    <t>3D plots; Data visualization; ellipsoidal coordinate system; Layout; Temperature measurement; Temporal data; Three-dimensional displays; Time measurement; time-dependent visualization; Two dimensional displays</t>
  </si>
  <si>
    <t>2014 IEEE International Conference on Bioinformatics and Biomedicine (BIBM)</t>
  </si>
  <si>
    <t>Adaptation models; adaptive Euler-Maruyama approximation; Biological system modeling; Biomembranes; Computational modeling; Computer architecture; GPU computing; Graphics processing units; Heterogeneous computing; ligand-receptor aggregation; Mathematical model; multi-timescale model; parallel particle simulation</t>
  </si>
  <si>
    <t>Methods in Molecular Biology (Clifton, N.J.)</t>
  </si>
  <si>
    <t>Algorithms; Arabidopsis; Computational Biology; Gene Expression Profiling; Mass Spectrometry; Principal Component Analysis</t>
  </si>
  <si>
    <t>The PyMOL Molecular Graphics System, Version 1.8</t>
  </si>
  <si>
    <t>&lt;p&gt;PyMOL, The PyMOL Molecular Graphics System, Version 1.8, Schrödinger, LLC.&lt;/p&gt;</t>
  </si>
  <si>
    <t>Many algorithms have been developed for analyzing gene expression and sequence data. However, to extract biological understanding, scientists often have to perform further time consuming post-processing on the output of these algorithms. In this paper, we present GeneXPress, a tool designed to facilitate the assginment of biological meaning to gene expression patterns by automating this post processing stage. Within a few simple steps that take at most several minutes, a user of GeneXPress can: identify the biological processes represented by each cluster; identify the DNA binding sites that are unique to the genes in each cluster; and examine multiple visualizations of the expression and sequence data. GeneXPress thus allows the researcher to quickly identify potentially new biological discoveries. GeneXPress is available for download at http://GeneXPress.stanford.edu.</t>
  </si>
  <si>
    <t>&lt;p&gt;GeneXPress is a visualization and statistical analysis tool developed by Segal et al.~\cite{segal2004genexpress} for biologists to better understand gene expression and sequence data. GeneXPress allows performance of several tasks including: identify the biological processes represented by each cluster; identify the DNA binding sites that are unique to the genes in each cluster; and examine multiple visualizations of the expression and sequence data.&lt;/p&gt;</t>
  </si>
  <si>
    <t>https://academic.oup.com/bioinformatics/article-lookup/doi/10.1093/bioinformatics/btg1037</t>
  </si>
  <si>
    <t>In this paper, we describe an approach for identifying ‘pathways’ from gene expression and protein interaction data. Our approach is based on the assumption that many pathways exhibit two properties: their genes exhibit a similar gene expression proﬁle, and the protein products of the genes often interact. Our approach is based on a uniﬁed probabilistic model, which is learned from the data using the EM algorithm. We present results on two Saccharomyces cerevisiae gene expression data sets, combined with a binary protein interaction data set. Our results show that our approach is much more successful than other approaches at discovering both coherent functional groups and entire protein complexes.</t>
  </si>
  <si>
    <t>Comprehensive, predictive computational models have significant potential for science, bioengineering, and medicine. One promising way to achieve more predictive models is to combine submodels of multiple subsystems. To capture the multiple scales of biology, these submodels will likely require multiple modeling frameworks and simulation algorithms. Several community resources are already available for working with many of these frameworks and algorithms. However, the variety and sheer number of these resources make it challenging to find and use appropriate tools for each model, especially for novice modelers and experimentalists. To make these resources easier to use, we developed RunBioSimulations (https://run.biosimulations.org), a single web application for executing a broad range of models. RunBioSimulations leverages community resources, including BioSimulators, a new open registry of simulation tools. These resources currently enable RunBioSimulations to execute nine frameworks and 44 algorithms, and they make RunBioSimulations extensible to additional frameworks and algorithms. RunBioSimulations also provides features for sharing simulations and interactively visualizing their results. We anticipate that RunBioSimulations will foster reproducibility, stimulate collaboration, and ultimately facilitate the creation of more predictive models.</t>
  </si>
  <si>
    <t>Algorithms; Computational Biology; Computer Simulation; Internet; Models, Biological; Software</t>
  </si>
  <si>
    <t>Genome Research</t>
  </si>
  <si>
    <t>https://www.science.org/doi/abs/10.1126/science.1187409</t>
  </si>
  <si>
    <t>Millisecond-scale simulations capture biologically relevant structural transitions during protein folding.</t>
  </si>
  <si>
    <t>Diffusion tensor imaging (DTI) is a magnetic resonance imaging method that can be used to measure local information about the structure of white matter within the human brain. Combining DTI data with the computational methods of MR tractography, neuroscientists can estimate the locations and sizes of nerve bundles (white matter pathways) that course through the human brain. Neuroscientists have used visualization techniques to better understand tractography data, but they often struggle with the abundance and complexity of the pathways. In this paper, we describe a novel set of interaction techniques that make it easier to explore and interpret such pathways. Specifically, our application allows neuroscientists to place and interactively manipulate box or ellipsoid-shaped regions to selectively display pathways that pass through specific anatomical areas. These regions can be used in coordination with a simple and flexible query language which allows for arbitrary combinations of these queries using Boolean logic operators. A representation of the cortical surface is provided for specifying queries of pathways that may be relevant to gray matter structures and for displaying activation information obtained from functional magnetic resonance imaging. By precomputing the pathways and their statistical properties, we obtain the speed necessary for interactive question-and-answer sessions with brain researchers. We survey some questions that researchers have been asking about tractography data and show how our system can be used to answer these questions efficiently.</t>
  </si>
  <si>
    <t>Algorithm design and analysis; Computer graphics; computer graphics applications; Data visualization; Diffusion tensor imaging; Displays; DTI; Humans; Index Terms- Computer graphics interaction techniques; Magnetic resonance imaging; MR tractography.; Nerve fibers; Neurons; Tensile stress; visualization</t>
  </si>
  <si>
    <t>https://onlinelibrary.wiley.com/doi/abs/10.1111/cgf.13158</t>
  </si>
  <si>
    <t>Detecting and analysing protein cavities provides significant information about active sites for biological processes (e.g. protein–protein or protein–ligand binding) in molecular graphics and modelling. Using the three-dimensional (3D) structure of a given protein (i.e. atom types and their locations in 3D) as retrieved from a PDB (Protein Data Bank) file, it is now computationally viable to determine a description of these cavities. Such cavities correspond to pockets, clefts, invaginations, voids, tunnels, channels and grooves on the surface of a given protein. In this work, we survey the literature on protein cavity computation and classify algorithmic approaches into three categories: evolution-based, energy-based and geometry-based. Our survey focuses on geometric algorithms, whose taxonomy is extended to include not only sphere-, grid- and tessellation-based methods, but also surface-based, hybrid geometric, consensus and time-varying methods. Finally, we detail those techniques that have been customized for GPU (graphics processing unit) computing.</t>
  </si>
  <si>
    <t>biological modelling; computational geometry; geometric modelling; I.3.5 Computer Graphics: Computational Geometry and Object Modeling; J.3 Life and Medical Sciences: Biology and Genetics – Computational Biology; modelling</t>
  </si>
  <si>
    <t>https://doi.org/10.1093/bioinformatics/btaa482</t>
  </si>
  <si>
    <t>Intercellular communication plays an essential role in multicellular organisms and several algorithms to analyze it from single-cell transcriptional data have been recently published, but the results are often hard to visualize and interpret.We developed Cell cOmmunication exploration with MUltiplex NETworks (COMUNET), a tool that streamlines the interpretation of the results from cell–cell communication analyses. COMUNET uses multiplex networks to represent and cluster all potential communication patterns between cell types. The algorithm also enables the search for specific patterns of communication and can perform comparative analysis between two biological conditions. To exemplify its use, here we apply COMUNET to investigate cell communication patterns in single-cell transcriptomic datasets from mouse embryos and from an acute myeloid leukemia patient at diagnosis and after treatment.Our algorithm is implemented in an R package available from https://github.com/ScialdoneLab/COMUNET, along with all the code to perform the analyses reported here.Supplementary data are available at Bioinformatics online.</t>
  </si>
  <si>
    <t>Spatially-resolved omics-data enable researchers to precisely distinguish cell types in tissue and explore their spatial interactions, enabling deep understanding of tissue functionality. To understand what causes or deteriorates a disease and identify related biomarkers, clinical researchers regularly perform large-scale cohort studies, requiring the comparison of such data at cellular level. In such studies, with little a-priori knowledge of what to expect in the data, explorative data analysis is a necessity. Here, we present an interactive visual analysis workflow for the comparison of cohorts of spatially-resolved omics-data. Our workflow allows the comparative analysis of two cohorts based on multiple levels-of-detail, from simple abundance of contained cell types over complex co-localization patterns to individual comparison of complete tissue images. As a result, the workflow enables the identification of cohort-differentiating features, as well as outlier samples at any stage of the workflow. During the development of the workflow, we continuously consulted with domain experts. To show the effectiveness of the workflow, we conducted multiple case studies with domain experts from different application areas and with different data modalities.</t>
  </si>
  <si>
    <t>Biomedical imaging; Image segmentation; Imaging Mass Cytometry; Spatial databases; spatially-resolved data; Task analysis; Tools; Vectra; Visual analytics; Visual comparison; Visualization</t>
  </si>
  <si>
    <t>https://diglib.eg.org/handle/10.2312/vcbm20161267</t>
  </si>
  <si>
    <t>A challenging problem in biology is the incompleteness of acquired information when visualizing biological phenomena. Structural biology generates detailed models of viruses or bacteria at different development stages, while the processes that relate one stage to another are often not clear. Similarly, the entire life cycle of a biological entity might be available as a quantitative model, while only one structural model is available. If the relation between two models is speciﬁed at a lower level of detail than the actual models themselves, the two models cannot be interpolated correctly. We propose a method that deals with the visualization of incomplete data information in the developmental or evolutionary states of biological mesoscale models, such as viruses or microorganisms. The central tool in our approach is visual abstraction. Instead of directly interpolating between two models that show different states of an organism, we gradually forward transform the models into a level of visual abstraction that matches the level of detail of the modeled relation between them. At this level, the models can be interpolated without conveying false information. After the interpolation to the new state, we apply the inverse transformation to the model’s original level of abstraction. To show the ﬂexibility of our approach, we demonstrate our method on the basis of molecular data, in particular data of the HIV virion and the mycoplasma bacterium.</t>
  </si>
  <si>
    <t>&lt;h2&gt;SeriesInformation&lt;/h2&gt; Eurographics Workshop on Visual Computing for Biology and Medicine&lt;h2&gt;SeriesInformation&lt;/h2&gt; Visual Exploration and Analysis of Biological Data&lt;h2&gt;Other&lt;/h2&gt; 21&lt;h2&gt;Other&lt;/h2&gt; 30&lt;h2&gt;Other&lt;/h2&gt; Johannes Sorger, Peter Mindek, Tobias Klein, Graham Johnson, and Ivan Viola&lt;h2&gt;Other&lt;/h2&gt; Categories and Subject Descriptors (according to ACM CCS): I.3.3 [Computer Graphics]: Picture/Image Generation-Display algorithms</t>
  </si>
  <si>
    <t>communication; explore; Molecule</t>
  </si>
  <si>
    <t>Display algorithms; I.3.3 [Computer Graphics]; Picture/Image Generation</t>
  </si>
  <si>
    <t>https://www.sciencedirect.com/science/article/pii/S0079610707000673</t>
  </si>
  <si>
    <t>Recent advances in biotechnology and the availability of ever more powerful computers have led to the formulation of increasingly complex models at all levels of biology. One of the main aims of systems biology is to couple these together to produce integrated models across multiple spatial scales and physical processes. In this review, we formulate a definition of multi-scale in terms of levels of biological organisation and describe the types of model that are found at each level. Key issues that arise in trying to formulate and solve multi-scale and multi-physics models are considered and examples of how these issues have been addressed are given for two of the more mature fields in computational biology: the molecular dynamics of ion channels and cardiac modelling. As even more complex models are developed over the coming few years, it will be necessary to develop new methods to model them (in particular in coupling across the interface between stochastic and deterministic processes) and new techniques will be required to compute their solutions efficiently on massively parallel computers. We outline how we envisage these developments occurring.</t>
  </si>
  <si>
    <t>Cell; Molecule; Organ; Organelle; STAR; Tissue</t>
  </si>
  <si>
    <t>Cardiac modelling; Ion channel; Mathematical modelling; Multi-physics; Multi-scale; Simulation</t>
  </si>
  <si>
    <t>Cell; Organ; Tissue</t>
  </si>
  <si>
    <t>https://www.science.org/doi/10.1126/science.abb9536</t>
  </si>
  <si>
    <t>Spatial patterns of gene expression manifest at scales ranging from local (e.g., cell-cell interactions) to global (e.g., body axis patterning). However, current spatial transcriptomics methods either average local contexts or are restricted to limited fields of view. Here, we introduce sci-Space, which retains single-cell resolution while resolving spatial heterogeneity at larger scales. Applying sci-Space to developing mouse embryos, we captured approximate spatial coordinates and whole transcriptomes of about 120,000 nuclei. We identify thousands of genes exhibiting anatomically patterned expression, leverage spatial information to annotate cellular subtypes, show that cell types vary substantially in their extent of spatial patterning, and reveal correlations between pseudotime and the migratory patterns of differentiating neurons. Looking forward, we anticipate that sci-Space will facilitate the construction of spatially resolved single-cell atlases of mammalian development.</t>
  </si>
  <si>
    <t>&lt;p&gt;Visualization of spatial localization of gene expression. The physiology we're interested in is the gene expression, and the tissue/organ visualizations we see are the context for where the gene expression is occurring&lt;/p&gt;</t>
  </si>
  <si>
    <t>Cell; DV; Explore; Molecule; VC</t>
  </si>
  <si>
    <t>https://www.science.org/doi/full/10.1126/science.aaf2403</t>
  </si>
  <si>
    <t>Tissue; VA</t>
  </si>
  <si>
    <t>Cardiovascular Diagnosis and Therapy</t>
  </si>
  <si>
    <t>Leonardo</t>
  </si>
  <si>
    <t>https://doi.org/10.1162/leon_a_02009</t>
  </si>
  <si>
    <t>More than a decade ago, the authors proposed establishing a basis for scientific exploration of blood-flow dynamics intertwined with the visual arts. Here they present a case study showing how paradigms they codeveloped for visually abstracting cerebral aneurysm blood flows were extrapolated to sonification and bimodal representations, and how a close interdisciplinary partnership was effected by guiding engineering students versed in the arts and artists adept with digital technology toward final outcomes greater than the sum of their parts.</t>
  </si>
  <si>
    <t>in_paper; Organ; Tissue; VC</t>
  </si>
  <si>
    <t>http://urn.kb.se/resolve?urn=urn:nbn:se:liu:diva-141844</t>
  </si>
  <si>
    <t>Functional magnetic resonance imaging (fMRI) of hemodynamic changes captured in the blood oxygen level-dependent (BOLD) response contains information of brain activity. The BOLD response is the res ...</t>
  </si>
  <si>
    <t>https://diglib.eg.org/handle/10.2312/vcbm20151210</t>
  </si>
  <si>
    <t>Due to advanced technologies, the amount of biomedical data has been increasing drastically. Such large data sets might be obtained from hospitals, medical practices or laboratories and can be used to discover unknown knowledge and to ﬁnd and reﬂect hypotheses. Based on this fact, knowledge discovery systems can support experts to make further decisions, explore the data or to predict future events. To analyze and communicate such a vast amount of information to the user, advanced techniques such as knowledge discovery and information visualization are necessary. Visual analytics combines these ﬁelds and supports users to integrate domain knowledge into the knowledge discovery process.</t>
  </si>
  <si>
    <t>&lt;h2&gt;SeriesInformation&lt;/h2&gt; Eurographics Workshop on Visual Computing for Biology and Medicine&lt;h2&gt;SeriesInformation&lt;/h2&gt; Molecular Visualization and Visual Analytics&lt;h2&gt;Other&lt;/h2&gt; 71&lt;h2&gt;Other&lt;/h2&gt; 81&lt;h2&gt;Other&lt;/h2&gt; Werner Sturm, Tobias Schreck, Andreas Holzinger, and Torsten Ullrich&lt;h2&gt;Other&lt;/h2&gt; Categories and Subject Descriptors (according to ACM CCS): H.1.2 [Information Systems]: User/Machine Systems-Human information processing J.3 [Computer Applications]: Life and Medical Sciences-Biology and genetics J.3 [Computer Applications]: Life and Medical Sciences-Medical information systems</t>
  </si>
  <si>
    <t>Biology and genetics; H.1.2 [Information Systems]; Human information processing; J.3 [Computer Applications]; Life and Medical Sciences; Medical information systems; User/Machine Systems</t>
  </si>
  <si>
    <t>In the past decade, advances in fluorescence lifetime imaging have extensively applied in the life sciences, from fundamental biological investigations to advanced clinical diagnosis. Fluorescence lifetime imaging microscopy (FLIM) is now routinely used in the biological sciences to monitor dynamic signaling events inside living cells, e.g., Protein-Protein interactions. In this chapter, we describe the calibration of both time-correlated single-photon counting (TCSPC) and frequency domain (FD) FLIM systems and the acquisition and analysis of FLIM-FRET data for investigating Protein-Protein interactions in living cells.</t>
  </si>
  <si>
    <t>Fluorescence Resonance Energy Transfer; Microscopy, Fluorescence; Models, Theoretical; Optical Imaging; Protein Interaction Mapping</t>
  </si>
  <si>
    <t>&lt;p&gt;This paper presents an approach for higher order neural connectivity overlap exploration in the fruitfly brain. It fills a gap in the current toolset for neurla connection navigation&lt;/p&gt;&lt;p&gt;The tool uses A-buffers to create stylized volumetric context models with glyph overlays to represent abstracted arborizations. Applies state of the art GPU stylized rendering techniques. Links computed quantitative information via interactive 3D visualiation with tree and tool tip menus to give on-demand detail access&lt;/p&gt;&lt;p&gt;Builds on existing tools like BrainGazer, NeuronNavigator (offline) and FlyCircult, Virutal Fly Brain, and Brain Base (online) used to find overlapping arborizations. Also builds on neuroMap tool's overlap information calculations. Relates to work done by Dercksen et al as a tool that derives hypoetheses abou potential connectiveity from distribution of pre and post synaptic neuron groups&lt;/p&gt;&lt;p&gt;Data used is scalar spatial data&lt;br/&gt;Vis technique is DVR with non-photorealistic rendering algorithms attached. Lots of interaction design work in this to achieve appropriate focus-context (color theory, glyph, UI, etc)&lt;/p&gt;&lt;p&gt;Used in scientific vis space for neuroscience specifically&lt;/p&gt;</t>
  </si>
  <si>
    <t>Journal of Cardiology</t>
  </si>
  <si>
    <t>Methods in molecular biology (Clifton, N.J.)</t>
  </si>
  <si>
    <t>https://www.ncbi.nlm.nih.gov/pmc/articles/PMC6580425/</t>
  </si>
  <si>
    <t>Spatial heterogeneity can have dramatic effects on the biochemical networks that drive cell regulation and decision-making. For this reason, a number of methods have been developed to model spatial heterogeneity and incorporated into widely used modeling platforms. Unfortunately, the standard approaches for specifying and simulating chemical reaction networks become untenable when dealing with multi-state, multi-component systems that are characterized by combinatorial complexity. To address this issue, we developed MCell-R, a framework that extends the particle-based spatial Monte Carlo simulator, MCell, with the rule-based model specification and simulation capabilities provided by BioNetGen and NFsim. The BioNetGen syntax enables the specification of biomolecules as structured objects whose components can have different internal states that represent such features as covalent modification and conformation and which can bind components of other molecules to form molecular complexes. The network-free simulation algorithm used by NFsim enables efficient simulation of rule-based models even when the size of the network implied by the biochemical rules is too large to enumerate explicitly, which frequently occurs in detailed models of biochemical signaling. The result is a framework that can efficiently simulate systems characterized by combinatorial complexity at the level of spatially-resolved individual molecules over biologically relevant time and length scales.</t>
  </si>
  <si>
    <t>https://diglib.eg.org/handle/10.2312/vcbm20171251</t>
  </si>
  <si>
    <t>Function of the heart, including interventricular septum motion, is inﬂuenced by respiration and contraction of the heart muscle. Recent real-time magnetic resonance imaging (MRI) can acquire multi-cycle cardiac data, which enables the analysis of the variation between heart cycles depending on factors such as physical stress or changes in respiration. There are no normal values for this variation in the literature, and there are no established tools for the analysis and exploration of such multi-cycle data available. We propose an analysis and exploration concept that automatically segments the left and right ventricle, extracts motion parameters and allows to interactively explore the results. We tested the concept using nine real-time MRI data sets, including one subject under increasing stress levels and one subject performing a breathing maneuver. All data sets could be automatically processed and then explored successfully, suggesting that our approach can robustly quantify and explore septum thickness in real-time MRI data.</t>
  </si>
  <si>
    <t>&lt;h2&gt;SeriesInformation&lt;/h2&gt; Eurographics Workshop on Visual Computing for Biology and Medicine&lt;h2&gt;SeriesInformation&lt;/h2&gt; Shape and Models&lt;h2&gt;Other&lt;/h2&gt; 169&lt;h2&gt;Other&lt;/h2&gt; 178&lt;h2&gt;Other&lt;/h2&gt; Lennart Tautz, Markus Hüllebrand, Michael Steinmetz, Dirk Voit, Jens Frahm, and Anja Hennemuth&lt;h2&gt;Other&lt;/h2&gt; CCS Concepts:  Human-centered computing - Visual analytics;  Computing methodologies - Image segmentation</t>
  </si>
  <si>
    <t>Lung; Organ</t>
  </si>
  <si>
    <t>centered computing; Computing methodologies; Human; Image segmentation; Visual analytics</t>
  </si>
  <si>
    <t>Proceedings of the SIGCHI Conference on Human Factors in Computing Systems</t>
  </si>
  <si>
    <t>https://doi.org/10.1145/2470654.2470725</t>
  </si>
  <si>
    <t>Representing a new class of tool for biological modeling, Bio Model Analyzer (BMA) uses sophisticated computational techniques to determine stabilization in cellular networks. This paper presents designs aimed at easing the problems that can arise when such techniques - \'14using distinct approaches to conceptualizing networks\'14 - are applied in biology. The work also engages with more fundamental issues being discussed in the philosophy of science and science studies. It shows how scientific ways of knowing are constituted in routine interactions with tools like BMA, where the emphasis is on the practical business at hand, even when seemingly deep conceptual problems exist. For design, this perspective refigures the frictions raised when computation is used to model biology. Rather than obstacles, they can be seen as opportunities for opening up different ways of knowing.</t>
  </si>
  <si>
    <t>&lt;p&gt;"&lt;em style="box-sizing: border-box; color: #333333; font-family: Merriweather, serif; font-size: 17px; font-variant-ligatures: normal; font-variant-caps: normal; font-weight: 300; letter-spacing: normal; orphans: 2; text-align: start; text-indent: 0px; text-transform: none; white-space: normal; widows: 2; word-spacing: 0px; -webkit-text-stroke-width: 0px; background-color: #fafafa; text-decoration-thickness: initial; text-decoration-style: initial; text-decoration-color: initial;"&gt;Bio Model Analyzer&lt;/em&gt;&lt;span style="color: #333333; font-family: Merriweather, serif; font-size: 17px; font-style: normal; font-variant-ligatures: normal; font-variant-caps: normal; font-weight: 300; letter-spacing: normal; orphans: 2; text-align: start; text-indent: 0px; text-transform: none; white-space: normal; widows: 2; word-spacing: 0px; -webkit-text-stroke-width: 0px; background-color: #fafafa; text-decoration-thickness: initial; text-decoration-style: initial; text-decoration-color: initial; display: inline !important; float: none;"&gt;&lt;span&gt; &lt;/span&gt;(BMA) uses sophisticated computational techniques to determine&lt;span&gt; &lt;/span&gt;&lt;/span&gt;&lt;em style="box-sizing: border-box; color: #333333; font-family: Merriweather, serif; font-size: 17px; font-variant-ligatures: normal; font-variant-caps: normal; font-weight: 300; letter-spacing: normal; orphans: 2; text-align: start; text-indent: 0px; text-transform: none; white-space: normal; widows: 2; word-spacing: 0px; -webkit-text-stroke-width: 0px; background-color: #fafafa; text-decoration-thickness: initial; text-decoration-style: initial; text-decoration-color: initial;"&gt;stabilization&lt;/em&gt;&lt;span style="color: #333333; font-family: Merriweather, serif; font-size: 17px; font-style: normal; font-variant-ligatures: normal; font-variant-caps: normal; font-weight: 300; letter-spacing: normal; orphans: 2; text-align: start; text-indent: 0px; text-transform: none; white-space: normal; widows: 2; word-spacing: 0px; -webkit-text-stroke-width: 0px; background-color: #fafafa; text-decoration-thickness: initial; text-decoration-style: initial; text-decoration-color: initial; display: inline !important; float: none;"&gt;&lt;span&gt; &lt;/span&gt;in cellular networks.&lt;/span&gt;"&lt;/p&gt;</t>
  </si>
  <si>
    <t>computational biology; epistemology; ethnography; materiality; philosophy of science; science studies</t>
  </si>
  <si>
    <t>Biomedical Engineering / Biomedizinische Technik</t>
  </si>
  <si>
    <t>https://www.degruyter.com/document/doi/10.1515/bmt-2012-4081/html</t>
  </si>
  <si>
    <t>Article A Mathematical Model to Simulate Glioma Growth and Radiotherapy at the Microscopic Level was published on September 6, 2012 in the journal Biomedical Engineering / Biomedizinische Technik  (volume 57, issue SI-1-Track-O).</t>
  </si>
  <si>
    <t>Vision</t>
  </si>
  <si>
    <t>http://diglib.eg.org/handle/10.2312/PE.VMV.VMV11.361-368</t>
  </si>
  <si>
    <t>We propose a hybrid continuum–discrete model to simulate tumour growth on a microscopic scale. The lattice–based spatio–temporal model consists of reaction–diffusion equations that describe interactions between cancer cells and their microenvironment. The components that are typically considered are usually nutrients, like oxygen and glucose, matrix degrading enzymes (MDE) and the extracellular matrix (ECM).</t>
  </si>
  <si>
    <t>&lt;p&gt;really cool case for TISSUE physiology&lt;/p&gt;; &lt;h2&gt;SeriesInformation&lt;/h2&gt; Vision, Modeling, and Visualization (2011)</t>
  </si>
  <si>
    <t>I.6.5 [Simulation and Modeling]; Model Development; Modeling methodologies</t>
  </si>
  <si>
    <t>IFAC Proceedings Volumes</t>
  </si>
  <si>
    <t>https://www.sciencedirect.com/science/article/pii/S1474667016308527</t>
  </si>
  <si>
    <t>dynamic behaviour; glioma; microglia; microscopic scale; neural activity; partial differential equations; probabilistic simulation</t>
  </si>
  <si>
    <t>Cells</t>
  </si>
  <si>
    <t>Brain; Cell; Tissue</t>
  </si>
  <si>
    <t>advanced light microscopy; Animals; Imaging, Three-Dimensional; Male; Mice; Microscopy, Confocal; multi-scale imaging; Neurons; Rats; Research; super-resolution; Synapses</t>
  </si>
  <si>
    <t>https://www.sciencedirect.com/science/article/pii/S0021925818473954</t>
  </si>
  <si>
    <t>To investigate the role of intermediate filament (IF) protein phosphorylation by cdc2 kinase during mitosis, we developed a monoclonal antibody 4A4 recognizing Ser55-phosphorylated vimentin. Western blotting indicated that this antibody reacted with vimentin phosphorylated by cdc2 kinase but not with non-phosphorylated vimentin or with vimentin phosphorylated by other kinases such as cAMP-dependent protein kinase, protein kinase C, or Ca(2+)-calmodulin-dependent protein kinase II. Immunofluorescence and immunoelectron microscopy showed that vimentin Ser55 residues distributed in the entire cytoplasmic vimentin filament system are phosphorylated when the cells enter mitosis and dephosphorylated in cytokinesis. All cell lines examined showed a similar appearance of immunoreactivity with antibody 4A4. Fractionation of mitotic cell extracts on Mono-Q Sepharose revealed a single peak of vimentin Ser55 kinase activity, and the anti-p34cdc2 antibody reacted with the 34 kDa band in the kinase containing fractions. Vimentin Ser55 kinase activities were nil in the interphase cell extract. Immunofluorescent evidence using antibody 4A4 and biochemical analysis using vimentin Ser55 peptide showed that the degree of disassembly of vimentin filament of various cell types at early mitotic phase correlated well with the amount of mitotically activated cdc2 kinase.</t>
  </si>
  <si>
    <t>&lt;p&gt;cell division but they are really focused as well on the molecule stuff here&lt;/p&gt;</t>
  </si>
  <si>
    <t>https://doi.org/10.1093/nar/gkv493</t>
  </si>
  <si>
    <t>Protein–RNA and protein–DNA interactions play fundamental roles in many biological processes. A detailed understanding of these interactions requires knowledge about protein–nucleic acid complex structures. Because the experimental determination of these complexes is time-consuming and perhaps futile in some instances, we have focused on computational docking methods starting from the separate structures. Docking methods are widely employed to study protein–protein interactions; however, only a few methods have been made available to model protein–nucleic acid complexes. Here, we describe NPDock (Nucleic acid–Protein Docking); a novel web server for predicting complexes of protein–nucleic acid structures which implements a computational workflow that includes docking, scoring of poses, clustering of the best-scored models and refinement of the most promising solutions. The NPDock server provides a user-friendly interface and 3D visualization of the results. The smallest set of input data consists of a protein structure and a DNA or RNA structure in PDB format. Advanced options are available to control specific details of the docking process and obtain intermediate results. The web server is available at http://genesilico.pl/NPDock.</t>
  </si>
  <si>
    <t>https://www.nature.com/articles/nature22369</t>
  </si>
  <si>
    <t>Using confocal and lattice light sheet microscopy, the authors perform systems-level analysis of the organelle interactome in live cells, allowing them to visualize the frequency and locality of up to five-way interactions between different organelles.</t>
  </si>
  <si>
    <t>Fluorescence imaging</t>
  </si>
  <si>
    <t>Proceedings. Eighth International Conference on Information Visualisation, 2004. IV 2004.</t>
  </si>
  <si>
    <t>Anatomy; Application software; Biomechanics; Biomedical computing; Biomedical imaging; Computed tomography; Data visualization; Laboratories; Magnetic resonance imaging; Software tools</t>
  </si>
  <si>
    <t>https://onlinelibrary.wiley.com/doi/abs/10.1111/cgf.13428</t>
  </si>
  <si>
    <t>The analysis of protein-ligand interactions is complex because of the many factors at play. Most current methods for visual analysis provide this information in the form of simple 2D plots, which, besides being quite space hungry, often encode a low number of different properties. In this paper we present a system for compact 2D visualization of molecular simulations. It purposely omits most spatial information and presents physical information associated to single molecular components and their pairwise interactions through a set of 2D InfoVis tools with coordinated views, suitable interaction, and focus+context techniques to analyze large amounts of data. The system provides a wide range of motifs for elements such as protein secondary structures or hydrogen bond networks, and a set of tools for their interactive inspection, both for a single simulation and for comparing two different simulations. As a result, the analysis of protein-ligand interactions of Molecular Simulation trajectories is greatly facilitated.</t>
  </si>
  <si>
    <t>•Human-centered computing → Visualization techniques; CCS Concepts; Visualization systems and tools</t>
  </si>
  <si>
    <t>Annual Review of Biomedical Engineering</t>
  </si>
  <si>
    <t>https://doi.org/10.1146/annurev-bioeng-110915-114742</t>
  </si>
  <si>
    <t>Biomedical research and clinical practice are struggling to cope with the growing complexity that the progress of health care involves. The most challenging diseases, those with the largest socioeconomic impact (cardiovascular conditions; musculoskeletal conditions; cancer; metabolic, immunity, and neurodegenerative conditions), are all characterized by a complex genotype–phenotype interaction and by a “systemic” nature that poses a challenge to the traditional reductionist approach. In 2005 a small group of researchers discussed how the vision of computational physiology promoted by the Physiome Project could be translated into clinical practice and formally proposed the term Virtual Physiological Human. Our knowledge about these diseases is fragmentary, as it is associated with molecular and cellular processes on the one hand and with tissue and organ phenotype changes (related to clinical symptoms of disease conditions) on the other. The problem could be solved if we could capture all these fragments of knowledge into predictive models and then compose them into hypermodels that help us tame the complexity that such systemic behavior involves. In 2005 this was simply not possible—the necessary methods and technologies were not available. Now, 10 years later, it seems the right time to reflect on the original vision, the results achieved so far, and what remains to be done.</t>
  </si>
  <si>
    <t>https://www.biorxiv.org/content/10.1101/2021.03.25.437005v1</t>
  </si>
  <si>
    <t>Coarse-grained molecular dynamics provides a means for simulating the assembly and interactions of macromolecular complexes at a reduced level of representation, thereby allowing both longer timescale and larger sized simulations. Here, we describe an enhanced fragment-based protocol for converting macromolecular complexes from coarse-grained to atomistic resolution, for further refinement and analysis. While the focus is upon systems that comprise an integral membrane protein embedded in a phospholipid bilayer, the technique is also suitable for e.g. membrane-anchored and soluble protein/nucleotide complexes. Overall, this provides a method for generating an accurate and well equilibrated atomic-level description of a macromolecular complex. The approach is evaluated using a diverse test set of eleven system configurations of vary size and complexity. Simulations are assessed in terms of protein stereochemistry, conformational drift, lipid/protein interactions, and lipid dynamics.</t>
  </si>
  <si>
    <t>https://onlinelibrary.wiley.com/doi/abs/10.1111/j.1467-8659.2006.00822.x</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</si>
  <si>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t>
  </si>
  <si>
    <t>and Virtual Realities; Augmented; augmented and virtual realities; computer graphics; Ergonomics; H.5.1 Information Interfaces and Presentation: Artificial; health; I.3.2 Computer Graphics: Graphics Systems; I.3.5 Computer Graphics: Computational Geometry and Object Modeling; I.3.6 Computer Graphics: Methodology and Techniques; I.3.7 Computer Graphics: Three-Dimensional Graphics and Realism; I.3.8 Computer Graphics: Applications—Medical; Interaction Techniques; J.3 Life and Medical Systems: Health; Medical Information Systems; medical sciences; physically-based modeling; Physically-based Modeling; Remote systems; simulation; Stand-alone systems; Virtual Reality; visualization</t>
  </si>
  <si>
    <t>https://journals.plos.org/ploscompbiol/article?id=10.1371/journal.pcbi.1004923</t>
  </si>
  <si>
    <t>Simulation of biomolecular networks is now indispensable for studying biological systems, from small reaction networks to large ensembles of cells. Here we present a novel approach for stochastic simulation of networks embedded in the dynamic environment of the cell and its surroundings. We thus sample trajectories of the stochastic process described by the chemical master equation with time-varying propensities. A comparative analysis shows that existing approaches can either fail dramatically, or else can impose impractical computational burdens due to numerical integration of reaction propensities, especially when cell ensembles are studied. Here we introduce the Extrande method which, given a simulated time course of dynamic network inputs, provides a conditionally exact and several orders-of-magnitude faster simulation solution. The new approach makes it feasible to demonstrate—using decision-making by a large population of quorum sensing bacteria—that robustness to fluctuations from upstream signaling places strong constraints on the design of networks determining cell fate. Our approach has the potential to significantly advance both understanding of molecular systems biology and design of synthetic circuits.</t>
  </si>
  <si>
    <t>Biochemical simulations; Circadian oscillators; Gene expression; Network analysis; Numerical integration; Signaling networks; Simulation and modeling</t>
  </si>
  <si>
    <t>Proceedings of the 4th Eurographics Workshop on Visual Computing for Biology and Medicine</t>
  </si>
  <si>
    <t>Three-dimensional cell visualization is an important topic in today's cytology-affiliated community. Cell illustrations and animations are used for scientific as well as for educational purposes. Unfortunately, there exist only few tools to support the cell modeling process on a molecular level. A major problem is the immense intracellular size variation between relatively large mesoscopic cell components and small molecular membrane patches. This makes both modeling and visualization of whole cells a challenging task. In this paper we propose Membrane Mapping as an interactive tool for combining the mesoscopic and molecular level. Based on instantly computed local parameterizations we map patches of molecular membrane structures onto user-selected regions of cell components. By designing an efficient and GPU-friendly mapping technique, our approach allows to visualize and map pre-computed molecular dynamics simulations of membrane patches to mesoscopic structures in real-time. This enables the visualization of whole cells on a mesoscopic level with an interactive magnifier tool for inspecting their molecular structure and dynamic behavior.</t>
  </si>
  <si>
    <t>https://www.sciencedirect.com/science/article/pii/S0079610714000728?via%3Dihub#fig2</t>
  </si>
  <si>
    <t>https://onlinelibrary.wiley.com/doi/abs/10.1111/cgf.13204</t>
  </si>
  <si>
    <t>Categories and Subject Descriptors (according to ACM CCS); I.4.6 Segmentation: Pixel classification—; I.4.8 Scene Analysis: Tracking—; J.3 Life and Medical Sciences: Biology and Genetics—</t>
  </si>
  <si>
    <t>https://www.biorxiv.org/content/10.1101/236919v2</t>
  </si>
  <si>
    <t>Recent advancements in life-science instrumentation and automation enable entirely new modes of human interaction with microbiological processes and corresponding applications for science and education through biology cloud labs. A critical barrier for remote life-science experimentation is the absence of suitable abstractions and interfaces for programming living matter. To this end we conceptualize a programming paradigm that provides stimulus control functions and sensor control functions for realtime manipulation of biological (physical) matter. Additionally, a simulation mode facilitates higher user throughput, program debugging, and biophysical modeling. To evaluate this paradigm, we implemented a JavaScript-based web toolkit, ‘Bioty’, that supports realtime interaction with swarms of phototactic Euglena cells hosted on a cloud lab. Studies with remote users demonstrate that individuals with little to no biology knowledge and intermediate programming knowledge were able to successfully create and use scientific applications and games. This work informs the design of programming environments for controlling living matter in general and lowers the access barriers to biology experimentation for professional and citizen scientists, learners, and the lay public. Significance Statement Biology cloud labs are an emerging approach to lower access barriers to life-science experimentation. However, suitable programming approaches and user interfaces are lacking, especially ones that enable the interaction with the living matter itself - not just the control of equipment. Here we present and implement a corresponding programming paradigm for realtime interactive applications with remotely housed biological systems, and which is accessible and useful for scientists, programmers and lay people alike. Our user studies show that scientists and non-scientists are able to rapidly develop a variety of applications, such as interactive biophysics experiments and games. This paradigm has the potential to make first-hand experiences with biology accessible to all of society and to accelerate the rate of scientific discovery.</t>
  </si>
  <si>
    <t>&lt;p&gt;The Bioty user interface enables users to program applications and to observe the program’s effect on living cells. &lt;/p&gt; &lt;p&gt;Phototactic *moving toward/away from light) behavior of euglena cells&lt;/p&gt;</t>
  </si>
  <si>
    <t>Cell; in_paper; VA</t>
  </si>
  <si>
    <t>Frontiers in Cardiovascular Medicine</t>
  </si>
  <si>
    <t>Several ongoing international efforts are developing methods of localizing single cells within organs or mapping the entire human body at the single cell level, including the Chan Zuckerberg Initiative's Human Cell Atlas (HCA), and the Knut and Allice Wallenberg Foundation's Human Protein Atlas (HPA), and the National Institutes of Health's Human BioMolecular Atlas Program (HuBMAP). Their goals are to understand cell specialization, interactions, spatial organization in their natural context, and ultimately the function of every cell within the body. In the same way that the Human Genome Project had to assemble sequence data from different people to construct a complete sequence, multiple centers around the world are collecting tissue specimens from diverse populations that vary in age, race, sex, and body size. A challenge will be combining these heterogeneous tissue samples into a 3D reference map that will enable multiscale, multidimensional Google Maps-like exploration of the human body. Key to making alignment of tissue samples work is identifying and using a coordinate system called a Common Coordinate Framework (CCF), which defines the positions, or "addresses," in a reference body, from whole organs down to functional tissue units and individual cells. In this perspective, we examine the concept of a CCF based on the vasculature and describe why it would be an attractive choice for mapping the human body.</t>
  </si>
  <si>
    <t>atlas; blood vessel; coordinate system; human body; map; vasculature</t>
  </si>
  <si>
    <t>https://doi.org/10.7554/eLife.49774</t>
  </si>
  <si>
    <t>The nucleus of oocytes (germinal vesicle) is unusually large and its nuclear envelope (NE) is densely packed with nuclear pore complexes (NPCs) that are stockpiled for embryonic development. We showed that breakdown of this specialized NE is mediated by an Arp2/3-nucleated F-actin ‘shell’ in starfish oocytes, in contrast to microtubule-driven tearing in mammalian fibroblasts. Here, we address the mechanism of F-actin-driven NE rupture by correlated live-cell, super-resolution and electron microscopy. We show that actin is nucleated within the lamina, sprouting filopodia-like spikes towards the nuclear membranes. These F-actin spikes protrude pore-free nuclear membranes, whereas the adjoining stretches of membrane accumulate NPCs that are associated with the still-intact lamina. Packed NPCs sort into a distinct membrane network, while breaks appear in ER-like, pore-free regions. We reveal a new function for actin-mediated membrane shaping in nuclear rupture that is likely to have implications in other contexts, such as nuclear rupture observed in cancer cells.</t>
  </si>
  <si>
    <t>electron microscopy; nuclear envelope; oocyte meiosis; starfish oocytes; superresolution</t>
  </si>
  <si>
    <t>Witkin, Andrew; Kass, Michael</t>
  </si>
  <si>
    <t>Reaction-diffusion textures</t>
  </si>
  <si>
    <t>Proceedings of the 18th annual conference on Computer graphics and interactive techniques</t>
  </si>
  <si>
    <t>10.1145/122718.122750</t>
  </si>
  <si>
    <t>https://doi.org/10.1145/122718.122750</t>
  </si>
  <si>
    <t>We present a method for texture synthesis based on the simulation of a process of local nonlinear interaction, called reaction-diffusion, which has been proposed as a model of biological pattern formation. We extend traditional reaction-diffusion systems by allowing anisotropic and spatially non-uniform diffusion, as well as multiple competing directions of diffusion. We adapt reaction-diffusion system to the needs of computer graphics by presenting a method to synthesize patterns which compensate for the effects of non-uniform surface parameterization. Finally, we develop efficient algorithms for simulating reaction-diffusion systems and display a collection of resulting textures using standard texture- and displacement-mapping techniques.</t>
  </si>
  <si>
    <t>natural phenomena; texture synthesis</t>
  </si>
  <si>
    <t>Medical Physics</t>
  </si>
  <si>
    <t>Ieee Transactions on Visualization and Computer Graphics</t>
  </si>
  <si>
    <t>https://gateway.webofknowledge.com/gateway/Gateway.cgi?GWVersion=2&amp;SrcAuth=DOISource&amp;SrcApp=WOS&amp;KeyAID=10.1109%2FTVCG.2016.2520946&amp;DestApp=DOI&amp;SrcAppSID=C1HRLJF6EXcyd5h9DaQ&amp;SrcJTitle=IEEE+TRANSACTIONS+ON+VISUALIZATION+AND+COMPUTER+GRAPHICS&amp;DestDOIRegistrantName=Institute+of+Electrical+and+Electronics+Engineers</t>
  </si>
  <si>
    <t>In clinical cardiology, both anatomy and physiology are needed to diagnose cardiac pathologies. CT imaging and computer simulations provide valuable and complementary data for this purpose. However, it remains challenging to gain useful information from the large amount of high-dimensional diverse data. The current tools are not adequately integrated to visualize anatomic and physiologic data from a complete yet focused perspective. We introduce a new computer-aided diagnosis framework, which allows for comprehensive modeling and visualization of cardiac anatomy and physiology from CT imaging data and computer simulations, with a primary focus on ischemic heart disease. The following visual information is presented: (1) Anatomy from CT imaging: geometric modeling and visualization of cardiac anatomy, including four heart chambers, left and right ventricular outflow tracts, and coronary arteries; (2) Function from CT imaging: motion modeling, strain calculation, and visualization of four heart chambers; (3) Physiology from CT imaging: quantification and visualization of myocardial perfusion and contextual integration with coronary artery anatomy; (4) Physiology from computer simulation: computation and visualization of hemodynamics (e.g., coronary blood velocity, pressure, shear stress, and fluid forces on the vessel wall). Substantially, feedback from cardiologists have confirmed the practical utility of integrating these features for the purpose of computer-aided diagnosis of ischemic heart disease.</t>
  </si>
  <si>
    <t>blood flow; Heart; Organ</t>
  </si>
  <si>
    <t>anatomy; atherosclerosis; automatic segmentation; bull's-eye plot; Cardiac chamber; computational fluid dynamics; coronary artery; coronary-artery-disease; fractional flow reserve; geometric modeling; image   analysis; imaging; motion; myocardial-perfusion; perfusion; physiology; shear stress; stenoses; strain; stress; tomography angiography; visualization</t>
  </si>
  <si>
    <t>Proceedings of the 13th International Conference on Medical Image Computing and Computer-assisted Intervention: Part I</t>
  </si>
  <si>
    <t>https://www.biorxiv.org/content/10.1101/2020.01.21.911859v1</t>
  </si>
  <si>
    <t>The neural circuits responsible for behavior remain largely unknown. Previous efforts have reconstructed the complete circuits of small animals, with hundreds of neurons, and selected circuits for larger animals. Here we (the FlyEM project at Janelia and collaborators at Google) summarize new methods and present the complete circuitry of a large fraction of the brain of a much more complex animal, the fruit fly Drosophila melanogaster. Improved methods include new procedures to prepare, image, align, segment, find synapses, and proofread such large data sets; new methods that define cell types based on connectivity in addition to morphology; and new methods to simplify access to a large and evolving data set. From the resulting data we derive a better definition of computational compartments and their connections; an exhaustive atlas of cell examples and types, many of them novel; detailed circuits for most of the central brain; and exploration of the statistics and structure of different brain compartments, and the brain as a whole. We make the data public, with a web site and resources specifically designed to make it easy to explore, for all levels of expertise from the expert to the merely curious. The public availability of these data, and the simplified means to access it, dramatically reduces the effort needed to answer typical circuit questions, such as the identity of upstream and downstream neural partners, the circuitry of brain regions, and to link the neurons defined by our analysis with genetic reagents that can be used to study their functions. Note: In the next few weeks, we will release a series of papers with more involved discussions. One paper will detail the hemibrain reconstruction with more extensive analysis and interpretation made possible by this dense connectome. Another paper will explore the central complex, a brain region involved in navigation, motor control, and sleep. A final paper will present insights from the mushroom body, a center of multimodal associative learning in the fly brain.</t>
  </si>
  <si>
    <t>https://www.nature.com/articles/s41592-020-0816-x</t>
  </si>
  <si>
    <t>Single-molecule localization microscopy is a powerful tool for visualizing subcellular structures, interactions and protein functions in biological research. However, inhomogeneous refractive indices inside cells and tissues distort the fluorescent signal emitted from single-molecule probes, which rapidly degrades resolution with increasing depth. We propose a method that enables the construction of an in situ 3D response of single emitters directly from single-molecule blinking datasets, and therefore allows their locations to be pinpointed with precision that achieves the Cramér-Rao lower bound and uncompromised fidelity. We demonstrate this method, named in situ PSF retrieval (INSPR), across a range of cellular and tissue architectures, from mitochondrial networks and nuclear pores in mammalian cells to amyloid-β plaques and dendrites in brain tissues and elastic fibers in developing cartilage of mice. This advancement expands the routine applicability of super-resolution microscopy from selected cellular targets near coverslips to intra- and extracellular targets deep inside tissues.</t>
  </si>
  <si>
    <t>&lt;p&gt;Direct visualization of molecule positions/functions in cells and tissues&lt;/p&gt;</t>
  </si>
  <si>
    <t>Cell; Molecule; Tissue</t>
  </si>
  <si>
    <t>Super-resolution microscopy</t>
  </si>
  <si>
    <t>https://www.nature.com/articles/s41556-019-0313-6</t>
  </si>
  <si>
    <t>Mitochondrial fission involves the preconstriction of an organelle followed by scission by dynamin-related protein Drp1. Preconstriction is facilitated by actin and non-muscle myosin II through a mechanism that remains unclear, largely due to the unknown cytoskeletal ultrastructure at mitochondrial constrictions. Here, using platinum replica electron microscopy, we show that mitochondria in cells are embedded in an interstitial cytoskeletal network that contains abundant unbranched actin filaments. Both spontaneous and induced mitochondrial constrictions typically associate with a criss-cross array of long actin filaments that comprise part of this interstitial network. Non-muscle myosin II is found adjacent to mitochondria but is not specifically enriched at the constriction sites. During ionomycin-induced mitochondrial fission, F-actin clouds colocalize with mitochondrial constriction sites, whereas dynamic myosin II clouds are present in the vicinity of constrictions. We propose that myosin II promotes mitochondrial constriction by inducing stochastic deformations of the interstitial actin network, which applies pressure on the mitochondrial surface and thus initiates curvature-sensing mechanisms that complete mitochondrial constriction.</t>
  </si>
  <si>
    <t>actin-myosin dynamics; Organelle</t>
  </si>
  <si>
    <t>Actin; Electron microscopy; Mitochondria</t>
  </si>
  <si>
    <t>https://onlinelibrary.wiley.com/doi/abs/10.1111/j.1467-8659.2012.03065.x</t>
  </si>
  <si>
    <t>I.3.7 Computer Graphics: Three-Dimensional Graphics and Realism; I.3.8 Computer Graphics: Applications</t>
  </si>
  <si>
    <t>Researchers analyzed and presented volume data from the Visible Human Project (VHP) and data from high-resolution 3D ion-abrasion scanning electron microscopy (IA-SEM). They acquired the VHP data using cryosectioning, a destructive approach to 3D human anatomical imaging resulting in whole-body images with a field of view approaching 2 meters and a minimum resolvable feature size of 300 microns. IA-SEM is a type of block-face imaging microscopy, a destructive approach to microscopic 3D imaging of cells. The field of view of IA-SEM data is on the order of 10 microns (whole cell) with a minimum resolvable feature size of 15 nanometers (single-slice thickness). Despite the difference in subject and scale, the analysis and modeling methods were remarkably similar. They are derived from image processing, computer vision, and computer graphics techniques. Moreover, together we are employing medical illustration, visualization, and rapid prototyping to inform and inspire biomedical science. By combining graphics and biology, we are imaging across nine orders of magnitude of space to better promote public health through research.</t>
  </si>
  <si>
    <t>Cell; Molecule; Organ; Organelle; structural; Tissue</t>
  </si>
  <si>
    <t>Biomedical image processing; Computational modeling; computer applications; computer graphics; computer vision computing methodologies; Human factors; image processing; Image resolution; life and medical sciences; modeling; Nanobioscience; pattern recognition; Pattern recognition; Scanning electron microscopy; Science - general; segmentation; simulation; visualization; Visualization; visualization techniques and methodologies; volume visualization</t>
  </si>
  <si>
    <t>https://doi.org/10.1093/bioinformatics/btab036</t>
  </si>
  <si>
    <t>Ligand–receptor (L–R) interactions mediate cell adhesion, recognition and communication and play essential roles in physiological and pathological signaling. With the rapid development of single-cell RNA sequencing (scRNA-seq) technologies, systematically decoding the intercellular communication network involving L–R interactions has become a focus of research. Therefore, construction of a comprehensive, high-confidence and well-organized resource to retrieve L–R interactions in order to study the functional effects of cell–cell communications would be of great value.In this study, we developed Cellinker, a platform of literature-supported L–R interactions that play roles in cell–cell communication. We aimed to provide a useful platform for studies on cell–cell communication mediated by L–R interactions. The current version of Cellinker documents over 3700 human and 3200 mouse L–R protein–protein interactions (PPIs) and embeds a practical and convenient webserver with which researchers can decode intercellular communications based on scRNA-seq data. And over 400 endogenous small molecule (sMOL) related L–R interactions were collected as well. Moreover, to help with research on coronavirus (CoV) infection, Cellinker collects information on 16L–R PPIs involved in CoV–human interactions (including 12L–R PPIs involved in SARS-CoV-2 infection). In summary, Cellinker provides a user-friendly interface for querying, browsing and visualizing L–R interactions as well as a practical and convenient web tool for inferring intercellular communications based on scRNA-seq data. We believe this platform could promote intercellular communication research and accelerate the development of related algorithms for scRNA-seq studies.Cellinker is available at http://www.rna-society.org/cellinker/Supplementary data are available at Bioinformatics online.</t>
  </si>
  <si>
    <t>&lt;p&gt;this is showing molecules, vacuoules/vesicles (=organelle scale) and cells == multiscale&lt;/p&gt;</t>
  </si>
  <si>
    <t>Zhong, Wei; Wu, Mei; Chang, Ching-Wei; Merrick, Karl A.; Merajver, Sofia D.; Mycek, Mary-Ann</t>
  </si>
  <si>
    <t>Picosecond-resolution fluorescence lifetime imaging microscopy: a useful tool for sensing molecular interactions in vivo via FRET</t>
  </si>
  <si>
    <t>Optics Express</t>
  </si>
  <si>
    <t>10.1364/oe.15.018220</t>
  </si>
  <si>
    <t>Fluorescence lifetime imaging microscopy (FLIM) provides a promising, robust method of detecting molecular interaction not not nots in vivo via fluorescence/Förster resonance energy transfer (FRET), by monitoring the variation of donor fluorescence lifetime, which is insensitive to many artifacts influencing convential intensity-based measurements, e.g. fluorophore concentration, photobleaching, and spectral bleed-through. As proof of principle, we demonstrate the capability of a novel picosecond-resolution FLIM system to detect molecular interactions in a well-established FRET assay. We then apply the FLIM system to detect the molecular interaction of a transforming oncogene RhoC with a binding partner RhoGDIgamma in vivo, which is critical to understand and interfere with Rho signaling for cancer therapeutics.</t>
  </si>
  <si>
    <t>Computer-Aided Design; Equipment Design; Equipment Failure Analysis; Fluorescence Resonance Energy Transfer; Image Enhancement; Microscopy, Fluorescence; Protein Interaction Mapping; Reproducibility of Results; Sensitivity and Specificity</t>
  </si>
  <si>
    <t>A visualization framework for the analysis of neuromuscular simulations | SpringerLink</t>
  </si>
  <si>
    <t>https://link.springer.com/article/10.1007/s00371-010-0534-y</t>
  </si>
  <si>
    <t>Accelerated Visualization of Dynamic Molecular Surfaces - Lindow - 2010 - Computer Graphics Forum - Wiley Online Library</t>
  </si>
  <si>
    <t>https://onlinelibrary.wiley.com/doi/full/10.1111/j.1467-8659.2009.01693.x</t>
  </si>
  <si>
    <t>Building anatomically realistic jaw kinematics model from data | SpringerLink</t>
  </si>
  <si>
    <t>https://link.springer.com/article/10.1007/s00371-019-01677-8</t>
  </si>
  <si>
    <t>Cell Cycle — Physiome Model Repository</t>
  </si>
  <si>
    <t>https://models.physiomeproject.org/cell_cycle</t>
  </si>
  <si>
    <t>CyteGuide: Visual Guidance for Hierarchical Single-Cell Analysis | IEEE Journals &amp; Magazine | IEEE Xplore</t>
  </si>
  <si>
    <t>https://ieeexplore.ieee.org/abstract/document/8017575?casa_token=QYZ1fhHIikYAAAAA:NGf9Gyx0Jdnryjoa2QCcSBvVw2Cwd1K-i6gGGUgnzpGxlgTxDG35dmoQZVi3fWgYpThY6r4ZH-0</t>
  </si>
  <si>
    <t>Data-driven Sonification of CFD Aneurysm Models - ProQuest</t>
  </si>
  <si>
    <t>https://www.proquest.com/docview/2139704262?pq-origsite=gscholar&amp;fromopenview=true</t>
  </si>
  <si>
    <t>Explore millions of resources from scholarly journals, books, newspapers, videos and more, on the ProQuest Platform.</t>
  </si>
  <si>
    <t>Detecting the Transition Stage of Cells and Cell Parts by Prototype-Based Classification | SpringerLink</t>
  </si>
  <si>
    <t>https://link.springer.com/chapter/10.1007/978-3-319-08976-8_14</t>
  </si>
  <si>
    <t>&lt;p&gt;ORGANELLE application:&lt;/p&gt; &lt;p&gt; &lt;/p&gt; &lt;p&gt;"[...] &lt;span style="color: #323130; font-family: 'Segoe UI', 'Segoe UI Web (West European)', 'Segoe UI', -apple-system, 'system-ui', Roboto, 'Helvetica Neue', sans-serif; font-size: 14px;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none;"&gt;We present in the paper the method for prototype-based classification, the methodology, and describe the success of the method on a biological application - the detection of different dynamic signatures of mitochondrial movement.&lt;/span&gt;"&lt;/p&gt;</t>
  </si>
  <si>
    <t>Figure 2: Integrated intra-mitochondria cristae and matrix network in 3D. | Scientific Reports</t>
  </si>
  <si>
    <t>https://www.nature.com/articles/srep45474/figures/2</t>
  </si>
  <si>
    <t>Histology and Histopathology</t>
  </si>
  <si>
    <t>https://doi.org/10.14670/HH-18-339</t>
  </si>
  <si>
    <t>Methods. Cirrhosis was induced by tail vein injection of albumin in Wistar rats with a positive antibody. A total of 356 serial histological sections were prepared from liver tissue blocks of normal and cirrhotic rats. The optical microscope images were registered and reconstructed, and 3D reconstructions of the fine structures of fibrous tissues and sinusoids were subsequently visualized. Results. The fibrosis area of the cirrhotic sample was 6-16 times that of the normal sample (P&lt;0.001). Cirrhosis led to obvious changes in the distribution and morphology of sinusoids, which were mainly manifested as dilation, increased quantity and disordered distribution. Compared with normal liver, cirrhotic liver has a significantly increased volume ratio, number and volume of sinusoids (1.63-, 0.53-, and 1.75-fold, respectively, P&lt;0.001). Furthermore, the samples were further divided into three zones according to the oxygen supply, and there were significant differences in the morphology of the sinusoids in the normal and cirrhotic samples (P&lt;0.05). In particular, morphological parameters of the cirrhotic sinusoids near the portal area were obviously greater than those in the normal liver (P&lt;0.05). Conclusion. 3D morphological structures of hepatic sinusoids were reconstructed, and the adaptive</t>
  </si>
  <si>
    <t>IEEE VIS 2021 Virtual: COVID-view: Diagnosis of COVID-19 using Chest CT</t>
  </si>
  <si>
    <t>https://virtual.ieeevis.org/year/2021/paper_v-full-1205.html</t>
  </si>
  <si>
    <t>VIS 2021 will be the year’s premier forum for advances in theory, methods, and applications of visualization and visual analytics. The conference will convene an international community of researchers and practitioners from universities, government, and industry to exchange recent findings on the design and use of visualization tools.</t>
  </si>
  <si>
    <t>breath; Organ</t>
  </si>
  <si>
    <t>IEEE VIS 2021 Virtual: Phoenix Virtual Heart: A Hybrid VR-Desktop Visualization System for Cardiac Surgery Planning and Education</t>
  </si>
  <si>
    <t>https://virtual.ieeevis.org/year/2021/paper_a-vahc-1009.html</t>
  </si>
  <si>
    <t>Illustrative Hybrid Visualization and Exploration of Anatomical and Functional Brain Data - Jainek - 2008 - Computer Graphics Forum - Wiley Online Library</t>
  </si>
  <si>
    <t>https://onlinelibrary.wiley.com/doi/full/10.1111/j.1467-8659.2008.01217.x</t>
  </si>
  <si>
    <t>Mathematical modelling of tumour growth and treatment | SpringerLink</t>
  </si>
  <si>
    <t>https://link.springer.com/chapter/10.1007/88-470-0396-2_3</t>
  </si>
  <si>
    <t>MBInfo</t>
  </si>
  <si>
    <t>https://www.mechanobio.info/what-is-the-nucleus/what-properties-of-the-nucleus-make-it-a-substrate-for-mechanotransduction/</t>
  </si>
  <si>
    <t>What properties of the nucleus facilitate mechanotransduction?  Similar to the concept of long distance force propagation along the cytoskeleton, the prestressed nuclear state, which counterbalances intracellular forces from the cytoskeleton, enables mechanotransduction 18556763 18406455 . Both the nuclear envelope and nuclear interior contribute to the mechanical properties of the nucleus as a whole</t>
  </si>
  <si>
    <t>Membrane mapping | Proceedings of the 4th Eurographics Workshop on Visual Computing for Biology and Medicine</t>
  </si>
  <si>
    <t>https://dl.acm.org/doi/abs/10.5555/2855637.2855651</t>
  </si>
  <si>
    <t>&lt;p&gt;multiscale category&lt;/p&gt; &lt;p&gt;molecule to cell&lt;/p&gt; &lt;p&gt; &lt;/p&gt; &lt;p&gt;&lt;strong style="color: #323130; font-family: 'Segoe UI', 'Segoe UI Web (West European)', 'Segoe UI', -apple-system, 'system-ui', Roboto, 'Helvetica Neue', sans-serif; font-size: 14px; font-style: normal; font-variant-ligatures: normal; font-variant-caps: normal; letter-spacing: normal; orphans: 2; text-align: left; text-indent: 0px; text-transform: none; white-space: normal; widows: 2; word-spacing: 0px; -webkit-text-stroke-width: 0px; background-color: #ffffff; text-decoration-thickness: initial; text-decoration-style: initial; text-decoration-color: initial;"&gt;Abstract&lt;/strong&gt;&lt;span style="color: #323130; font-family: 'Segoe UI', 'Segoe UI Web (West European)', 'Segoe UI', -apple-system, 'system-ui', Roboto, 'Helvetica Neue', sans-serif; font-size: 14px;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 &lt;/span&gt;&lt;/span&gt;&lt;span style="color: #323130; font-family: 'Segoe UI', 'Segoe UI Web (West European)', 'Segoe UI', -apple-system, 'system-ui', Roboto, 'Helvetica Neue', sans-serif; font-size: 14px;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none;"&gt;Three-dimensional cell visualization is an important topic in today's cytology-affiliated community. Cell illustrations and animations are used for scientific as well as for educational purposes. Unfortunately, there exist only few tools to support the cell modeling process on a molecular level. A major problem is the immense intracellular size variation between relatively large mesoscopic cell components and small molecular membrane patches. This makes both modeling and visualization of whole cells a challenging task. In this paper we propose Membrane Mapping as an interactive tool for combining the mesoscopic and molecular level. Based on instantly computed local parameterizations we map patches of molecular membrane structures onto user-selected regions of cell components. By designing an efficient and GPU-friendly mapping technique, our approach allows to visualize and map pre-computed molecular dynamics simulations of membrane patches to mesoscopic structures in real-time. This enables the visualization of whole cells on a mesoscopic level with an interactive magnifier tool for inspecting their molecular structure and dynamic behavior.&lt;/span&gt;&lt;/p&gt;</t>
  </si>
  <si>
    <t>Multi-scale Biological Modalities for Physiological Human Articulation | MULTISCALEHUMAN Project | Fact Sheet | FP7 | CORDIS | European Commission</t>
  </si>
  <si>
    <t>https://cordis.europa.eu/project/id/289897</t>
  </si>
  <si>
    <t>Muscle and Fascia Simulation with Extended Position Based Dynamics - Romeo - 2020 - Computer Graphics Forum - Wiley Online Library</t>
  </si>
  <si>
    <t>https://onlinelibrary.wiley.com/doi/full/10.1111/cgf.13734</t>
  </si>
  <si>
    <t>Oncothreads | Gehlenborg Lab</t>
  </si>
  <si>
    <t>http://gehlenborglab.org/research/projects/oncothreads/</t>
  </si>
  <si>
    <t>&lt;p&gt;tumor EVOLUTIOHN&lt;/p&gt;</t>
  </si>
  <si>
    <t>Quantitative Analysis of Knee Movement Patterns Through Comparative Visualization | SpringerLink</t>
  </si>
  <si>
    <t>https://link.springer.com/chapter/10.1007/978-3-319-24523-2_12</t>
  </si>
  <si>
    <t>The tethering of chromatin to the nuclear envelope supports nuclear mechanics | Nature Communications</t>
  </si>
  <si>
    <t>https://www.nature.com/articles/ncomms8159</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</si>
</sst>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d/yyyy"/>
    <numFmt numFmtId="165" formatCode="m, d"/>
    <numFmt numFmtId="166" formatCode="m ,d"/>
    <numFmt numFmtId="167" formatCode="m-d"/>
    <numFmt numFmtId="168" formatCode="0.0%"/>
    <numFmt numFmtId="169" formatCode="m/d/yyyy"/>
    <numFmt numFmtId="170" formatCode="yyyy-mm"/>
    <numFmt numFmtId="171" formatCode="yyyy-m"/>
    <numFmt numFmtId="172" formatCode="yyyy-mm-dd"/>
  </numFmts>
  <fonts count="12">
    <font>
      <sz val="10.0"/>
      <color rgb="FF000000"/>
      <name val="Arial"/>
    </font>
    <font/>
    <font>
      <color rgb="FF000000"/>
      <name val="Arial"/>
    </font>
    <font>
      <u/>
      <color rgb="FF0000FF"/>
    </font>
    <font>
      <u/>
      <color rgb="FF0000FF"/>
    </font>
    <font>
      <u/>
      <color rgb="FF0000FF"/>
    </font>
    <font>
      <color rgb="FF222222"/>
      <name val="Arial"/>
    </font>
    <font>
      <color rgb="FF999999"/>
    </font>
    <font>
      <u/>
      <color rgb="FF0000FF"/>
    </font>
    <font>
      <u/>
      <color rgb="FF0000FF"/>
    </font>
    <font>
      <u/>
      <color rgb="FF1155CC"/>
    </font>
    <font>
      <color rgb="FF000000"/>
      <name val="Roboto"/>
    </font>
  </fonts>
  <fills count="16">
    <fill>
      <patternFill patternType="none"/>
    </fill>
    <fill>
      <patternFill patternType="lightGray"/>
    </fill>
    <fill>
      <patternFill patternType="solid">
        <fgColor rgb="FFD9EAD3"/>
        <bgColor rgb="FFD9EAD3"/>
      </patternFill>
    </fill>
    <fill>
      <patternFill patternType="solid">
        <fgColor rgb="FFD5A6BD"/>
        <bgColor rgb="FFD5A6BD"/>
      </patternFill>
    </fill>
    <fill>
      <patternFill patternType="solid">
        <fgColor rgb="FFFFFF00"/>
        <bgColor rgb="FFFFFF00"/>
      </patternFill>
    </fill>
    <fill>
      <patternFill patternType="solid">
        <fgColor rgb="FFFFFFFF"/>
        <bgColor rgb="FFFFFFFF"/>
      </patternFill>
    </fill>
    <fill>
      <patternFill patternType="solid">
        <fgColor rgb="FFC27BA0"/>
        <bgColor rgb="FFC27BA0"/>
      </patternFill>
    </fill>
    <fill>
      <patternFill patternType="solid">
        <fgColor rgb="FFF9CB9C"/>
        <bgColor rgb="FFF9CB9C"/>
      </patternFill>
    </fill>
    <fill>
      <patternFill patternType="solid">
        <fgColor rgb="FFFCE5CD"/>
        <bgColor rgb="FFFCE5CD"/>
      </patternFill>
    </fill>
    <fill>
      <patternFill patternType="solid">
        <fgColor rgb="FFEFEFEF"/>
        <bgColor rgb="FFEFEFEF"/>
      </patternFill>
    </fill>
    <fill>
      <patternFill patternType="solid">
        <fgColor rgb="FFCCCCCC"/>
        <bgColor rgb="FFCCCCCC"/>
      </patternFill>
    </fill>
    <fill>
      <patternFill patternType="solid">
        <fgColor rgb="FFD0E0E3"/>
        <bgColor rgb="FFD0E0E3"/>
      </patternFill>
    </fill>
    <fill>
      <patternFill patternType="solid">
        <fgColor rgb="FF00FF00"/>
        <bgColor rgb="FF00FF00"/>
      </patternFill>
    </fill>
    <fill>
      <patternFill patternType="solid">
        <fgColor rgb="FFEAD1DC"/>
        <bgColor rgb="FFEAD1DC"/>
      </patternFill>
    </fill>
    <fill>
      <patternFill patternType="solid">
        <fgColor rgb="FFFFD966"/>
        <bgColor rgb="FFFFD966"/>
      </patternFill>
    </fill>
    <fill>
      <patternFill patternType="solid">
        <fgColor rgb="FFFFF2CC"/>
        <bgColor rgb="FFFFF2CC"/>
      </patternFill>
    </fill>
  </fills>
  <borders count="5">
    <border/>
    <border>
      <bottom style="thick">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164" xfId="0" applyAlignment="1" applyFont="1" applyNumberFormat="1">
      <alignment readingOrder="0" shrinkToFit="0" wrapText="0"/>
    </xf>
    <xf borderId="0" fillId="0" fontId="1" numFmtId="0" xfId="0" applyAlignment="1" applyFont="1">
      <alignment readingOrder="0" shrinkToFit="0" wrapText="0"/>
    </xf>
    <xf borderId="0" fillId="2" fontId="1" numFmtId="0" xfId="0" applyAlignment="1" applyFill="1" applyFont="1">
      <alignment readingOrder="0" shrinkToFit="0" wrapText="0"/>
    </xf>
    <xf borderId="0" fillId="0" fontId="1" numFmtId="0" xfId="0" applyAlignment="1" applyFont="1">
      <alignment readingOrder="0" shrinkToFit="0" wrapText="1"/>
    </xf>
    <xf borderId="0" fillId="0" fontId="1" numFmtId="0" xfId="0" applyAlignment="1" applyFont="1">
      <alignment readingOrder="0" shrinkToFit="0" wrapText="0"/>
    </xf>
    <xf borderId="0" fillId="2" fontId="1" numFmtId="0" xfId="0" applyAlignment="1" applyFont="1">
      <alignment readingOrder="0" shrinkToFit="0" wrapText="0"/>
    </xf>
    <xf borderId="0" fillId="3" fontId="1" numFmtId="0" xfId="0" applyAlignment="1" applyFill="1" applyFont="1">
      <alignment readingOrder="0" shrinkToFit="0" wrapText="1"/>
    </xf>
    <xf borderId="0" fillId="2" fontId="1" numFmtId="0" xfId="0" applyAlignment="1" applyFont="1">
      <alignment readingOrder="0" shrinkToFit="0" wrapText="0"/>
    </xf>
    <xf borderId="0" fillId="4" fontId="1" numFmtId="0" xfId="0" applyAlignment="1" applyFill="1" applyFont="1">
      <alignment readingOrder="0" shrinkToFit="0" wrapText="1"/>
    </xf>
    <xf borderId="0" fillId="0" fontId="1" numFmtId="0" xfId="0" applyAlignment="1" applyFont="1">
      <alignment shrinkToFit="0" wrapText="0"/>
    </xf>
    <xf borderId="0" fillId="5" fontId="2" numFmtId="0" xfId="0" applyAlignment="1" applyFill="1" applyFont="1">
      <alignment horizontal="left" readingOrder="0"/>
    </xf>
    <xf borderId="0" fillId="0" fontId="1" numFmtId="0" xfId="0" applyAlignment="1" applyFont="1">
      <alignment readingOrder="0" shrinkToFit="0" wrapText="1"/>
    </xf>
    <xf borderId="0" fillId="0" fontId="1" numFmtId="0" xfId="0" applyAlignment="1" applyFont="1">
      <alignment readingOrder="0"/>
    </xf>
    <xf borderId="0" fillId="0" fontId="3" numFmtId="0" xfId="0" applyAlignment="1" applyFont="1">
      <alignment readingOrder="0"/>
    </xf>
    <xf borderId="0" fillId="0" fontId="1" numFmtId="165" xfId="0" applyAlignment="1" applyFont="1" applyNumberFormat="1">
      <alignment readingOrder="0" shrinkToFit="0" wrapText="0"/>
    </xf>
    <xf borderId="0" fillId="4" fontId="1" numFmtId="0" xfId="0" applyAlignment="1" applyFont="1">
      <alignment readingOrder="0" shrinkToFit="0" wrapText="0"/>
    </xf>
    <xf borderId="0" fillId="0" fontId="1" numFmtId="0" xfId="0" applyAlignment="1" applyFont="1">
      <alignment shrinkToFit="0" wrapText="0"/>
    </xf>
    <xf borderId="0" fillId="2" fontId="4" numFmtId="0" xfId="0" applyAlignment="1" applyFont="1">
      <alignment readingOrder="0" shrinkToFit="0" wrapText="0"/>
    </xf>
    <xf borderId="0" fillId="6" fontId="1" numFmtId="0" xfId="0" applyAlignment="1" applyFill="1" applyFont="1">
      <alignment readingOrder="0" shrinkToFit="0" wrapText="1"/>
    </xf>
    <xf borderId="0" fillId="5" fontId="2" numFmtId="164" xfId="0" applyAlignment="1" applyFont="1" applyNumberFormat="1">
      <alignment horizontal="left" readingOrder="0"/>
    </xf>
    <xf borderId="0" fillId="7" fontId="1" numFmtId="0" xfId="0" applyAlignment="1" applyFill="1" applyFont="1">
      <alignment readingOrder="0" shrinkToFit="0" wrapText="0"/>
    </xf>
    <xf borderId="0" fillId="0" fontId="1" numFmtId="166" xfId="0" applyAlignment="1" applyFont="1" applyNumberFormat="1">
      <alignment readingOrder="0" shrinkToFit="0" wrapText="0"/>
    </xf>
    <xf borderId="0" fillId="0" fontId="5" numFmtId="0" xfId="0" applyAlignment="1" applyFont="1">
      <alignment readingOrder="0" shrinkToFit="0" wrapText="0"/>
    </xf>
    <xf borderId="0" fillId="0" fontId="2" numFmtId="164" xfId="0" applyAlignment="1" applyFont="1" applyNumberFormat="1">
      <alignment horizontal="left" readingOrder="0"/>
    </xf>
    <xf borderId="0" fillId="0" fontId="1" numFmtId="0" xfId="0" applyAlignment="1" applyFont="1">
      <alignment readingOrder="0" shrinkToFit="0" wrapText="0"/>
    </xf>
    <xf borderId="0" fillId="0" fontId="1" numFmtId="0" xfId="0" applyAlignment="1" applyFont="1">
      <alignment readingOrder="0" shrinkToFit="0" wrapText="0"/>
    </xf>
    <xf borderId="0" fillId="5" fontId="6" numFmtId="0" xfId="0" applyAlignment="1" applyFont="1">
      <alignment horizontal="left" readingOrder="0"/>
    </xf>
    <xf borderId="0" fillId="2" fontId="1" numFmtId="165" xfId="0" applyAlignment="1" applyFont="1" applyNumberFormat="1">
      <alignment readingOrder="0" shrinkToFit="0" wrapText="0"/>
    </xf>
    <xf borderId="0" fillId="0" fontId="1" numFmtId="167" xfId="0" applyAlignment="1" applyFont="1" applyNumberFormat="1">
      <alignment readingOrder="0"/>
    </xf>
    <xf borderId="0" fillId="8" fontId="1" numFmtId="0" xfId="0" applyAlignment="1" applyFill="1" applyFont="1">
      <alignment readingOrder="0" shrinkToFit="0" wrapText="0"/>
    </xf>
    <xf borderId="1" fillId="0" fontId="1" numFmtId="164" xfId="0" applyAlignment="1" applyBorder="1" applyFont="1" applyNumberFormat="1">
      <alignment readingOrder="0" shrinkToFit="0" wrapText="0"/>
    </xf>
    <xf borderId="1" fillId="8" fontId="1" numFmtId="0" xfId="0" applyAlignment="1" applyBorder="1" applyFont="1">
      <alignment readingOrder="0" shrinkToFit="0" wrapText="0"/>
    </xf>
    <xf borderId="1" fillId="2" fontId="1" numFmtId="0" xfId="0" applyAlignment="1" applyBorder="1" applyFont="1">
      <alignment readingOrder="0" shrinkToFit="0" wrapText="0"/>
    </xf>
    <xf borderId="1" fillId="0" fontId="1" numFmtId="0" xfId="0" applyAlignment="1" applyBorder="1" applyFont="1">
      <alignment readingOrder="0" shrinkToFit="0" wrapText="1"/>
    </xf>
    <xf borderId="1" fillId="0" fontId="1" numFmtId="0" xfId="0" applyAlignment="1" applyBorder="1" applyFont="1">
      <alignment readingOrder="0" shrinkToFit="0" wrapText="0"/>
    </xf>
    <xf borderId="1" fillId="0" fontId="1" numFmtId="0" xfId="0" applyAlignment="1" applyBorder="1" applyFont="1">
      <alignment readingOrder="0" shrinkToFit="0" wrapText="0"/>
    </xf>
    <xf borderId="1" fillId="4" fontId="1" numFmtId="0" xfId="0" applyAlignment="1" applyBorder="1" applyFont="1">
      <alignment readingOrder="0" shrinkToFit="0" wrapText="0"/>
    </xf>
    <xf borderId="1" fillId="0" fontId="1" numFmtId="0" xfId="0" applyAlignment="1" applyBorder="1" applyFont="1">
      <alignment shrinkToFit="0" wrapText="0"/>
    </xf>
    <xf borderId="0" fillId="4" fontId="1" numFmtId="0" xfId="0" applyAlignment="1" applyFont="1">
      <alignment readingOrder="0" shrinkToFit="0" wrapText="0"/>
    </xf>
    <xf borderId="0" fillId="4" fontId="1" numFmtId="0" xfId="0" applyAlignment="1" applyFont="1">
      <alignment shrinkToFit="0" wrapText="0"/>
    </xf>
    <xf borderId="1" fillId="0" fontId="1" numFmtId="0" xfId="0" applyAlignment="1" applyBorder="1" applyFont="1">
      <alignment readingOrder="0" shrinkToFit="0" wrapText="0"/>
    </xf>
    <xf borderId="1" fillId="4" fontId="1" numFmtId="0" xfId="0" applyAlignment="1" applyBorder="1" applyFont="1">
      <alignment readingOrder="0" shrinkToFit="0" wrapText="0"/>
    </xf>
    <xf borderId="1" fillId="2" fontId="1" numFmtId="0" xfId="0" applyAlignment="1" applyBorder="1" applyFont="1">
      <alignment readingOrder="0" shrinkToFit="0" wrapText="0"/>
    </xf>
    <xf borderId="2" fillId="9" fontId="1" numFmtId="0" xfId="0" applyAlignment="1" applyBorder="1" applyFill="1" applyFont="1">
      <alignment readingOrder="0"/>
    </xf>
    <xf borderId="0" fillId="0" fontId="1" numFmtId="0" xfId="0" applyAlignment="1" applyFont="1">
      <alignment horizontal="left"/>
    </xf>
    <xf borderId="2" fillId="2" fontId="1" numFmtId="0" xfId="0" applyBorder="1" applyFont="1"/>
    <xf borderId="2" fillId="8" fontId="1" numFmtId="0" xfId="0" applyBorder="1" applyFont="1"/>
    <xf borderId="2" fillId="10" fontId="1" numFmtId="0" xfId="0" applyAlignment="1" applyBorder="1" applyFill="1" applyFont="1">
      <alignment readingOrder="0"/>
    </xf>
    <xf borderId="2" fillId="0" fontId="1" numFmtId="0" xfId="0" applyAlignment="1" applyBorder="1" applyFont="1">
      <alignment readingOrder="0"/>
    </xf>
    <xf borderId="2" fillId="0" fontId="1" numFmtId="0" xfId="0" applyBorder="1" applyFont="1"/>
    <xf borderId="2" fillId="0" fontId="1" numFmtId="9" xfId="0" applyBorder="1" applyFont="1" applyNumberFormat="1"/>
    <xf borderId="2" fillId="2" fontId="1" numFmtId="168" xfId="0" applyBorder="1" applyFont="1" applyNumberFormat="1"/>
    <xf borderId="2" fillId="8" fontId="1" numFmtId="168" xfId="0" applyBorder="1" applyFont="1" applyNumberFormat="1"/>
    <xf borderId="0" fillId="0" fontId="1" numFmtId="164" xfId="0" applyAlignment="1" applyFont="1" applyNumberFormat="1">
      <alignment readingOrder="0"/>
    </xf>
    <xf borderId="0" fillId="0" fontId="1" numFmtId="0" xfId="0" applyAlignment="1" applyFont="1">
      <alignment horizontal="left" readingOrder="0"/>
    </xf>
    <xf borderId="2" fillId="9" fontId="1" numFmtId="0" xfId="0" applyBorder="1" applyFont="1"/>
    <xf borderId="2" fillId="0" fontId="7" numFmtId="169" xfId="0" applyAlignment="1" applyBorder="1" applyFont="1" applyNumberFormat="1">
      <alignment horizontal="right" readingOrder="0"/>
    </xf>
    <xf borderId="2" fillId="0" fontId="7" numFmtId="0" xfId="0" applyBorder="1" applyFont="1"/>
    <xf borderId="0" fillId="0" fontId="1" numFmtId="9" xfId="0" applyAlignment="1" applyFont="1" applyNumberFormat="1">
      <alignment horizontal="left"/>
    </xf>
    <xf borderId="2" fillId="11" fontId="1" numFmtId="0" xfId="0" applyBorder="1" applyFill="1" applyFont="1"/>
    <xf borderId="2" fillId="0" fontId="7" numFmtId="169" xfId="0" applyAlignment="1" applyBorder="1" applyFont="1" applyNumberFormat="1">
      <alignment readingOrder="0"/>
    </xf>
    <xf borderId="2" fillId="0" fontId="1" numFmtId="169" xfId="0" applyAlignment="1" applyBorder="1" applyFont="1" applyNumberFormat="1">
      <alignment readingOrder="0"/>
    </xf>
    <xf borderId="3" fillId="0" fontId="1" numFmtId="0" xfId="0" applyAlignment="1" applyBorder="1" applyFont="1">
      <alignment shrinkToFit="0" wrapText="0"/>
    </xf>
    <xf borderId="3" fillId="0" fontId="1" numFmtId="0" xfId="0" applyAlignment="1" applyBorder="1" applyFont="1">
      <alignment readingOrder="0" shrinkToFit="0" wrapText="0"/>
    </xf>
    <xf borderId="3" fillId="0" fontId="1" numFmtId="0" xfId="0" applyAlignment="1" applyBorder="1" applyFont="1">
      <alignment readingOrder="0" shrinkToFit="0" wrapText="0"/>
    </xf>
    <xf borderId="0" fillId="0" fontId="8" numFmtId="0" xfId="0" applyAlignment="1" applyFont="1">
      <alignment readingOrder="0" shrinkToFit="0" wrapText="0"/>
    </xf>
    <xf borderId="0" fillId="0" fontId="1" numFmtId="0" xfId="0" applyAlignment="1" applyFont="1">
      <alignment shrinkToFit="0" wrapText="1"/>
    </xf>
    <xf borderId="0" fillId="5" fontId="6" numFmtId="0" xfId="0" applyAlignment="1" applyFont="1">
      <alignment horizontal="left" readingOrder="0" shrinkToFit="0" wrapText="0"/>
    </xf>
    <xf borderId="0" fillId="0" fontId="9" numFmtId="0" xfId="0" applyAlignment="1" applyFont="1">
      <alignment readingOrder="0" shrinkToFit="0" wrapText="1"/>
    </xf>
    <xf borderId="0" fillId="0" fontId="10" numFmtId="0" xfId="0" applyAlignment="1" applyFont="1">
      <alignment readingOrder="0" shrinkToFit="0" wrapText="0"/>
    </xf>
    <xf borderId="0" fillId="2" fontId="1" numFmtId="0" xfId="0" applyAlignment="1" applyFont="1">
      <alignment readingOrder="0" shrinkToFit="0" wrapText="1"/>
    </xf>
    <xf borderId="3" fillId="2" fontId="1" numFmtId="0" xfId="0" applyAlignment="1" applyBorder="1" applyFont="1">
      <alignment readingOrder="0" shrinkToFit="0" wrapText="1"/>
    </xf>
    <xf borderId="0" fillId="12" fontId="1" numFmtId="0" xfId="0" applyAlignment="1" applyFill="1" applyFont="1">
      <alignment readingOrder="0"/>
    </xf>
    <xf borderId="0" fillId="0" fontId="1" numFmtId="0" xfId="0" applyAlignment="1" applyFont="1">
      <alignment readingOrder="0"/>
    </xf>
    <xf borderId="3" fillId="0" fontId="1" numFmtId="0" xfId="0" applyAlignment="1" applyBorder="1" applyFont="1">
      <alignment readingOrder="0"/>
    </xf>
    <xf borderId="3" fillId="0" fontId="1" numFmtId="0" xfId="0" applyAlignment="1" applyBorder="1" applyFont="1">
      <alignment readingOrder="0" shrinkToFit="0" wrapText="1"/>
    </xf>
    <xf borderId="0" fillId="4" fontId="1" numFmtId="0" xfId="0" applyAlignment="1" applyFont="1">
      <alignment readingOrder="0"/>
    </xf>
    <xf borderId="0" fillId="0" fontId="1" numFmtId="0" xfId="0" applyFont="1"/>
    <xf borderId="0" fillId="2" fontId="1" numFmtId="0" xfId="0" applyAlignment="1" applyFont="1">
      <alignment readingOrder="0"/>
    </xf>
    <xf borderId="3" fillId="2" fontId="1" numFmtId="0" xfId="0" applyAlignment="1" applyBorder="1" applyFont="1">
      <alignment readingOrder="0"/>
    </xf>
    <xf borderId="3" fillId="0" fontId="1" numFmtId="0" xfId="0" applyAlignment="1" applyBorder="1" applyFont="1">
      <alignment readingOrder="0" shrinkToFit="0" wrapText="1"/>
    </xf>
    <xf borderId="3" fillId="0" fontId="1" numFmtId="0" xfId="0" applyAlignment="1" applyBorder="1" applyFont="1">
      <alignment readingOrder="0"/>
    </xf>
    <xf borderId="0" fillId="13" fontId="1" numFmtId="0" xfId="0" applyAlignment="1" applyFill="1" applyFont="1">
      <alignment readingOrder="0" shrinkToFit="0" wrapText="1"/>
    </xf>
    <xf borderId="4" fillId="2" fontId="1" numFmtId="0" xfId="0" applyAlignment="1" applyBorder="1" applyFont="1">
      <alignment readingOrder="0"/>
    </xf>
    <xf borderId="0" fillId="0" fontId="11" numFmtId="0" xfId="0" applyAlignment="1" applyFont="1">
      <alignment readingOrder="0"/>
    </xf>
    <xf borderId="3" fillId="4" fontId="1" numFmtId="0" xfId="0" applyAlignment="1" applyBorder="1" applyFont="1">
      <alignment readingOrder="0"/>
    </xf>
    <xf borderId="0" fillId="0" fontId="1" numFmtId="0" xfId="0" applyAlignment="1" applyFont="1">
      <alignment shrinkToFit="0" wrapText="1"/>
    </xf>
    <xf borderId="3" fillId="0" fontId="1" numFmtId="0" xfId="0" applyBorder="1" applyFont="1"/>
    <xf borderId="3" fillId="0" fontId="1" numFmtId="0" xfId="0" applyAlignment="1" applyBorder="1" applyFont="1">
      <alignment shrinkToFit="0" wrapText="1"/>
    </xf>
    <xf borderId="0" fillId="14" fontId="1" numFmtId="0" xfId="0" applyAlignment="1" applyFill="1" applyFont="1">
      <alignment readingOrder="0" shrinkToFit="0" wrapText="0"/>
    </xf>
    <xf borderId="3" fillId="0" fontId="1" numFmtId="0" xfId="0" applyAlignment="1" applyBorder="1" applyFont="1">
      <alignment shrinkToFit="0" wrapText="0"/>
    </xf>
    <xf borderId="3" fillId="0" fontId="1" numFmtId="0" xfId="0" applyAlignment="1" applyBorder="1" applyFont="1">
      <alignment readingOrder="0" shrinkToFit="0" wrapText="0"/>
    </xf>
    <xf borderId="0" fillId="0" fontId="1" numFmtId="170" xfId="0" applyAlignment="1" applyFont="1" applyNumberFormat="1">
      <alignment readingOrder="0" shrinkToFit="0" wrapText="0"/>
    </xf>
    <xf borderId="0" fillId="0" fontId="1" numFmtId="171" xfId="0" applyAlignment="1" applyFont="1" applyNumberFormat="1">
      <alignment readingOrder="0" shrinkToFit="0" wrapText="0"/>
    </xf>
    <xf borderId="0" fillId="0" fontId="1" numFmtId="172" xfId="0" applyAlignment="1" applyFont="1" applyNumberFormat="1">
      <alignment readingOrder="0" shrinkToFit="0" wrapText="0"/>
    </xf>
    <xf borderId="0" fillId="15" fontId="1" numFmtId="0" xfId="0" applyAlignment="1" applyFill="1" applyFont="1">
      <alignment readingOrder="0" shrinkToFit="0" wrapText="0"/>
    </xf>
    <xf borderId="0" fillId="15" fontId="1" numFmtId="0" xfId="0" applyAlignment="1" applyFont="1">
      <alignment shrinkToFit="0" wrapText="0"/>
    </xf>
  </cellXfs>
  <cellStyles count="1">
    <cellStyle xfId="0" name="Normal" builtinId="0"/>
  </cellStyles>
  <dxfs count="11">
    <dxf>
      <font/>
      <fill>
        <patternFill patternType="solid">
          <fgColor rgb="FFF4CCCC"/>
          <bgColor rgb="FFF4CCCC"/>
        </patternFill>
      </fill>
      <border/>
    </dxf>
    <dxf>
      <font/>
      <fill>
        <patternFill patternType="solid">
          <fgColor rgb="FFD9D2E9"/>
          <bgColor rgb="FFD9D2E9"/>
        </patternFill>
      </fill>
      <border/>
    </dxf>
    <dxf>
      <font/>
      <fill>
        <patternFill patternType="solid">
          <fgColor rgb="FFB7E1CD"/>
          <bgColor rgb="FFB7E1CD"/>
        </patternFill>
      </fill>
      <border/>
    </dxf>
    <dxf>
      <font/>
      <fill>
        <patternFill patternType="solid">
          <fgColor rgb="FFFFF2CC"/>
          <bgColor rgb="FFFFF2CC"/>
        </patternFill>
      </fill>
      <border/>
    </dxf>
    <dxf>
      <font/>
      <fill>
        <patternFill patternType="solid">
          <fgColor rgb="FFB4A7D6"/>
          <bgColor rgb="FFB4A7D6"/>
        </patternFill>
      </fill>
      <border/>
    </dxf>
    <dxf>
      <font/>
      <fill>
        <patternFill patternType="solid">
          <fgColor rgb="FFA2C4C9"/>
          <bgColor rgb="FFA2C4C9"/>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
      <font/>
      <fill>
        <patternFill patternType="solid">
          <fgColor rgb="FFFCE5CD"/>
          <bgColor rgb="FFFCE5CD"/>
        </patternFill>
      </fill>
      <border/>
    </dxf>
  </dxfs>
  <tableStyles count="5">
    <tableStyle count="3" pivot="0" name="MERGED-style">
      <tableStyleElement dxfId="7" type="headerRow"/>
      <tableStyleElement dxfId="8" type="firstRowStripe"/>
      <tableStyleElement dxfId="9" type="secondRowStripe"/>
    </tableStyle>
    <tableStyle count="2" pivot="0" name="cut-style">
      <tableStyleElement dxfId="8" type="firstRowStripe"/>
      <tableStyleElement dxfId="9" type="secondRowStripe"/>
    </tableStyle>
    <tableStyle count="3" pivot="0" name="original-papers-style">
      <tableStyleElement dxfId="7" type="headerRow"/>
      <tableStyleElement dxfId="8" type="firstRowStripe"/>
      <tableStyleElement dxfId="9" type="secondRowStripe"/>
    </tableStyle>
    <tableStyle count="2" pivot="0" name="Zotero-dump-28122021-style">
      <tableStyleElement dxfId="9" type="firstRowStripe"/>
      <tableStyleElement dxfId="8" type="secondRowStripe"/>
    </tableStyle>
    <tableStyle count="3" pivot="0" name="Zotero-dump-28122021-style 2">
      <tableStyleElement dxfId="7" type="headerRow"/>
      <tableStyleElement dxfId="8"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Associated entries vs. Level</a:t>
            </a:r>
          </a:p>
        </c:rich>
      </c:tx>
      <c:overlay val="0"/>
    </c:title>
    <c:plotArea>
      <c:layout/>
      <c:barChart>
        <c:barDir val="col"/>
        <c:ser>
          <c:idx val="0"/>
          <c:order val="0"/>
          <c:tx>
            <c:strRef>
              <c:f>status!$G$1</c:f>
            </c:strRef>
          </c:tx>
          <c:spPr>
            <a:solidFill>
              <a:srgbClr val="4285F4"/>
            </a:solidFill>
            <a:ln cmpd="sng">
              <a:solidFill>
                <a:srgbClr val="000000"/>
              </a:solidFill>
            </a:ln>
          </c:spPr>
          <c:cat>
            <c:strRef>
              <c:f>status!$F$2:$F$6</c:f>
            </c:strRef>
          </c:cat>
          <c:val>
            <c:numRef>
              <c:f>status!$G$2:$G$6</c:f>
              <c:numCache/>
            </c:numRef>
          </c:val>
        </c:ser>
        <c:axId val="1660954832"/>
        <c:axId val="1956098156"/>
      </c:barChart>
      <c:catAx>
        <c:axId val="1660954832"/>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Level</a:t>
                </a:r>
              </a:p>
            </c:rich>
          </c:tx>
          <c:overlay val="0"/>
        </c:title>
        <c:numFmt formatCode="General" sourceLinked="1"/>
        <c:majorTickMark val="none"/>
        <c:minorTickMark val="none"/>
        <c:spPr/>
        <c:txPr>
          <a:bodyPr/>
          <a:lstStyle/>
          <a:p>
            <a:pPr lvl="0">
              <a:defRPr b="0">
                <a:solidFill>
                  <a:srgbClr val="000000"/>
                </a:solidFill>
                <a:latin typeface="Roboto"/>
              </a:defRPr>
            </a:pPr>
          </a:p>
        </c:txPr>
        <c:crossAx val="1956098156"/>
      </c:catAx>
      <c:valAx>
        <c:axId val="19560981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Associated entries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660954832"/>
      </c:valAx>
    </c:plotArea>
    <c:legend>
      <c:legendPos val="r"/>
      <c:overlay val="0"/>
      <c:txPr>
        <a:bodyPr/>
        <a:lstStyle/>
        <a:p>
          <a:pPr lvl="0">
            <a:defRPr b="0">
              <a:solidFill>
                <a:srgbClr val="000000"/>
              </a:solidFill>
              <a:latin typeface="Roboto"/>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0</xdr:row>
      <xdr:rowOff>0</xdr:rowOff>
    </xdr:from>
    <xdr:ext cx="4257675" cy="2647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J395" displayName="Table_1" id="1">
  <tableColumns count="36">
    <tableColumn name="date finished/checked" id="1"/>
    <tableColumn name="status" id="2"/>
    <tableColumn name="Key from main" id="3"/>
    <tableColumn name="Title" id="4"/>
    <tableColumn name="Author" id="5"/>
    <tableColumn name="Year" id="6"/>
    <tableColumn name="Data Origin" id="7"/>
    <tableColumn name="Visual Dim" id="8"/>
    <tableColumn name="Space Scale Start" id="9"/>
    <tableColumn name="Space Scale Finish" id="10"/>
    <tableColumn name="Time Scale Start" id="11"/>
    <tableColumn name="Time Scale Finish" id="12"/>
    <tableColumn name="Level" id="13"/>
    <tableColumn name="Multi scale" id="14"/>
    <tableColumn name="Human" id="15"/>
    <tableColumn name="Phys/Anat" id="16"/>
    <tableColumn name="Survey model method tool" id="17"/>
    <tableColumn name="Old Purpose" id="18"/>
    <tableColumn name="Exploration" id="19"/>
    <tableColumn name="Analysis" id="20"/>
    <tableColumn name="Communication" id="21"/>
    <tableColumn name="Purpose test" id="22"/>
    <tableColumn name="Purpose comment" id="23"/>
    <tableColumn name="Process" id="24"/>
    <tableColumn name="Structure" id="25"/>
    <tableColumn name="Origin" id="26"/>
    <tableColumn name="Concept" id="27"/>
    <tableColumn name="Ref. Image" id="28"/>
    <tableColumn name="Image Name" id="29"/>
    <tableColumn name="Bibtex Authors" id="30"/>
    <tableColumn name="Abstract" id="31"/>
    <tableColumn name="Keywords" id="32"/>
    <tableColumn name="Future work" id="33"/>
    <tableColumn name="DOI" id="34"/>
    <tableColumn name="in vitaLITy?" id="35"/>
    <tableColumn name="in paper" id="36"/>
  </tableColumns>
  <tableStyleInfo name="MERGED-style" showColumnStripes="0" showFirstColumn="1" showLastColumn="1" showRowStripes="1"/>
</table>
</file>

<file path=xl/tables/table2.xml><?xml version="1.0" encoding="utf-8"?>
<table xmlns="http://schemas.openxmlformats.org/spreadsheetml/2006/main" headerRowCount="0" ref="A1:AJ3" displayName="Table_2" id="2">
  <tableColumns count="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s>
  <tableStyleInfo name="cut-style" showColumnStripes="0" showFirstColumn="1" showLastColumn="1" showRowStripes="1"/>
</table>
</file>

<file path=xl/tables/table3.xml><?xml version="1.0" encoding="utf-8"?>
<table xmlns="http://schemas.openxmlformats.org/spreadsheetml/2006/main" ref="A1:AG229" displayName="Table_3" id="3">
  <tableColumns count="33">
    <tableColumn name="ID" id="1"/>
    <tableColumn name="Author" id="2"/>
    <tableColumn name="Title" id="3"/>
    <tableColumn name="Year" id="4"/>
    <tableColumn name="Data Origin" id="5"/>
    <tableColumn name="Visual Dim" id="6"/>
    <tableColumn name="Space Scale Start" id="7"/>
    <tableColumn name="Space Scale Finish" id="8"/>
    <tableColumn name="Time Scale Start" id="9"/>
    <tableColumn name="Time Scale Finish" id="10"/>
    <tableColumn name="Level" id="11"/>
    <tableColumn name="Multi scale" id="12"/>
    <tableColumn name="Human" id="13"/>
    <tableColumn name="Phys/Anat" id="14"/>
    <tableColumn name="Survey model method tool" id="15"/>
    <tableColumn name="Old Purpose" id="16"/>
    <tableColumn name="Exploration" id="17"/>
    <tableColumn name="Analysis" id="18"/>
    <tableColumn name="Communication" id="19"/>
    <tableColumn name="Purpose test" id="20"/>
    <tableColumn name="Purpose comment" id="21"/>
    <tableColumn name="Process" id="22"/>
    <tableColumn name="Structure" id="23"/>
    <tableColumn name="Origin" id="24"/>
    <tableColumn name="Concept" id="25"/>
    <tableColumn name="Ref. Image" id="26"/>
    <tableColumn name="Image Name" id="27"/>
    <tableColumn name="Bibtex Authors" id="28"/>
    <tableColumn name="Abstract" id="29"/>
    <tableColumn name="Keywords" id="30"/>
    <tableColumn name="Future work" id="31"/>
    <tableColumn name="doi" id="32"/>
    <tableColumn name="in vitaLITy?" id="33"/>
  </tableColumns>
  <tableStyleInfo name="original-papers-style" showColumnStripes="0" showFirstColumn="1" showLastColumn="1" showRowStripes="1"/>
</table>
</file>

<file path=xl/tables/table4.xml><?xml version="1.0" encoding="utf-8"?>
<table xmlns="http://schemas.openxmlformats.org/spreadsheetml/2006/main" headerRowCount="0" ref="C451:D452" displayName="Table_4" id="4">
  <tableColumns count="2">
    <tableColumn name="Column1" id="1"/>
    <tableColumn name="Column2" id="2"/>
  </tableColumns>
  <tableStyleInfo name="Zotero-dump-28122021-style" showColumnStripes="0" showFirstColumn="1" showLastColumn="1" showRowStripes="1"/>
</table>
</file>

<file path=xl/tables/table5.xml><?xml version="1.0" encoding="utf-8"?>
<table xmlns="http://schemas.openxmlformats.org/spreadsheetml/2006/main" ref="A1:I227" displayName="Table_5" id="5">
  <tableColumns count="9">
    <tableColumn name="Key from main" id="1"/>
    <tableColumn name="Publication Year" id="2"/>
    <tableColumn name="Author" id="3"/>
    <tableColumn name="Title" id="4"/>
    <tableColumn name="Publication Title" id="5"/>
    <tableColumn name="DOI" id="6"/>
    <tableColumn name="Url" id="7"/>
    <tableColumn name="Abstract Note" id="8"/>
    <tableColumn name="Year" id="9"/>
  </tableColumns>
  <tableStyleInfo name="Zotero-dump-28122021-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youtube.com/watch?v=7Hk9jct2ozY" TargetMode="External"/><Relationship Id="rId3" Type="http://schemas.openxmlformats.org/officeDocument/2006/relationships/hyperlink" Target="https://ieeexplore.ieee.org/document/6881728" TargetMode="External"/><Relationship Id="rId4" Type="http://schemas.openxmlformats.org/officeDocument/2006/relationships/hyperlink" Target="https://github.com/eblancoga/seqcode." TargetMode="External"/><Relationship Id="rId9" Type="http://schemas.openxmlformats.org/officeDocument/2006/relationships/table" Target="../tables/table1.xml"/><Relationship Id="rId5" Type="http://schemas.openxmlformats.org/officeDocument/2006/relationships/hyperlink" Target="https://zenodo.org/record/4740646."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advanced-microscopy.utah.edu/education/electron-micro/" TargetMode="External"/><Relationship Id="rId3" Type="http://schemas.openxmlformats.org/officeDocument/2006/relationships/hyperlink" Target="https://www.nature.com/articles/s12276-018-0071-8/figures/5" TargetMode="External"/><Relationship Id="rId4" Type="http://schemas.openxmlformats.org/officeDocument/2006/relationships/drawing" Target="../drawings/drawing4.xml"/><Relationship Id="rId5"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 Id="rId5" Type="http://schemas.openxmlformats.org/officeDocument/2006/relationships/table" Target="../tables/table3.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sciencedirect.com/science/article/pii/S0968000420300566" TargetMode="External"/><Relationship Id="rId190" Type="http://schemas.openxmlformats.org/officeDocument/2006/relationships/table" Target="../tables/table5.xml"/><Relationship Id="rId42" Type="http://schemas.openxmlformats.org/officeDocument/2006/relationships/hyperlink" Target="https://link.springer.com/10.1007/s12650-020-00646-x" TargetMode="External"/><Relationship Id="rId41" Type="http://schemas.openxmlformats.org/officeDocument/2006/relationships/hyperlink" Target="https://onlinelibrary.wiley.com/doi/abs/10.1002/1873-3468.12778" TargetMode="External"/><Relationship Id="rId44" Type="http://schemas.openxmlformats.org/officeDocument/2006/relationships/hyperlink" Target="https://hal.inria.fr/hal-03163672" TargetMode="External"/><Relationship Id="rId43" Type="http://schemas.openxmlformats.org/officeDocument/2006/relationships/hyperlink" Target="http://arxiv.org/abs/1810.00499" TargetMode="External"/><Relationship Id="rId46" Type="http://schemas.openxmlformats.org/officeDocument/2006/relationships/hyperlink" Target="https://www.biorxiv.org/content/10.1101/2021.02.01.428836v1" TargetMode="External"/><Relationship Id="rId45" Type="http://schemas.openxmlformats.org/officeDocument/2006/relationships/hyperlink" Target="https://osf.io/b3n4u/" TargetMode="External"/><Relationship Id="rId107" Type="http://schemas.openxmlformats.org/officeDocument/2006/relationships/hyperlink" Target="https://www.frontiersin.org/article/10.3389/fbinf.2021.669186" TargetMode="External"/><Relationship Id="rId106" Type="http://schemas.openxmlformats.org/officeDocument/2006/relationships/hyperlink" Target="https://onlinelibrary.wiley.com/doi/abs/10.1111/cgf.13727" TargetMode="External"/><Relationship Id="rId105" Type="http://schemas.openxmlformats.org/officeDocument/2006/relationships/hyperlink" Target="https://www.nature.com/articles/nbt.1558" TargetMode="External"/><Relationship Id="rId104" Type="http://schemas.openxmlformats.org/officeDocument/2006/relationships/hyperlink" Target="https://doi.org/10.1007/s11548-019-02083-0" TargetMode="External"/><Relationship Id="rId109" Type="http://schemas.openxmlformats.org/officeDocument/2006/relationships/hyperlink" Target="https://onlinelibrary.wiley.com/doi/abs/10.1002/qua.26133" TargetMode="External"/><Relationship Id="rId108" Type="http://schemas.openxmlformats.org/officeDocument/2006/relationships/hyperlink" Target="https://www.nature.com/articles/nmeth.f.301" TargetMode="External"/><Relationship Id="rId48" Type="http://schemas.openxmlformats.org/officeDocument/2006/relationships/hyperlink" Target="https://phys.org/news/2015-06-cell-nucleus.html" TargetMode="External"/><Relationship Id="rId47" Type="http://schemas.openxmlformats.org/officeDocument/2006/relationships/hyperlink" Target="https://journals.asm.org/doi/full/10.1128/MMBR.69.4.544-564.2005" TargetMode="External"/><Relationship Id="rId186" Type="http://schemas.openxmlformats.org/officeDocument/2006/relationships/drawing" Target="../drawings/drawing6.xml"/><Relationship Id="rId185" Type="http://schemas.openxmlformats.org/officeDocument/2006/relationships/hyperlink" Target="https://www.nature.com/articles/ncomms8159" TargetMode="External"/><Relationship Id="rId49" Type="http://schemas.openxmlformats.org/officeDocument/2006/relationships/hyperlink" Target="https://www.nature.com/articles/nature06522" TargetMode="External"/><Relationship Id="rId184" Type="http://schemas.openxmlformats.org/officeDocument/2006/relationships/hyperlink" Target="https://link.springer.com/chapter/10.1007/978-3-319-24523-2_12" TargetMode="External"/><Relationship Id="rId103" Type="http://schemas.openxmlformats.org/officeDocument/2006/relationships/hyperlink" Target="https://www.ncbi.nlm.nih.gov/pmc/articles/PMC4283644/" TargetMode="External"/><Relationship Id="rId102" Type="http://schemas.openxmlformats.org/officeDocument/2006/relationships/hyperlink" Target="http://urn.kb.se/resolve?urn=urn:nbn:se:liu:diva-92834" TargetMode="External"/><Relationship Id="rId101" Type="http://schemas.openxmlformats.org/officeDocument/2006/relationships/hyperlink" Target="https://www.sciencedirect.com/science/article/pii/S0968000420301171" TargetMode="External"/><Relationship Id="rId189" Type="http://schemas.openxmlformats.org/officeDocument/2006/relationships/table" Target="../tables/table4.xml"/><Relationship Id="rId100" Type="http://schemas.openxmlformats.org/officeDocument/2006/relationships/hyperlink" Target="https://link.aps.org/doi/10.1103/PhysRevFluids.6.110505" TargetMode="External"/><Relationship Id="rId31" Type="http://schemas.openxmlformats.org/officeDocument/2006/relationships/hyperlink" Target="http://diglib.eg.org/handle/10.2312/VCBM.VCBM12.099-106" TargetMode="External"/><Relationship Id="rId30" Type="http://schemas.openxmlformats.org/officeDocument/2006/relationships/hyperlink" Target="https://www.sciencedirect.com/science/article/pii/S0097849319300615" TargetMode="External"/><Relationship Id="rId33" Type="http://schemas.openxmlformats.org/officeDocument/2006/relationships/hyperlink" Target="https://doi.org/10.1145/1620993.1621006" TargetMode="External"/><Relationship Id="rId183" Type="http://schemas.openxmlformats.org/officeDocument/2006/relationships/hyperlink" Target="http://gehlenborglab.org/research/projects/oncothreads/" TargetMode="External"/><Relationship Id="rId32" Type="http://schemas.openxmlformats.org/officeDocument/2006/relationships/hyperlink" Target="http://link.springer.com/10.1007/BF01901269" TargetMode="External"/><Relationship Id="rId182" Type="http://schemas.openxmlformats.org/officeDocument/2006/relationships/hyperlink" Target="https://onlinelibrary.wiley.com/doi/full/10.1111/cgf.13734" TargetMode="External"/><Relationship Id="rId35" Type="http://schemas.openxmlformats.org/officeDocument/2006/relationships/hyperlink" Target="https://www.nature.com/articles/nature12985" TargetMode="External"/><Relationship Id="rId181" Type="http://schemas.openxmlformats.org/officeDocument/2006/relationships/hyperlink" Target="https://cordis.europa.eu/project/id/289897" TargetMode="External"/><Relationship Id="rId34" Type="http://schemas.openxmlformats.org/officeDocument/2006/relationships/hyperlink" Target="https://www.frontiersin.org/article/10.3389/fphy.2020.00138/full" TargetMode="External"/><Relationship Id="rId180" Type="http://schemas.openxmlformats.org/officeDocument/2006/relationships/hyperlink" Target="https://dl.acm.org/doi/abs/10.5555/2855637.2855651" TargetMode="External"/><Relationship Id="rId37" Type="http://schemas.openxmlformats.org/officeDocument/2006/relationships/hyperlink" Target="https://www.nature.com/articles/nmeth.1436" TargetMode="External"/><Relationship Id="rId176" Type="http://schemas.openxmlformats.org/officeDocument/2006/relationships/hyperlink" Target="https://onlinelibrary.wiley.com/doi/full/10.1111/j.1467-8659.2008.01217.x" TargetMode="External"/><Relationship Id="rId36" Type="http://schemas.openxmlformats.org/officeDocument/2006/relationships/hyperlink" Target="https://www.sciencedirect.com/science/article/pii/S0097849320301199" TargetMode="External"/><Relationship Id="rId175" Type="http://schemas.openxmlformats.org/officeDocument/2006/relationships/hyperlink" Target="https://virtual.ieeevis.org/year/2021/paper_a-vahc-1009.html" TargetMode="External"/><Relationship Id="rId39" Type="http://schemas.openxmlformats.org/officeDocument/2006/relationships/hyperlink" Target="https://www.ncbi.nlm.nih.gov/pmc/articles/PMC6938546/" TargetMode="External"/><Relationship Id="rId174" Type="http://schemas.openxmlformats.org/officeDocument/2006/relationships/hyperlink" Target="https://virtual.ieeevis.org/year/2021/paper_v-full-1205.html" TargetMode="External"/><Relationship Id="rId38" Type="http://schemas.openxmlformats.org/officeDocument/2006/relationships/hyperlink" Target="https://journals.plos.org/ploscompbiol/article?id=10.1371/journal.pcbi.1005991" TargetMode="External"/><Relationship Id="rId173" Type="http://schemas.openxmlformats.org/officeDocument/2006/relationships/hyperlink" Target="https://doi.org/10.14670/HH-18-339" TargetMode="External"/><Relationship Id="rId179" Type="http://schemas.openxmlformats.org/officeDocument/2006/relationships/hyperlink" Target="https://dl.acm.org/doi/abs/10.5555/2855637.2855651" TargetMode="External"/><Relationship Id="rId178" Type="http://schemas.openxmlformats.org/officeDocument/2006/relationships/hyperlink" Target="https://www.mechanobio.info/what-is-the-nucleus/what-properties-of-the-nucleus-make-it-a-substrate-for-mechanotransduction/" TargetMode="External"/><Relationship Id="rId177" Type="http://schemas.openxmlformats.org/officeDocument/2006/relationships/hyperlink" Target="https://link.springer.com/chapter/10.1007/88-470-0396-2_3" TargetMode="External"/><Relationship Id="rId20" Type="http://schemas.openxmlformats.org/officeDocument/2006/relationships/hyperlink" Target="https://www.nature.com/articles/s41598-021-98889-7" TargetMode="External"/><Relationship Id="rId22" Type="http://schemas.openxmlformats.org/officeDocument/2006/relationships/hyperlink" Target="https://gateway.webofknowledge.com/gateway/Gateway.cgi?GWVersion=2&amp;SrcAuth=DOISource&amp;SrcApp=WOS&amp;KeyAID=10.1186%2Fs13059-016-0924-1&amp;DestApp=DOI&amp;SrcAppSID=D6zywLDKSUfj3O7EMXB&amp;SrcJTitle=GENOME+BIOLOGY&amp;DestDOIRegistrantName=Springer+%28Biomed+Central+Ltd.%29" TargetMode="External"/><Relationship Id="rId21" Type="http://schemas.openxmlformats.org/officeDocument/2006/relationships/hyperlink" Target="https://www.sciencedirect.com/science/article/pii/S2405471218302448" TargetMode="External"/><Relationship Id="rId24" Type="http://schemas.openxmlformats.org/officeDocument/2006/relationships/hyperlink" Target="https://www.ncbi.nlm.nih.gov/pmc/articles/PMC1629079/" TargetMode="External"/><Relationship Id="rId23" Type="http://schemas.openxmlformats.org/officeDocument/2006/relationships/hyperlink" Target="https://royalsocietypublishing.org/doi/10.1098/rsfs.2015.0083" TargetMode="External"/><Relationship Id="rId129" Type="http://schemas.openxmlformats.org/officeDocument/2006/relationships/hyperlink" Target="https://www.science.org/doi/abs/10.1126/science.1187409" TargetMode="External"/><Relationship Id="rId128" Type="http://schemas.openxmlformats.org/officeDocument/2006/relationships/hyperlink" Target="https://academic.oup.com/bioinformatics/article-lookup/doi/10.1093/bioinformatics/btg1037" TargetMode="External"/><Relationship Id="rId127" Type="http://schemas.openxmlformats.org/officeDocument/2006/relationships/hyperlink" Target="https://onlinelibrary.wiley.com/doi/abs/10.1111/cgf.13726" TargetMode="External"/><Relationship Id="rId126" Type="http://schemas.openxmlformats.org/officeDocument/2006/relationships/hyperlink" Target="https://diglib.eg.org:443/xmlui/handle/10.2312/vcbm20201177" TargetMode="External"/><Relationship Id="rId26" Type="http://schemas.openxmlformats.org/officeDocument/2006/relationships/hyperlink" Target="https://onlinelibrary.wiley.com/doi/abs/10.1111/j.1467-8659.2012.03114.x" TargetMode="External"/><Relationship Id="rId121" Type="http://schemas.openxmlformats.org/officeDocument/2006/relationships/hyperlink" Target="https://doi.org/10.1021/acs.jcim.8b00042" TargetMode="External"/><Relationship Id="rId25" Type="http://schemas.openxmlformats.org/officeDocument/2006/relationships/hyperlink" Target="https://clarafi.com/tools/mmaya/" TargetMode="External"/><Relationship Id="rId120" Type="http://schemas.openxmlformats.org/officeDocument/2006/relationships/hyperlink" Target="https://royalsocietypublishing.org/doi/10.1098/rsta.2019.0160" TargetMode="External"/><Relationship Id="rId28" Type="http://schemas.openxmlformats.org/officeDocument/2006/relationships/hyperlink" Target="https://diglib.eg.org/handle/10.2312/vcbm20191240" TargetMode="External"/><Relationship Id="rId27" Type="http://schemas.openxmlformats.org/officeDocument/2006/relationships/hyperlink" Target="https://www.mdpi.com/1424-8220/21/13/4482" TargetMode="External"/><Relationship Id="rId125" Type="http://schemas.openxmlformats.org/officeDocument/2006/relationships/hyperlink" Target="https://onlinelibrary.wiley.com/doi/abs/10.1111/cgf.14036" TargetMode="External"/><Relationship Id="rId29" Type="http://schemas.openxmlformats.org/officeDocument/2006/relationships/hyperlink" Target="https://www.academia.edu/21169371/Structure_and_dynamics_of_molecular_networks_A_novel_paradigm_of_drug_discovery" TargetMode="External"/><Relationship Id="rId124" Type="http://schemas.openxmlformats.org/officeDocument/2006/relationships/hyperlink" Target="https://doi.org/10.1093/nar/gkab325" TargetMode="External"/><Relationship Id="rId123" Type="http://schemas.openxmlformats.org/officeDocument/2006/relationships/hyperlink" Target="http://link.springer.com/10.1007/978-3-319-24523-2_3" TargetMode="External"/><Relationship Id="rId122" Type="http://schemas.openxmlformats.org/officeDocument/2006/relationships/hyperlink" Target="https://www.ncbi.nlm.nih.gov/pmc/articles/PMC4661988/" TargetMode="External"/><Relationship Id="rId95" Type="http://schemas.openxmlformats.org/officeDocument/2006/relationships/hyperlink" Target="https://doi.org/10.1007/978-1-4471-6275-9_5" TargetMode="External"/><Relationship Id="rId94" Type="http://schemas.openxmlformats.org/officeDocument/2006/relationships/hyperlink" Target="http://www.cs.utah.edu/~miriah/mizbee/More_Info_files/mizbee.pdf" TargetMode="External"/><Relationship Id="rId97" Type="http://schemas.openxmlformats.org/officeDocument/2006/relationships/hyperlink" Target="https://linkinghub.elsevier.com/retrieve/pii/S0021925820429084" TargetMode="External"/><Relationship Id="rId96" Type="http://schemas.openxmlformats.org/officeDocument/2006/relationships/hyperlink" Target="https://www.biorxiv.org/content/10.1101/2021.04.19.440540v5" TargetMode="External"/><Relationship Id="rId11" Type="http://schemas.openxmlformats.org/officeDocument/2006/relationships/hyperlink" Target="https://doi.org/10.1186/1471-2105-15-328" TargetMode="External"/><Relationship Id="rId99" Type="http://schemas.openxmlformats.org/officeDocument/2006/relationships/hyperlink" Target="https://www.sciencedirect.com/science/article/pii/S2405471221001071" TargetMode="External"/><Relationship Id="rId10" Type="http://schemas.openxmlformats.org/officeDocument/2006/relationships/hyperlink" Target="http://dl.acm.org/citation.cfm?id=820189.820203" TargetMode="External"/><Relationship Id="rId98" Type="http://schemas.openxmlformats.org/officeDocument/2006/relationships/hyperlink" Target="https://doi.org/10.1093/bioinformatics/btab370" TargetMode="External"/><Relationship Id="rId13" Type="http://schemas.openxmlformats.org/officeDocument/2006/relationships/hyperlink" Target="https://www.semanticscholar.org/paper/LoD-PLI%3A-Level-of-Detail-for-Visualizing-Alharbi-Krone/af998b47b30a49b9d27daeb398e3bae0efb78e91" TargetMode="External"/><Relationship Id="rId12" Type="http://schemas.openxmlformats.org/officeDocument/2006/relationships/hyperlink" Target="http://drops.dagstuhl.de/opus/volltexte/2018/9760/" TargetMode="External"/><Relationship Id="rId91" Type="http://schemas.openxmlformats.org/officeDocument/2006/relationships/hyperlink" Target="https://onlinelibrary.wiley.com/doi/abs/10.1111/cgf.13610" TargetMode="External"/><Relationship Id="rId90" Type="http://schemas.openxmlformats.org/officeDocument/2006/relationships/hyperlink" Target="https://www.nature.com/articles/nrgastro.2015.121" TargetMode="External"/><Relationship Id="rId93" Type="http://schemas.openxmlformats.org/officeDocument/2006/relationships/hyperlink" Target="https://diglib.eg.org:443/xmlui/handle/10.2312/vcbm20201179" TargetMode="External"/><Relationship Id="rId92" Type="http://schemas.openxmlformats.org/officeDocument/2006/relationships/hyperlink" Target="https://www.cs.utah.edu/~miriah/publications/pathline.pdf" TargetMode="External"/><Relationship Id="rId118" Type="http://schemas.openxmlformats.org/officeDocument/2006/relationships/hyperlink" Target="https://www.nature.com/articles/s41586-021-04115-9" TargetMode="External"/><Relationship Id="rId117" Type="http://schemas.openxmlformats.org/officeDocument/2006/relationships/hyperlink" Target="https://www.ncbi.nlm.nih.gov/pmc/articles/PMC3456160/" TargetMode="External"/><Relationship Id="rId116" Type="http://schemas.openxmlformats.org/officeDocument/2006/relationships/hyperlink" Target="https://onlinelibrary.wiley.com/doi/abs/10.1111/cgf.12784" TargetMode="External"/><Relationship Id="rId115" Type="http://schemas.openxmlformats.org/officeDocument/2006/relationships/hyperlink" Target="https://www.sciencedirect.com/science/article/pii/S0097849320300923" TargetMode="External"/><Relationship Id="rId119" Type="http://schemas.openxmlformats.org/officeDocument/2006/relationships/hyperlink" Target="https://www.nature.com/articles/s41598-020-62920-0" TargetMode="External"/><Relationship Id="rId15" Type="http://schemas.openxmlformats.org/officeDocument/2006/relationships/hyperlink" Target="https://openreview.net/forum?id=7-C5VJWbnI" TargetMode="External"/><Relationship Id="rId110" Type="http://schemas.openxmlformats.org/officeDocument/2006/relationships/hyperlink" Target="https://www.science.org/lookup/doi/10.1126/science.aag0025" TargetMode="External"/><Relationship Id="rId14" Type="http://schemas.openxmlformats.org/officeDocument/2006/relationships/hyperlink" Target="https://www.sciencedirect.com/science/article/pii/S0021999115007226" TargetMode="External"/><Relationship Id="rId17" Type="http://schemas.openxmlformats.org/officeDocument/2006/relationships/hyperlink" Target="https://www.cell.com/cell/abstract/S0092-8674(17)30287-8" TargetMode="External"/><Relationship Id="rId16" Type="http://schemas.openxmlformats.org/officeDocument/2006/relationships/hyperlink" Target="https://www.frontiersin.org/article/10.3389/fphys.2018.01449" TargetMode="External"/><Relationship Id="rId19" Type="http://schemas.openxmlformats.org/officeDocument/2006/relationships/hyperlink" Target="https://doi.org/10.1007/s12650-019-00555-8" TargetMode="External"/><Relationship Id="rId114" Type="http://schemas.openxmlformats.org/officeDocument/2006/relationships/hyperlink" Target="https://onlinelibrary.wiley.com/doi/abs/10.1111/cgf.13891" TargetMode="External"/><Relationship Id="rId18" Type="http://schemas.openxmlformats.org/officeDocument/2006/relationships/hyperlink" Target="https://doi.org/10.1007/978-1-4939-9608-7_1" TargetMode="External"/><Relationship Id="rId113" Type="http://schemas.openxmlformats.org/officeDocument/2006/relationships/hyperlink" Target="https://onlinelibrary.wiley.com/doi/abs/10.1111/cgf.12927" TargetMode="External"/><Relationship Id="rId112" Type="http://schemas.openxmlformats.org/officeDocument/2006/relationships/hyperlink" Target="https://doi.org/10.1093/bioinformatics/14.9.807" TargetMode="External"/><Relationship Id="rId111" Type="http://schemas.openxmlformats.org/officeDocument/2006/relationships/hyperlink" Target="https://www.sciencedirect.com/science/article/pii/S0955067421000302" TargetMode="External"/><Relationship Id="rId84" Type="http://schemas.openxmlformats.org/officeDocument/2006/relationships/hyperlink" Target="https://www.nature.com/articles/s41598-020-73866-8" TargetMode="External"/><Relationship Id="rId83" Type="http://schemas.openxmlformats.org/officeDocument/2006/relationships/hyperlink" Target="https://f1000research.com/articles/7-1576" TargetMode="External"/><Relationship Id="rId86" Type="http://schemas.openxmlformats.org/officeDocument/2006/relationships/hyperlink" Target="https://doi.org/10.1145/2949035.2949064" TargetMode="External"/><Relationship Id="rId85" Type="http://schemas.openxmlformats.org/officeDocument/2006/relationships/hyperlink" Target="https://doi.org/10.1007/978-1-4471-6275-9_6" TargetMode="External"/><Relationship Id="rId88" Type="http://schemas.openxmlformats.org/officeDocument/2006/relationships/hyperlink" Target="http://www.sciencedirect.com/science/article/pii/S0969212619303077" TargetMode="External"/><Relationship Id="rId150" Type="http://schemas.openxmlformats.org/officeDocument/2006/relationships/hyperlink" Target="https://doi.org/10.1146/annurev-bioeng-110915-114742" TargetMode="External"/><Relationship Id="rId87" Type="http://schemas.openxmlformats.org/officeDocument/2006/relationships/hyperlink" Target="https://www.sciencedirect.com/science/article/pii/S0959440X18300630" TargetMode="External"/><Relationship Id="rId89" Type="http://schemas.openxmlformats.org/officeDocument/2006/relationships/hyperlink" Target="https://www.biorxiv.org/content/10.1101/2021.08.02.454408v1" TargetMode="External"/><Relationship Id="rId80" Type="http://schemas.openxmlformats.org/officeDocument/2006/relationships/hyperlink" Target="https://www.semanticscholar.org/paper/A-decade-of-particle-based-scientific-visualization-Reina-Gralka/47d88d8fe4e96a31c9263396d0ae78cc9c9626b2" TargetMode="External"/><Relationship Id="rId82" Type="http://schemas.openxmlformats.org/officeDocument/2006/relationships/hyperlink" Target="https://diglib.eg.org/handle/10.2312/eurp20191139" TargetMode="External"/><Relationship Id="rId81" Type="http://schemas.openxmlformats.org/officeDocument/2006/relationships/hyperlink" Target="https://doi.org/10.1093/bioinformatics/btn390" TargetMode="External"/><Relationship Id="rId1" Type="http://schemas.openxmlformats.org/officeDocument/2006/relationships/hyperlink" Target="http://multimedia.mcb.harvard.edu/" TargetMode="External"/><Relationship Id="rId2" Type="http://schemas.openxmlformats.org/officeDocument/2006/relationships/hyperlink" Target="https://onlinelibrary.wiley.com/doi/abs/10.1113/expphysiol.2003.026740" TargetMode="External"/><Relationship Id="rId3" Type="http://schemas.openxmlformats.org/officeDocument/2006/relationships/hyperlink" Target="https://diglib.eg.org/handle/10.2312/vcbm20161272" TargetMode="External"/><Relationship Id="rId149" Type="http://schemas.openxmlformats.org/officeDocument/2006/relationships/hyperlink" Target="https://onlinelibrary.wiley.com/doi/abs/10.1111/cgf.13428" TargetMode="External"/><Relationship Id="rId4" Type="http://schemas.openxmlformats.org/officeDocument/2006/relationships/hyperlink" Target="https://onlinelibrary.wiley.com/doi/abs/10.1002/bmb.20297" TargetMode="External"/><Relationship Id="rId148" Type="http://schemas.openxmlformats.org/officeDocument/2006/relationships/hyperlink" Target="https://www.nature.com/articles/nature22369" TargetMode="External"/><Relationship Id="rId9" Type="http://schemas.openxmlformats.org/officeDocument/2006/relationships/hyperlink" Target="https://eowilsonfoundation.org/e-o-wilson-s-life-on-earth/" TargetMode="External"/><Relationship Id="rId143" Type="http://schemas.openxmlformats.org/officeDocument/2006/relationships/hyperlink" Target="https://www.degruyter.com/document/doi/10.1515/bmt-2012-4081/html" TargetMode="External"/><Relationship Id="rId142" Type="http://schemas.openxmlformats.org/officeDocument/2006/relationships/hyperlink" Target="https://doi.org/10.1145/2470654.2470725" TargetMode="External"/><Relationship Id="rId141" Type="http://schemas.openxmlformats.org/officeDocument/2006/relationships/hyperlink" Target="https://diglib.eg.org/handle/10.2312/vcbm20171251" TargetMode="External"/><Relationship Id="rId140" Type="http://schemas.openxmlformats.org/officeDocument/2006/relationships/hyperlink" Target="https://www.ncbi.nlm.nih.gov/pmc/articles/PMC6580425/" TargetMode="External"/><Relationship Id="rId5" Type="http://schemas.openxmlformats.org/officeDocument/2006/relationships/hyperlink" Target="https://www.youtube.com/watch?v=Dl1ufW3cj4g" TargetMode="External"/><Relationship Id="rId147" Type="http://schemas.openxmlformats.org/officeDocument/2006/relationships/hyperlink" Target="https://doi.org/10.1093/nar/gkv493" TargetMode="External"/><Relationship Id="rId6" Type="http://schemas.openxmlformats.org/officeDocument/2006/relationships/hyperlink" Target="http://ii.uib.no/vis_old/projects/physioillustration/research/our-resilient-genome.html" TargetMode="External"/><Relationship Id="rId146" Type="http://schemas.openxmlformats.org/officeDocument/2006/relationships/hyperlink" Target="https://www.sciencedirect.com/science/article/pii/S0021925818473954" TargetMode="External"/><Relationship Id="rId7" Type="http://schemas.openxmlformats.org/officeDocument/2006/relationships/hyperlink" Target="https://doi.org/10.1186/1471-2105-14-253" TargetMode="External"/><Relationship Id="rId145" Type="http://schemas.openxmlformats.org/officeDocument/2006/relationships/hyperlink" Target="https://www.sciencedirect.com/science/article/pii/S1474667016308527" TargetMode="External"/><Relationship Id="rId8" Type="http://schemas.openxmlformats.org/officeDocument/2006/relationships/hyperlink" Target="https://onlinelibrary.wiley.com/doi/abs/10.1111/cgf.12614" TargetMode="External"/><Relationship Id="rId144" Type="http://schemas.openxmlformats.org/officeDocument/2006/relationships/hyperlink" Target="http://diglib.eg.org/handle/10.2312/PE.VMV.VMV11.361-368" TargetMode="External"/><Relationship Id="rId73" Type="http://schemas.openxmlformats.org/officeDocument/2006/relationships/hyperlink" Target="https://osf.io/6evmb/" TargetMode="External"/><Relationship Id="rId72" Type="http://schemas.openxmlformats.org/officeDocument/2006/relationships/hyperlink" Target="https://onlinelibrary.wiley.com/doi/abs/10.1111/cgf.12928" TargetMode="External"/><Relationship Id="rId75" Type="http://schemas.openxmlformats.org/officeDocument/2006/relationships/hyperlink" Target="https://doi.org/10.1145/3394486.3403383" TargetMode="External"/><Relationship Id="rId74" Type="http://schemas.openxmlformats.org/officeDocument/2006/relationships/hyperlink" Target="https://doi.org/10.1145/3394486.3403383" TargetMode="External"/><Relationship Id="rId77" Type="http://schemas.openxmlformats.org/officeDocument/2006/relationships/hyperlink" Target="https://onlinelibrary.wiley.com/doi/abs/10.1111/cgf.13306" TargetMode="External"/><Relationship Id="rId76" Type="http://schemas.openxmlformats.org/officeDocument/2006/relationships/hyperlink" Target="http://urn.kb.se/resolve?urn=urn:nbn:se:liu:diva-163864" TargetMode="External"/><Relationship Id="rId79" Type="http://schemas.openxmlformats.org/officeDocument/2006/relationships/hyperlink" Target="https://diglib.eg.org/handle/10.2312/vcbm20201180" TargetMode="External"/><Relationship Id="rId78" Type="http://schemas.openxmlformats.org/officeDocument/2006/relationships/hyperlink" Target="https://doi.org/10.1145/3394486.3403300" TargetMode="External"/><Relationship Id="rId71" Type="http://schemas.openxmlformats.org/officeDocument/2006/relationships/hyperlink" Target="https://onlinelibrary.wiley.com/doi/abs/10.1111/cgf.13072" TargetMode="External"/><Relationship Id="rId70" Type="http://schemas.openxmlformats.org/officeDocument/2006/relationships/hyperlink" Target="https://www.ncbi.nlm.nih.gov/pmc/articles/PMC7921311/" TargetMode="External"/><Relationship Id="rId139" Type="http://schemas.openxmlformats.org/officeDocument/2006/relationships/hyperlink" Target="https://diglib.eg.org/handle/10.2312/vcbm20151210" TargetMode="External"/><Relationship Id="rId138" Type="http://schemas.openxmlformats.org/officeDocument/2006/relationships/hyperlink" Target="https://diglib.eg.org/handle/10.2312/vcbm20151210" TargetMode="External"/><Relationship Id="rId137" Type="http://schemas.openxmlformats.org/officeDocument/2006/relationships/hyperlink" Target="http://urn.kb.se/resolve?urn=urn:nbn:se:liu:diva-141844" TargetMode="External"/><Relationship Id="rId132" Type="http://schemas.openxmlformats.org/officeDocument/2006/relationships/hyperlink" Target="https://diglib.eg.org/handle/10.2312/vcbm20161267" TargetMode="External"/><Relationship Id="rId131" Type="http://schemas.openxmlformats.org/officeDocument/2006/relationships/hyperlink" Target="https://doi.org/10.1093/bioinformatics/btaa482" TargetMode="External"/><Relationship Id="rId130" Type="http://schemas.openxmlformats.org/officeDocument/2006/relationships/hyperlink" Target="https://onlinelibrary.wiley.com/doi/abs/10.1111/cgf.13158" TargetMode="External"/><Relationship Id="rId136" Type="http://schemas.openxmlformats.org/officeDocument/2006/relationships/hyperlink" Target="https://doi.org/10.1162/leon_a_02009" TargetMode="External"/><Relationship Id="rId135" Type="http://schemas.openxmlformats.org/officeDocument/2006/relationships/hyperlink" Target="https://www.science.org/doi/full/10.1126/science.aaf2403" TargetMode="External"/><Relationship Id="rId134" Type="http://schemas.openxmlformats.org/officeDocument/2006/relationships/hyperlink" Target="https://www.science.org/doi/10.1126/science.abb9536" TargetMode="External"/><Relationship Id="rId133" Type="http://schemas.openxmlformats.org/officeDocument/2006/relationships/hyperlink" Target="https://www.sciencedirect.com/science/article/pii/S0079610707000673" TargetMode="External"/><Relationship Id="rId62" Type="http://schemas.openxmlformats.org/officeDocument/2006/relationships/hyperlink" Target="https://www.lifescied.org/doi/full/10.1187/cbe.11-08-0071" TargetMode="External"/><Relationship Id="rId61" Type="http://schemas.openxmlformats.org/officeDocument/2006/relationships/hyperlink" Target="https://www.scitepress.org/Link.aspx?doi=10.5220/0007571801180128" TargetMode="External"/><Relationship Id="rId64" Type="http://schemas.openxmlformats.org/officeDocument/2006/relationships/hyperlink" Target="https://www.nature.com/articles/nrm3874" TargetMode="External"/><Relationship Id="rId63" Type="http://schemas.openxmlformats.org/officeDocument/2006/relationships/hyperlink" Target="https://www.nature.com/articles/srep45474" TargetMode="External"/><Relationship Id="rId66" Type="http://schemas.openxmlformats.org/officeDocument/2006/relationships/hyperlink" Target="https://onlinelibrary.wiley.com/doi/abs/10.1113/JP271739" TargetMode="External"/><Relationship Id="rId172" Type="http://schemas.openxmlformats.org/officeDocument/2006/relationships/hyperlink" Target="https://www.nature.com/articles/srep45474/figures/2" TargetMode="External"/><Relationship Id="rId65" Type="http://schemas.openxmlformats.org/officeDocument/2006/relationships/hyperlink" Target="http://urn.kb.se/resolve?urn=urn:nbn:se:liu:diva-160856" TargetMode="External"/><Relationship Id="rId171" Type="http://schemas.openxmlformats.org/officeDocument/2006/relationships/hyperlink" Target="https://link.springer.com/chapter/10.1007/978-3-319-08976-8_14" TargetMode="External"/><Relationship Id="rId68" Type="http://schemas.openxmlformats.org/officeDocument/2006/relationships/hyperlink" Target="https://www.semanticscholar.org/paper/Instant-Construction-of-Atomistic-Models-for-in-Klein/09a2fe529b480b79a1eecd6bfecbbbc3a7687dc5" TargetMode="External"/><Relationship Id="rId170" Type="http://schemas.openxmlformats.org/officeDocument/2006/relationships/hyperlink" Target="https://www.proquest.com/docview/2139704262?pq-origsite=gscholar&amp;fromopenview=true" TargetMode="External"/><Relationship Id="rId67" Type="http://schemas.openxmlformats.org/officeDocument/2006/relationships/hyperlink" Target="https://journals.plos.org/plosone/article?id=10.1371/journal.pone.0187341" TargetMode="External"/><Relationship Id="rId60" Type="http://schemas.openxmlformats.org/officeDocument/2006/relationships/hyperlink" Target="https://doi.org/10.1007/978-3-030-14227-8_9" TargetMode="External"/><Relationship Id="rId165" Type="http://schemas.openxmlformats.org/officeDocument/2006/relationships/hyperlink" Target="https://link.springer.com/article/10.1007/s00371-010-0534-y" TargetMode="External"/><Relationship Id="rId69" Type="http://schemas.openxmlformats.org/officeDocument/2006/relationships/hyperlink" Target="https://onlinelibrary.wiley.com/doi/abs/10.1111/cgf.12803" TargetMode="External"/><Relationship Id="rId164" Type="http://schemas.openxmlformats.org/officeDocument/2006/relationships/hyperlink" Target="https://doi.org/10.1093/bioinformatics/btab036" TargetMode="External"/><Relationship Id="rId163" Type="http://schemas.openxmlformats.org/officeDocument/2006/relationships/hyperlink" Target="https://onlinelibrary.wiley.com/doi/abs/10.1111/j.1467-8659.2012.03065.x" TargetMode="External"/><Relationship Id="rId162" Type="http://schemas.openxmlformats.org/officeDocument/2006/relationships/hyperlink" Target="https://www.nature.com/articles/s41556-019-0313-6" TargetMode="External"/><Relationship Id="rId169" Type="http://schemas.openxmlformats.org/officeDocument/2006/relationships/hyperlink" Target="https://ieeexplore.ieee.org/abstract/document/8017575?casa_token=QYZ1fhHIikYAAAAA:NGf9Gyx0Jdnryjoa2QCcSBvVw2Cwd1K-i6gGGUgnzpGxlgTxDG35dmoQZVi3fWgYpThY6r4ZH-0" TargetMode="External"/><Relationship Id="rId168" Type="http://schemas.openxmlformats.org/officeDocument/2006/relationships/hyperlink" Target="https://models.physiomeproject.org/cell_cycle" TargetMode="External"/><Relationship Id="rId167" Type="http://schemas.openxmlformats.org/officeDocument/2006/relationships/hyperlink" Target="https://link.springer.com/article/10.1007/s00371-019-01677-8" TargetMode="External"/><Relationship Id="rId166" Type="http://schemas.openxmlformats.org/officeDocument/2006/relationships/hyperlink" Target="https://onlinelibrary.wiley.com/doi/full/10.1111/j.1467-8659.2009.01693.x" TargetMode="External"/><Relationship Id="rId51" Type="http://schemas.openxmlformats.org/officeDocument/2006/relationships/hyperlink" Target="https://www.nature.com/articles/ncomms2089" TargetMode="External"/><Relationship Id="rId50" Type="http://schemas.openxmlformats.org/officeDocument/2006/relationships/hyperlink" Target="http://arxiv.org/abs/2105.00039" TargetMode="External"/><Relationship Id="rId53" Type="http://schemas.openxmlformats.org/officeDocument/2006/relationships/hyperlink" Target="https://onlinelibrary.wiley.com/doi/abs/10.1111/cgf.12893" TargetMode="External"/><Relationship Id="rId52" Type="http://schemas.openxmlformats.org/officeDocument/2006/relationships/hyperlink" Target="https://royalsocietypublishing.org/doi/full/10.1098/rsfs.2017.0067" TargetMode="External"/><Relationship Id="rId55" Type="http://schemas.openxmlformats.org/officeDocument/2006/relationships/hyperlink" Target="http://arxiv.org/abs/2109.06828" TargetMode="External"/><Relationship Id="rId161" Type="http://schemas.openxmlformats.org/officeDocument/2006/relationships/hyperlink" Target="https://www.nature.com/articles/s41592-020-0816-x" TargetMode="External"/><Relationship Id="rId54" Type="http://schemas.openxmlformats.org/officeDocument/2006/relationships/hyperlink" Target="https://royalsocietypublishing.org/doi/abs/10.1098/rspa.2002.1060" TargetMode="External"/><Relationship Id="rId160" Type="http://schemas.openxmlformats.org/officeDocument/2006/relationships/hyperlink" Target="https://www.biorxiv.org/content/10.1101/2020.01.21.911859v1" TargetMode="External"/><Relationship Id="rId57" Type="http://schemas.openxmlformats.org/officeDocument/2006/relationships/hyperlink" Target="http://link.springer.com/10.1007/978-3-319-15090-1_12" TargetMode="External"/><Relationship Id="rId56" Type="http://schemas.openxmlformats.org/officeDocument/2006/relationships/hyperlink" Target="https://onlinelibrary.wiley.com/doi/abs/10.1111/cgf.12540" TargetMode="External"/><Relationship Id="rId159" Type="http://schemas.openxmlformats.org/officeDocument/2006/relationships/hyperlink" Target="https://gateway.webofknowledge.com/gateway/Gateway.cgi?GWVersion=2&amp;SrcAuth=DOISource&amp;SrcApp=WOS&amp;KeyAID=10.1109%2FTVCG.2016.2520946&amp;DestApp=DOI&amp;SrcAppSID=C1HRLJF6EXcyd5h9DaQ&amp;SrcJTitle=IEEE+TRANSACTIONS+ON+VISUALIZATION+AND+COMPUTER+GRAPHICS&amp;DestDOIRegistrantName=Institute+of+Electrical+and+Electronics+Engineers" TargetMode="External"/><Relationship Id="rId59" Type="http://schemas.openxmlformats.org/officeDocument/2006/relationships/hyperlink" Target="https://ir.cwi.nl/pub/23119" TargetMode="External"/><Relationship Id="rId154" Type="http://schemas.openxmlformats.org/officeDocument/2006/relationships/hyperlink" Target="https://www.sciencedirect.com/science/article/pii/S0079610714000728?via%3Dihub" TargetMode="External"/><Relationship Id="rId58" Type="http://schemas.openxmlformats.org/officeDocument/2006/relationships/hyperlink" Target="https://www.frontiersin.org/article/10.3389/fnetp.2021.711778" TargetMode="External"/><Relationship Id="rId153" Type="http://schemas.openxmlformats.org/officeDocument/2006/relationships/hyperlink" Target="https://journals.plos.org/ploscompbiol/article?id=10.1371/journal.pcbi.1004923" TargetMode="External"/><Relationship Id="rId152" Type="http://schemas.openxmlformats.org/officeDocument/2006/relationships/hyperlink" Target="https://onlinelibrary.wiley.com/doi/abs/10.1111/j.1467-8659.2006.00822.x" TargetMode="External"/><Relationship Id="rId151" Type="http://schemas.openxmlformats.org/officeDocument/2006/relationships/hyperlink" Target="https://www.biorxiv.org/content/10.1101/2021.03.25.437005v1" TargetMode="External"/><Relationship Id="rId158" Type="http://schemas.openxmlformats.org/officeDocument/2006/relationships/hyperlink" Target="https://doi.org/10.1145/122718.122750" TargetMode="External"/><Relationship Id="rId157" Type="http://schemas.openxmlformats.org/officeDocument/2006/relationships/hyperlink" Target="https://doi.org/10.7554/eLife.49774" TargetMode="External"/><Relationship Id="rId156" Type="http://schemas.openxmlformats.org/officeDocument/2006/relationships/hyperlink" Target="https://www.biorxiv.org/content/10.1101/236919v2" TargetMode="External"/><Relationship Id="rId155" Type="http://schemas.openxmlformats.org/officeDocument/2006/relationships/hyperlink" Target="https://onlinelibrary.wiley.com/doi/abs/10.1111/cgf.1320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outlineLevelCol="1"/>
  <cols>
    <col customWidth="1" min="1" max="1" width="6.0"/>
    <col customWidth="1" min="2" max="2" width="6.29"/>
    <col customWidth="1" min="3" max="3" width="7.0"/>
    <col customWidth="1" min="4" max="4" width="36.29"/>
    <col customWidth="1" min="5" max="5" width="10.86"/>
    <col customWidth="1" min="6" max="6" width="8.29"/>
    <col customWidth="1" min="7" max="7" width="11.71"/>
    <col customWidth="1" min="8" max="8" width="7.71"/>
    <col customWidth="1" min="9" max="9" width="8.43" outlineLevel="1"/>
    <col customWidth="1" min="10" max="10" width="8.14" outlineLevel="1"/>
    <col customWidth="1" min="11" max="11" width="7.0" outlineLevel="1"/>
    <col customWidth="1" min="12" max="12" width="6.29" outlineLevel="1"/>
    <col customWidth="1" min="13" max="13" width="11.0" outlineLevel="1"/>
    <col customWidth="1" min="14" max="14" width="7.0" outlineLevel="1"/>
    <col customWidth="1" min="15" max="15" width="8.0"/>
    <col customWidth="1" min="16" max="16" width="11.43"/>
    <col customWidth="1" min="17" max="17" width="13.43"/>
    <col customWidth="1" hidden="1" min="18" max="18" width="17.29"/>
    <col customWidth="1" min="19" max="19" width="10.86" outlineLevel="1"/>
    <col customWidth="1" min="20" max="20" width="9.0" outlineLevel="1"/>
    <col customWidth="1" min="21" max="21" width="14.57" outlineLevel="1"/>
    <col customWidth="1" min="22" max="22" width="8.86" outlineLevel="1"/>
    <col customWidth="1" min="23" max="23" width="32.0" outlineLevel="1"/>
    <col customWidth="1" min="27" max="27" width="19.71"/>
    <col hidden="1" min="28" max="28" width="14.43"/>
    <col customWidth="1" min="31" max="31" width="33.71"/>
    <col customWidth="1" min="33" max="33" width="32.71"/>
    <col customWidth="1" min="34" max="34" width="11.57"/>
  </cols>
  <sheetData>
    <row r="1">
      <c r="A1" s="1" t="s">
        <v>0</v>
      </c>
      <c r="B1" s="2" t="s">
        <v>1</v>
      </c>
      <c r="C1" s="3" t="s">
        <v>2</v>
      </c>
      <c r="D1" s="4" t="s">
        <v>3</v>
      </c>
      <c r="E1" s="3" t="s">
        <v>4</v>
      </c>
      <c r="F1" s="5" t="s">
        <v>5</v>
      </c>
      <c r="G1" s="3" t="s">
        <v>6</v>
      </c>
      <c r="H1" s="2" t="s">
        <v>7</v>
      </c>
      <c r="I1" s="2" t="s">
        <v>8</v>
      </c>
      <c r="J1" s="2" t="s">
        <v>9</v>
      </c>
      <c r="K1" s="3" t="s">
        <v>10</v>
      </c>
      <c r="L1" s="3" t="s">
        <v>11</v>
      </c>
      <c r="M1" s="3" t="s">
        <v>12</v>
      </c>
      <c r="N1" s="2"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5" t="s">
        <v>33</v>
      </c>
      <c r="AI1" s="3" t="s">
        <v>34</v>
      </c>
      <c r="AJ1" s="3" t="s">
        <v>35</v>
      </c>
    </row>
    <row r="2">
      <c r="A2" s="1">
        <v>44560.0</v>
      </c>
      <c r="B2" s="2" t="s">
        <v>36</v>
      </c>
      <c r="C2" s="6">
        <v>317.0</v>
      </c>
      <c r="D2" s="7" t="s">
        <v>37</v>
      </c>
      <c r="E2" s="5" t="s">
        <v>38</v>
      </c>
      <c r="F2" s="5">
        <v>2010.0</v>
      </c>
      <c r="G2" s="3" t="s">
        <v>39</v>
      </c>
      <c r="H2" s="2" t="s">
        <v>39</v>
      </c>
      <c r="I2" s="2">
        <v>-10.0</v>
      </c>
      <c r="J2" s="2">
        <v>-1.0</v>
      </c>
      <c r="K2" s="3">
        <v>-15.0</v>
      </c>
      <c r="L2" s="3">
        <v>6.0</v>
      </c>
      <c r="M2" s="3" t="s">
        <v>40</v>
      </c>
      <c r="N2" s="2">
        <v>1.0</v>
      </c>
      <c r="O2" s="3">
        <v>1.0</v>
      </c>
      <c r="P2" s="3" t="s">
        <v>41</v>
      </c>
      <c r="Q2" s="3" t="s">
        <v>42</v>
      </c>
      <c r="R2" s="6"/>
      <c r="S2" s="6"/>
      <c r="T2" s="6"/>
      <c r="U2" s="6"/>
      <c r="V2" s="2">
        <f t="shared" ref="V2:V88" si="1">SUM(S2:U2)</f>
        <v>0</v>
      </c>
      <c r="W2" s="6"/>
      <c r="X2" s="3" t="s">
        <v>43</v>
      </c>
      <c r="Y2" s="3" t="s">
        <v>44</v>
      </c>
      <c r="Z2" s="3" t="s">
        <v>45</v>
      </c>
      <c r="AA2" s="3" t="s">
        <v>46</v>
      </c>
      <c r="AB2" s="6"/>
      <c r="AC2" s="3" t="s">
        <v>47</v>
      </c>
      <c r="AD2" s="5" t="s">
        <v>38</v>
      </c>
      <c r="AE2" s="3" t="s">
        <v>48</v>
      </c>
      <c r="AF2" s="3" t="s">
        <v>49</v>
      </c>
      <c r="AG2" s="3" t="s">
        <v>50</v>
      </c>
      <c r="AH2" s="5" t="s">
        <v>51</v>
      </c>
      <c r="AI2" s="3" t="s">
        <v>52</v>
      </c>
      <c r="AJ2" s="3" t="s">
        <v>53</v>
      </c>
    </row>
    <row r="3">
      <c r="A3" s="1">
        <v>44560.0</v>
      </c>
      <c r="B3" s="2" t="s">
        <v>36</v>
      </c>
      <c r="C3" s="6">
        <v>155.0</v>
      </c>
      <c r="D3" s="4" t="s">
        <v>54</v>
      </c>
      <c r="E3" s="2" t="s">
        <v>55</v>
      </c>
      <c r="F3" s="5">
        <v>2013.0</v>
      </c>
      <c r="G3" s="2" t="s">
        <v>56</v>
      </c>
      <c r="H3" s="5">
        <v>3.0</v>
      </c>
      <c r="I3" s="5">
        <v>-3.0</v>
      </c>
      <c r="J3" s="5">
        <v>-2.0</v>
      </c>
      <c r="K3" s="8">
        <v>0.0</v>
      </c>
      <c r="L3" s="8">
        <v>0.0</v>
      </c>
      <c r="M3" s="2" t="s">
        <v>57</v>
      </c>
      <c r="N3" s="2">
        <v>0.0</v>
      </c>
      <c r="O3" s="2">
        <v>1.0</v>
      </c>
      <c r="P3" s="2" t="s">
        <v>41</v>
      </c>
      <c r="Q3" s="2" t="s">
        <v>58</v>
      </c>
      <c r="R3" s="2" t="s">
        <v>59</v>
      </c>
      <c r="S3" s="2">
        <v>1.0</v>
      </c>
      <c r="T3" s="2">
        <v>0.0</v>
      </c>
      <c r="U3" s="2">
        <v>0.0</v>
      </c>
      <c r="V3" s="2">
        <f t="shared" si="1"/>
        <v>1</v>
      </c>
      <c r="W3" s="2" t="s">
        <v>60</v>
      </c>
      <c r="X3" s="2" t="s">
        <v>61</v>
      </c>
      <c r="Y3" s="2" t="s">
        <v>62</v>
      </c>
      <c r="Z3" s="2" t="s">
        <v>63</v>
      </c>
      <c r="AA3" s="2" t="s">
        <v>64</v>
      </c>
      <c r="AB3" s="2" t="e">
        <v>#NAME?</v>
      </c>
      <c r="AC3" s="2" t="s">
        <v>65</v>
      </c>
      <c r="AD3" s="5" t="s">
        <v>66</v>
      </c>
      <c r="AE3" s="2" t="s">
        <v>67</v>
      </c>
      <c r="AF3" s="2" t="s">
        <v>68</v>
      </c>
      <c r="AG3" s="2" t="s">
        <v>69</v>
      </c>
      <c r="AH3" s="5" t="s">
        <v>70</v>
      </c>
      <c r="AI3" s="2" t="s">
        <v>71</v>
      </c>
      <c r="AJ3" s="2"/>
    </row>
    <row r="4">
      <c r="A4" s="1">
        <v>44560.0</v>
      </c>
      <c r="B4" s="2" t="s">
        <v>36</v>
      </c>
      <c r="C4" s="6">
        <v>151.0</v>
      </c>
      <c r="D4" s="4" t="s">
        <v>72</v>
      </c>
      <c r="E4" s="2" t="s">
        <v>73</v>
      </c>
      <c r="F4" s="5">
        <v>2003.0</v>
      </c>
      <c r="G4" s="2" t="s">
        <v>74</v>
      </c>
      <c r="H4" s="2">
        <v>3.0</v>
      </c>
      <c r="I4" s="2">
        <v>-3.0</v>
      </c>
      <c r="J4" s="2">
        <v>-1.0</v>
      </c>
      <c r="K4" s="2">
        <v>-3.0</v>
      </c>
      <c r="L4" s="2">
        <v>0.0</v>
      </c>
      <c r="M4" s="2" t="s">
        <v>75</v>
      </c>
      <c r="N4" s="2">
        <v>0.0</v>
      </c>
      <c r="O4" s="2">
        <v>1.0</v>
      </c>
      <c r="P4" s="2" t="s">
        <v>41</v>
      </c>
      <c r="Q4" s="2" t="s">
        <v>76</v>
      </c>
      <c r="R4" s="2" t="s">
        <v>77</v>
      </c>
      <c r="S4" s="2">
        <v>1.0</v>
      </c>
      <c r="T4" s="2">
        <v>0.0</v>
      </c>
      <c r="U4" s="2">
        <v>0.0</v>
      </c>
      <c r="V4" s="2">
        <f t="shared" si="1"/>
        <v>1</v>
      </c>
      <c r="W4" s="2" t="s">
        <v>78</v>
      </c>
      <c r="X4" s="2" t="s">
        <v>79</v>
      </c>
      <c r="Y4" s="2" t="s">
        <v>80</v>
      </c>
      <c r="Z4" s="2" t="s">
        <v>81</v>
      </c>
      <c r="AA4" s="2" t="s">
        <v>82</v>
      </c>
      <c r="AB4" s="2" t="e">
        <v>#NAME?</v>
      </c>
      <c r="AC4" s="2" t="s">
        <v>83</v>
      </c>
      <c r="AD4" s="5" t="s">
        <v>84</v>
      </c>
      <c r="AE4" s="2" t="s">
        <v>85</v>
      </c>
      <c r="AF4" s="2" t="s">
        <v>86</v>
      </c>
      <c r="AG4" s="2" t="s">
        <v>50</v>
      </c>
      <c r="AH4" s="5" t="s">
        <v>87</v>
      </c>
      <c r="AI4" s="2" t="s">
        <v>52</v>
      </c>
      <c r="AJ4" s="2"/>
    </row>
    <row r="5">
      <c r="A5" s="1">
        <v>44560.0</v>
      </c>
      <c r="B5" s="5" t="s">
        <v>36</v>
      </c>
      <c r="C5" s="6">
        <v>162.0</v>
      </c>
      <c r="D5" s="9" t="s">
        <v>88</v>
      </c>
      <c r="E5" s="5" t="s">
        <v>89</v>
      </c>
      <c r="F5" s="5">
        <v>2016.0</v>
      </c>
      <c r="G5" s="2" t="s">
        <v>90</v>
      </c>
      <c r="H5" s="2">
        <v>2.0</v>
      </c>
      <c r="I5" s="2">
        <v>-7.0</v>
      </c>
      <c r="J5" s="2">
        <v>-5.0</v>
      </c>
      <c r="K5" s="2">
        <v>2.0</v>
      </c>
      <c r="L5" s="2">
        <v>5.0</v>
      </c>
      <c r="M5" s="2" t="s">
        <v>91</v>
      </c>
      <c r="N5" s="2">
        <v>0.0</v>
      </c>
      <c r="O5" s="2">
        <v>0.0</v>
      </c>
      <c r="P5" s="2" t="s">
        <v>92</v>
      </c>
      <c r="Q5" s="2" t="s">
        <v>93</v>
      </c>
      <c r="R5" s="10"/>
      <c r="S5" s="2">
        <v>0.5</v>
      </c>
      <c r="T5" s="2">
        <v>0.5</v>
      </c>
      <c r="U5" s="2">
        <v>0.0</v>
      </c>
      <c r="V5" s="2">
        <f t="shared" si="1"/>
        <v>1</v>
      </c>
      <c r="W5" s="2" t="s">
        <v>94</v>
      </c>
      <c r="X5" s="2" t="s">
        <v>95</v>
      </c>
      <c r="Y5" s="2" t="s">
        <v>96</v>
      </c>
      <c r="Z5" s="2" t="s">
        <v>97</v>
      </c>
      <c r="AA5" s="2" t="s">
        <v>98</v>
      </c>
      <c r="AB5" s="10"/>
      <c r="AC5" s="2" t="s">
        <v>99</v>
      </c>
      <c r="AD5" s="5" t="s">
        <v>100</v>
      </c>
      <c r="AE5" s="2" t="s">
        <v>101</v>
      </c>
      <c r="AF5" s="2" t="s">
        <v>102</v>
      </c>
      <c r="AG5" s="2" t="s">
        <v>103</v>
      </c>
      <c r="AH5" s="5" t="s">
        <v>104</v>
      </c>
      <c r="AI5" s="2" t="s">
        <v>52</v>
      </c>
      <c r="AJ5" s="2"/>
    </row>
    <row r="6">
      <c r="A6" s="1">
        <v>44560.0</v>
      </c>
      <c r="B6" s="5" t="s">
        <v>36</v>
      </c>
      <c r="C6" s="6">
        <v>277.0</v>
      </c>
      <c r="D6" s="4" t="s">
        <v>105</v>
      </c>
      <c r="E6" s="5" t="s">
        <v>106</v>
      </c>
      <c r="F6" s="5">
        <v>2021.0</v>
      </c>
      <c r="G6" s="3" t="s">
        <v>90</v>
      </c>
      <c r="H6" s="2">
        <v>2.0</v>
      </c>
      <c r="I6" s="2">
        <v>-7.0</v>
      </c>
      <c r="J6" s="2">
        <v>-4.0</v>
      </c>
      <c r="K6" s="3">
        <v>-3.0</v>
      </c>
      <c r="L6" s="3">
        <v>0.0</v>
      </c>
      <c r="M6" s="3" t="s">
        <v>91</v>
      </c>
      <c r="N6" s="2">
        <v>0.0</v>
      </c>
      <c r="O6" s="3">
        <v>1.0</v>
      </c>
      <c r="P6" s="3" t="s">
        <v>107</v>
      </c>
      <c r="Q6" s="3" t="s">
        <v>93</v>
      </c>
      <c r="R6" s="6"/>
      <c r="S6" s="3">
        <v>0.25</v>
      </c>
      <c r="T6" s="3">
        <v>0.75</v>
      </c>
      <c r="U6" s="3">
        <v>0.0</v>
      </c>
      <c r="V6" s="2">
        <f t="shared" si="1"/>
        <v>1</v>
      </c>
      <c r="W6" s="3" t="s">
        <v>108</v>
      </c>
      <c r="X6" s="3" t="s">
        <v>109</v>
      </c>
      <c r="Y6" s="3" t="s">
        <v>96</v>
      </c>
      <c r="Z6" s="3" t="s">
        <v>110</v>
      </c>
      <c r="AA6" s="3" t="s">
        <v>111</v>
      </c>
      <c r="AB6" s="6"/>
      <c r="AC6" s="3" t="s">
        <v>112</v>
      </c>
      <c r="AD6" s="5" t="s">
        <v>113</v>
      </c>
      <c r="AE6" s="3" t="s">
        <v>114</v>
      </c>
      <c r="AF6" s="3" t="s">
        <v>115</v>
      </c>
      <c r="AG6" s="3" t="s">
        <v>39</v>
      </c>
      <c r="AH6" s="5" t="s">
        <v>116</v>
      </c>
      <c r="AI6" s="3" t="s">
        <v>52</v>
      </c>
      <c r="AJ6" s="3" t="s">
        <v>53</v>
      </c>
    </row>
    <row r="7">
      <c r="A7" s="1">
        <v>44560.0</v>
      </c>
      <c r="B7" s="2" t="s">
        <v>36</v>
      </c>
      <c r="C7" s="6">
        <v>154.0</v>
      </c>
      <c r="D7" s="4" t="s">
        <v>117</v>
      </c>
      <c r="E7" s="2" t="s">
        <v>118</v>
      </c>
      <c r="F7" s="5">
        <v>2010.0</v>
      </c>
      <c r="G7" s="2" t="s">
        <v>119</v>
      </c>
      <c r="H7" s="2">
        <v>3.0</v>
      </c>
      <c r="I7" s="2">
        <v>-3.0</v>
      </c>
      <c r="J7" s="2">
        <v>-2.0</v>
      </c>
      <c r="K7" s="2">
        <v>-3.0</v>
      </c>
      <c r="L7" s="2">
        <v>0.0</v>
      </c>
      <c r="M7" s="2" t="s">
        <v>57</v>
      </c>
      <c r="N7" s="2">
        <v>0.0</v>
      </c>
      <c r="O7" s="2">
        <v>1.0</v>
      </c>
      <c r="P7" s="2" t="s">
        <v>41</v>
      </c>
      <c r="Q7" s="2" t="s">
        <v>58</v>
      </c>
      <c r="R7" s="2" t="s">
        <v>120</v>
      </c>
      <c r="S7" s="2">
        <v>1.0</v>
      </c>
      <c r="T7" s="2">
        <v>0.0</v>
      </c>
      <c r="U7" s="2">
        <v>0.0</v>
      </c>
      <c r="V7" s="2">
        <f t="shared" si="1"/>
        <v>1</v>
      </c>
      <c r="W7" s="2" t="s">
        <v>121</v>
      </c>
      <c r="X7" s="2" t="s">
        <v>122</v>
      </c>
      <c r="Y7" s="2" t="s">
        <v>123</v>
      </c>
      <c r="Z7" s="2" t="s">
        <v>124</v>
      </c>
      <c r="AA7" s="2" t="s">
        <v>125</v>
      </c>
      <c r="AB7" s="2" t="e">
        <v>#NAME?</v>
      </c>
      <c r="AC7" s="2" t="s">
        <v>126</v>
      </c>
      <c r="AD7" s="5" t="s">
        <v>127</v>
      </c>
      <c r="AE7" s="2" t="s">
        <v>128</v>
      </c>
      <c r="AF7" s="2" t="s">
        <v>129</v>
      </c>
      <c r="AG7" s="2" t="s">
        <v>50</v>
      </c>
      <c r="AH7" s="5" t="s">
        <v>130</v>
      </c>
      <c r="AI7" s="2" t="s">
        <v>52</v>
      </c>
      <c r="AJ7" s="2"/>
    </row>
    <row r="8">
      <c r="A8" s="1">
        <v>44560.0</v>
      </c>
      <c r="B8" s="2" t="s">
        <v>36</v>
      </c>
      <c r="C8" s="6">
        <v>153.0</v>
      </c>
      <c r="D8" s="4" t="s">
        <v>131</v>
      </c>
      <c r="E8" s="2" t="s">
        <v>132</v>
      </c>
      <c r="F8" s="5">
        <v>2010.0</v>
      </c>
      <c r="G8" s="2" t="s">
        <v>133</v>
      </c>
      <c r="H8" s="2">
        <v>3.0</v>
      </c>
      <c r="I8" s="2">
        <v>-3.0</v>
      </c>
      <c r="J8" s="2">
        <v>-2.0</v>
      </c>
      <c r="K8" s="2">
        <v>-2.0</v>
      </c>
      <c r="L8" s="2">
        <v>0.0</v>
      </c>
      <c r="M8" s="2" t="s">
        <v>57</v>
      </c>
      <c r="N8" s="2">
        <v>0.0</v>
      </c>
      <c r="O8" s="2">
        <v>1.0</v>
      </c>
      <c r="P8" s="2" t="s">
        <v>41</v>
      </c>
      <c r="Q8" s="2" t="s">
        <v>76</v>
      </c>
      <c r="R8" s="2" t="s">
        <v>77</v>
      </c>
      <c r="S8" s="2">
        <v>1.0</v>
      </c>
      <c r="T8" s="2">
        <v>0.0</v>
      </c>
      <c r="U8" s="2">
        <v>0.0</v>
      </c>
      <c r="V8" s="2">
        <f t="shared" si="1"/>
        <v>1</v>
      </c>
      <c r="W8" s="2" t="s">
        <v>134</v>
      </c>
      <c r="X8" s="2" t="s">
        <v>135</v>
      </c>
      <c r="Y8" s="2" t="s">
        <v>123</v>
      </c>
      <c r="Z8" s="2" t="s">
        <v>136</v>
      </c>
      <c r="AA8" s="2" t="s">
        <v>137</v>
      </c>
      <c r="AB8" s="2" t="e">
        <v>#NAME?</v>
      </c>
      <c r="AC8" s="2" t="s">
        <v>138</v>
      </c>
      <c r="AD8" s="5" t="s">
        <v>139</v>
      </c>
      <c r="AE8" s="2" t="s">
        <v>140</v>
      </c>
      <c r="AF8" s="2" t="s">
        <v>141</v>
      </c>
      <c r="AG8" s="2" t="s">
        <v>50</v>
      </c>
      <c r="AH8" s="5" t="s">
        <v>142</v>
      </c>
      <c r="AI8" s="2" t="s">
        <v>52</v>
      </c>
      <c r="AJ8" s="2"/>
    </row>
    <row r="9">
      <c r="A9" s="1">
        <v>44560.0</v>
      </c>
      <c r="B9" s="2" t="s">
        <v>36</v>
      </c>
      <c r="C9" s="6">
        <v>147.0</v>
      </c>
      <c r="D9" s="4" t="s">
        <v>143</v>
      </c>
      <c r="E9" s="2" t="s">
        <v>144</v>
      </c>
      <c r="F9" s="5">
        <v>2011.0</v>
      </c>
      <c r="G9" s="2" t="s">
        <v>133</v>
      </c>
      <c r="H9" s="5">
        <v>3.0</v>
      </c>
      <c r="I9" s="5">
        <v>-3.0</v>
      </c>
      <c r="J9" s="5">
        <v>-2.0</v>
      </c>
      <c r="K9" s="8">
        <v>-2.0</v>
      </c>
      <c r="L9" s="8">
        <v>0.0</v>
      </c>
      <c r="M9" s="2" t="s">
        <v>75</v>
      </c>
      <c r="N9" s="2">
        <v>0.0</v>
      </c>
      <c r="O9" s="2">
        <v>1.0</v>
      </c>
      <c r="P9" s="2" t="s">
        <v>41</v>
      </c>
      <c r="Q9" s="2" t="s">
        <v>76</v>
      </c>
      <c r="R9" s="2" t="s">
        <v>77</v>
      </c>
      <c r="S9" s="5">
        <v>0.5</v>
      </c>
      <c r="T9" s="5">
        <v>0.25</v>
      </c>
      <c r="U9" s="5">
        <v>0.25</v>
      </c>
      <c r="V9" s="5">
        <f t="shared" si="1"/>
        <v>1</v>
      </c>
      <c r="W9" s="5" t="s">
        <v>145</v>
      </c>
      <c r="X9" s="2" t="s">
        <v>146</v>
      </c>
      <c r="Y9" s="2" t="s">
        <v>123</v>
      </c>
      <c r="Z9" s="2" t="s">
        <v>124</v>
      </c>
      <c r="AA9" s="2" t="s">
        <v>147</v>
      </c>
      <c r="AB9" s="2" t="e">
        <v>#NAME?</v>
      </c>
      <c r="AC9" s="2" t="s">
        <v>148</v>
      </c>
      <c r="AD9" s="5" t="s">
        <v>149</v>
      </c>
      <c r="AE9" s="2" t="s">
        <v>150</v>
      </c>
      <c r="AF9" s="2" t="s">
        <v>151</v>
      </c>
      <c r="AG9" s="2" t="s">
        <v>152</v>
      </c>
      <c r="AH9" s="5" t="s">
        <v>153</v>
      </c>
      <c r="AI9" s="2" t="s">
        <v>154</v>
      </c>
      <c r="AJ9" s="2"/>
    </row>
    <row r="10">
      <c r="A10" s="1">
        <v>44560.0</v>
      </c>
      <c r="B10" s="2" t="s">
        <v>36</v>
      </c>
      <c r="C10" s="6">
        <v>300.0</v>
      </c>
      <c r="D10" s="4" t="s">
        <v>155</v>
      </c>
      <c r="E10" s="5" t="s">
        <v>156</v>
      </c>
      <c r="F10" s="5">
        <v>2021.0</v>
      </c>
      <c r="G10" s="3" t="s">
        <v>157</v>
      </c>
      <c r="H10" s="2">
        <v>2.0</v>
      </c>
      <c r="I10" s="2">
        <v>-6.0</v>
      </c>
      <c r="J10" s="2">
        <v>-1.0</v>
      </c>
      <c r="K10" s="3">
        <v>-3.0</v>
      </c>
      <c r="L10" s="3">
        <v>-1.0</v>
      </c>
      <c r="M10" s="3" t="s">
        <v>158</v>
      </c>
      <c r="N10" s="5">
        <v>1.0</v>
      </c>
      <c r="O10" s="3">
        <v>1.0</v>
      </c>
      <c r="P10" s="3" t="s">
        <v>159</v>
      </c>
      <c r="Q10" s="3" t="s">
        <v>76</v>
      </c>
      <c r="R10" s="6"/>
      <c r="S10" s="3">
        <v>1.0</v>
      </c>
      <c r="T10" s="3">
        <v>0.0</v>
      </c>
      <c r="U10" s="3">
        <v>0.0</v>
      </c>
      <c r="V10" s="2">
        <f t="shared" si="1"/>
        <v>1</v>
      </c>
      <c r="W10" s="3" t="s">
        <v>160</v>
      </c>
      <c r="X10" s="3" t="s">
        <v>161</v>
      </c>
      <c r="Y10" s="3" t="s">
        <v>162</v>
      </c>
      <c r="Z10" s="3" t="s">
        <v>163</v>
      </c>
      <c r="AA10" s="3" t="s">
        <v>164</v>
      </c>
      <c r="AB10" s="6"/>
      <c r="AC10" s="3" t="s">
        <v>165</v>
      </c>
      <c r="AD10" s="5" t="s">
        <v>156</v>
      </c>
      <c r="AE10" s="3" t="s">
        <v>166</v>
      </c>
      <c r="AF10" s="6"/>
      <c r="AG10" s="3" t="s">
        <v>167</v>
      </c>
      <c r="AH10" s="5" t="s">
        <v>168</v>
      </c>
      <c r="AI10" s="3" t="s">
        <v>52</v>
      </c>
      <c r="AJ10" s="3" t="s">
        <v>53</v>
      </c>
    </row>
    <row r="11">
      <c r="A11" s="1">
        <v>44560.0</v>
      </c>
      <c r="B11" s="2" t="s">
        <v>36</v>
      </c>
      <c r="C11" s="6">
        <v>63.0</v>
      </c>
      <c r="D11" s="4" t="s">
        <v>169</v>
      </c>
      <c r="E11" s="2" t="s">
        <v>170</v>
      </c>
      <c r="F11" s="5">
        <v>2006.0</v>
      </c>
      <c r="G11" s="2" t="s">
        <v>171</v>
      </c>
      <c r="H11" s="2" t="s">
        <v>50</v>
      </c>
      <c r="I11" s="2">
        <v>-9.0</v>
      </c>
      <c r="J11" s="2">
        <v>0.0</v>
      </c>
      <c r="K11" s="2">
        <v>-6.0</v>
      </c>
      <c r="L11" s="2">
        <v>5.0</v>
      </c>
      <c r="M11" s="2" t="s">
        <v>40</v>
      </c>
      <c r="N11" s="2">
        <v>1.0</v>
      </c>
      <c r="O11" s="2">
        <v>1.0</v>
      </c>
      <c r="P11" s="2" t="s">
        <v>41</v>
      </c>
      <c r="Q11" s="2" t="s">
        <v>42</v>
      </c>
      <c r="R11" s="2" t="s">
        <v>172</v>
      </c>
      <c r="S11" s="2">
        <v>0.0</v>
      </c>
      <c r="T11" s="2">
        <v>0.0</v>
      </c>
      <c r="U11" s="2">
        <v>0.0</v>
      </c>
      <c r="V11" s="2">
        <f t="shared" si="1"/>
        <v>0</v>
      </c>
      <c r="W11" s="2" t="s">
        <v>173</v>
      </c>
      <c r="X11" s="2" t="s">
        <v>174</v>
      </c>
      <c r="Y11" s="2" t="s">
        <v>175</v>
      </c>
      <c r="Z11" s="2" t="s">
        <v>176</v>
      </c>
      <c r="AA11" s="2" t="s">
        <v>177</v>
      </c>
      <c r="AB11" s="2" t="s">
        <v>50</v>
      </c>
      <c r="AC11" s="2" t="s">
        <v>50</v>
      </c>
      <c r="AD11" s="5" t="s">
        <v>178</v>
      </c>
      <c r="AE11" s="2" t="s">
        <v>179</v>
      </c>
      <c r="AF11" s="2" t="s">
        <v>50</v>
      </c>
      <c r="AG11" s="2" t="s">
        <v>50</v>
      </c>
      <c r="AH11" s="5" t="s">
        <v>180</v>
      </c>
      <c r="AI11" s="2" t="s">
        <v>52</v>
      </c>
      <c r="AJ11" s="2" t="s">
        <v>53</v>
      </c>
    </row>
    <row r="12">
      <c r="A12" s="1">
        <v>44560.0</v>
      </c>
      <c r="B12" s="2" t="s">
        <v>36</v>
      </c>
      <c r="C12" s="6">
        <v>149.0</v>
      </c>
      <c r="D12" s="4" t="s">
        <v>181</v>
      </c>
      <c r="E12" s="2" t="s">
        <v>182</v>
      </c>
      <c r="F12" s="5">
        <v>2013.0</v>
      </c>
      <c r="G12" s="2" t="s">
        <v>171</v>
      </c>
      <c r="H12" s="5">
        <v>3.0</v>
      </c>
      <c r="I12" s="5">
        <v>-3.0</v>
      </c>
      <c r="J12" s="5">
        <v>-2.0</v>
      </c>
      <c r="K12" s="8">
        <v>-3.0</v>
      </c>
      <c r="L12" s="8">
        <v>0.0</v>
      </c>
      <c r="M12" s="2" t="s">
        <v>75</v>
      </c>
      <c r="N12" s="2">
        <v>0.0</v>
      </c>
      <c r="O12" s="2">
        <v>1.0</v>
      </c>
      <c r="P12" s="2" t="s">
        <v>41</v>
      </c>
      <c r="Q12" s="2" t="s">
        <v>42</v>
      </c>
      <c r="R12" s="2" t="s">
        <v>183</v>
      </c>
      <c r="S12" s="2">
        <v>0.5</v>
      </c>
      <c r="T12" s="2">
        <v>0.25</v>
      </c>
      <c r="U12" s="2">
        <v>0.25</v>
      </c>
      <c r="V12" s="2">
        <f t="shared" si="1"/>
        <v>1</v>
      </c>
      <c r="W12" s="2" t="s">
        <v>184</v>
      </c>
      <c r="X12" s="2" t="s">
        <v>146</v>
      </c>
      <c r="Y12" s="2" t="s">
        <v>50</v>
      </c>
      <c r="Z12" s="2" t="s">
        <v>124</v>
      </c>
      <c r="AA12" s="2" t="s">
        <v>42</v>
      </c>
      <c r="AB12" s="2" t="s">
        <v>50</v>
      </c>
      <c r="AC12" s="2" t="s">
        <v>50</v>
      </c>
      <c r="AD12" s="5" t="s">
        <v>185</v>
      </c>
      <c r="AE12" s="2" t="s">
        <v>186</v>
      </c>
      <c r="AF12" s="2" t="s">
        <v>50</v>
      </c>
      <c r="AG12" s="2" t="s">
        <v>50</v>
      </c>
      <c r="AH12" s="5" t="s">
        <v>187</v>
      </c>
      <c r="AI12" s="2" t="s">
        <v>52</v>
      </c>
      <c r="AJ12" s="2"/>
    </row>
    <row r="13">
      <c r="A13" s="1">
        <v>44560.0</v>
      </c>
      <c r="B13" s="2" t="s">
        <v>36</v>
      </c>
      <c r="C13" s="6">
        <v>126.0</v>
      </c>
      <c r="D13" s="4" t="s">
        <v>188</v>
      </c>
      <c r="E13" s="2" t="s">
        <v>189</v>
      </c>
      <c r="F13" s="5">
        <v>2014.0</v>
      </c>
      <c r="G13" s="2" t="s">
        <v>171</v>
      </c>
      <c r="H13" s="2">
        <v>3.0</v>
      </c>
      <c r="I13" s="2">
        <v>-9.0</v>
      </c>
      <c r="J13" s="2">
        <v>-2.0</v>
      </c>
      <c r="K13" s="2">
        <v>-9.0</v>
      </c>
      <c r="L13" s="2">
        <v>0.0</v>
      </c>
      <c r="M13" s="11" t="s">
        <v>40</v>
      </c>
      <c r="N13" s="2">
        <v>1.0</v>
      </c>
      <c r="O13" s="2">
        <v>1.0</v>
      </c>
      <c r="P13" s="2" t="s">
        <v>41</v>
      </c>
      <c r="Q13" s="2" t="s">
        <v>42</v>
      </c>
      <c r="R13" s="2" t="s">
        <v>190</v>
      </c>
      <c r="S13" s="2">
        <v>0.0</v>
      </c>
      <c r="T13" s="2">
        <v>0.0</v>
      </c>
      <c r="U13" s="2">
        <v>0.0</v>
      </c>
      <c r="V13" s="2">
        <f t="shared" si="1"/>
        <v>0</v>
      </c>
      <c r="W13" s="2" t="s">
        <v>191</v>
      </c>
      <c r="X13" s="2" t="s">
        <v>192</v>
      </c>
      <c r="Y13" s="2" t="s">
        <v>193</v>
      </c>
      <c r="Z13" s="2" t="s">
        <v>194</v>
      </c>
      <c r="AA13" s="2" t="s">
        <v>195</v>
      </c>
      <c r="AB13" s="2" t="e">
        <v>#NAME?</v>
      </c>
      <c r="AC13" s="2" t="s">
        <v>196</v>
      </c>
      <c r="AD13" s="5" t="s">
        <v>197</v>
      </c>
      <c r="AE13" s="2" t="s">
        <v>198</v>
      </c>
      <c r="AF13" s="2" t="s">
        <v>191</v>
      </c>
      <c r="AG13" s="2" t="s">
        <v>50</v>
      </c>
      <c r="AH13" s="5" t="s">
        <v>39</v>
      </c>
      <c r="AI13" s="2" t="s">
        <v>52</v>
      </c>
      <c r="AJ13" s="2" t="s">
        <v>52</v>
      </c>
    </row>
    <row r="14">
      <c r="A14" s="1">
        <v>44560.0</v>
      </c>
      <c r="B14" s="2" t="s">
        <v>36</v>
      </c>
      <c r="C14" s="6">
        <v>148.0</v>
      </c>
      <c r="D14" s="4" t="s">
        <v>199</v>
      </c>
      <c r="E14" s="2" t="s">
        <v>144</v>
      </c>
      <c r="F14" s="5">
        <v>2014.0</v>
      </c>
      <c r="G14" s="2" t="s">
        <v>200</v>
      </c>
      <c r="H14" s="2">
        <v>3.0</v>
      </c>
      <c r="I14" s="2">
        <v>-3.0</v>
      </c>
      <c r="J14" s="2">
        <v>-2.0</v>
      </c>
      <c r="K14" s="2">
        <v>0.0</v>
      </c>
      <c r="L14" s="2">
        <v>0.0</v>
      </c>
      <c r="M14" s="2" t="s">
        <v>57</v>
      </c>
      <c r="N14" s="2">
        <v>0.0</v>
      </c>
      <c r="O14" s="2">
        <v>1.0</v>
      </c>
      <c r="P14" s="2" t="s">
        <v>41</v>
      </c>
      <c r="Q14" s="2" t="s">
        <v>76</v>
      </c>
      <c r="R14" s="2" t="s">
        <v>77</v>
      </c>
      <c r="S14" s="2">
        <v>0.25</v>
      </c>
      <c r="T14" s="2">
        <v>0.75</v>
      </c>
      <c r="U14" s="2">
        <v>0.0</v>
      </c>
      <c r="V14" s="2">
        <f t="shared" si="1"/>
        <v>1</v>
      </c>
      <c r="W14" s="2" t="s">
        <v>201</v>
      </c>
      <c r="X14" s="2" t="s">
        <v>202</v>
      </c>
      <c r="Y14" s="2" t="s">
        <v>123</v>
      </c>
      <c r="Z14" s="2" t="s">
        <v>124</v>
      </c>
      <c r="AA14" s="2" t="s">
        <v>203</v>
      </c>
      <c r="AB14" s="2" t="e">
        <v>#NAME?</v>
      </c>
      <c r="AC14" s="2" t="s">
        <v>204</v>
      </c>
      <c r="AD14" s="5" t="s">
        <v>205</v>
      </c>
      <c r="AE14" s="2" t="s">
        <v>206</v>
      </c>
      <c r="AF14" s="2" t="s">
        <v>207</v>
      </c>
      <c r="AG14" s="2" t="s">
        <v>208</v>
      </c>
      <c r="AH14" s="5" t="s">
        <v>209</v>
      </c>
      <c r="AI14" s="2" t="s">
        <v>154</v>
      </c>
      <c r="AJ14" s="2"/>
    </row>
    <row r="15">
      <c r="A15" s="1">
        <v>44560.0</v>
      </c>
      <c r="B15" s="2" t="s">
        <v>36</v>
      </c>
      <c r="C15" s="6">
        <v>62.0</v>
      </c>
      <c r="D15" s="4" t="s">
        <v>210</v>
      </c>
      <c r="E15" s="2" t="s">
        <v>211</v>
      </c>
      <c r="F15" s="5">
        <v>1996.0</v>
      </c>
      <c r="G15" s="2" t="s">
        <v>212</v>
      </c>
      <c r="H15" s="2">
        <v>3.0</v>
      </c>
      <c r="I15" s="2">
        <v>-10.0</v>
      </c>
      <c r="J15" s="2">
        <v>-6.0</v>
      </c>
      <c r="K15" s="2">
        <v>-15.0</v>
      </c>
      <c r="L15" s="2">
        <v>0.0</v>
      </c>
      <c r="M15" s="2" t="s">
        <v>213</v>
      </c>
      <c r="N15" s="2">
        <v>0.0</v>
      </c>
      <c r="O15" s="2">
        <v>1.0</v>
      </c>
      <c r="P15" s="2" t="s">
        <v>92</v>
      </c>
      <c r="Q15" s="2" t="s">
        <v>93</v>
      </c>
      <c r="R15" s="2" t="s">
        <v>77</v>
      </c>
      <c r="S15" s="2">
        <v>1.0</v>
      </c>
      <c r="T15" s="2">
        <v>0.0</v>
      </c>
      <c r="U15" s="2">
        <v>0.0</v>
      </c>
      <c r="V15" s="2">
        <f t="shared" si="1"/>
        <v>1</v>
      </c>
      <c r="W15" s="2" t="s">
        <v>214</v>
      </c>
      <c r="X15" s="2" t="s">
        <v>215</v>
      </c>
      <c r="Y15" s="2" t="s">
        <v>213</v>
      </c>
      <c r="Z15" s="2" t="s">
        <v>124</v>
      </c>
      <c r="AA15" s="2" t="s">
        <v>216</v>
      </c>
      <c r="AB15" s="2" t="s">
        <v>50</v>
      </c>
      <c r="AC15" s="2" t="s">
        <v>217</v>
      </c>
      <c r="AD15" s="5" t="s">
        <v>218</v>
      </c>
      <c r="AE15" s="2" t="s">
        <v>219</v>
      </c>
      <c r="AF15" s="2" t="s">
        <v>220</v>
      </c>
      <c r="AG15" s="2" t="s">
        <v>50</v>
      </c>
      <c r="AH15" s="5" t="s">
        <v>221</v>
      </c>
      <c r="AI15" s="5" t="s">
        <v>52</v>
      </c>
      <c r="AJ15" s="5"/>
    </row>
    <row r="16">
      <c r="A16" s="1">
        <v>44560.0</v>
      </c>
      <c r="B16" s="2" t="s">
        <v>36</v>
      </c>
      <c r="C16" s="6">
        <v>14.0</v>
      </c>
      <c r="D16" s="4" t="s">
        <v>222</v>
      </c>
      <c r="E16" s="2" t="s">
        <v>223</v>
      </c>
      <c r="F16" s="5">
        <v>2006.0</v>
      </c>
      <c r="G16" s="2" t="s">
        <v>212</v>
      </c>
      <c r="H16" s="2">
        <v>3.0</v>
      </c>
      <c r="I16" s="2">
        <v>-10.0</v>
      </c>
      <c r="J16" s="2">
        <v>-6.0</v>
      </c>
      <c r="K16" s="2">
        <v>-3.0</v>
      </c>
      <c r="L16" s="2">
        <v>0.0</v>
      </c>
      <c r="M16" s="2" t="s">
        <v>224</v>
      </c>
      <c r="N16" s="2">
        <v>0.0</v>
      </c>
      <c r="O16" s="2">
        <v>1.0</v>
      </c>
      <c r="P16" s="2" t="s">
        <v>41</v>
      </c>
      <c r="Q16" s="2" t="s">
        <v>58</v>
      </c>
      <c r="R16" s="2" t="s">
        <v>20</v>
      </c>
      <c r="S16" s="2">
        <v>0.0</v>
      </c>
      <c r="T16" s="2">
        <v>0.0</v>
      </c>
      <c r="U16" s="2">
        <v>1.0</v>
      </c>
      <c r="V16" s="2">
        <f t="shared" si="1"/>
        <v>1</v>
      </c>
      <c r="W16" s="2" t="s">
        <v>225</v>
      </c>
      <c r="X16" s="2" t="s">
        <v>226</v>
      </c>
      <c r="Y16" s="2" t="s">
        <v>227</v>
      </c>
      <c r="Z16" s="2" t="s">
        <v>194</v>
      </c>
      <c r="AA16" s="2" t="s">
        <v>228</v>
      </c>
      <c r="AB16" s="2" t="e">
        <v>#NAME?</v>
      </c>
      <c r="AC16" s="2" t="s">
        <v>229</v>
      </c>
      <c r="AD16" s="5" t="s">
        <v>230</v>
      </c>
      <c r="AE16" s="2" t="s">
        <v>231</v>
      </c>
      <c r="AF16" s="2" t="s">
        <v>232</v>
      </c>
      <c r="AG16" s="2" t="s">
        <v>50</v>
      </c>
      <c r="AH16" s="5" t="s">
        <v>39</v>
      </c>
      <c r="AI16" s="5" t="s">
        <v>52</v>
      </c>
      <c r="AJ16" s="5"/>
    </row>
    <row r="17">
      <c r="A17" s="1">
        <v>44560.0</v>
      </c>
      <c r="B17" s="2" t="s">
        <v>36</v>
      </c>
      <c r="C17" s="6">
        <v>9.0</v>
      </c>
      <c r="D17" s="4" t="s">
        <v>233</v>
      </c>
      <c r="E17" s="2" t="s">
        <v>234</v>
      </c>
      <c r="F17" s="5">
        <v>2005.0</v>
      </c>
      <c r="G17" s="2" t="s">
        <v>235</v>
      </c>
      <c r="H17" s="2">
        <v>0.0</v>
      </c>
      <c r="I17" s="2">
        <v>-9.0</v>
      </c>
      <c r="J17" s="2">
        <v>0.0</v>
      </c>
      <c r="K17" s="2">
        <v>-9.0</v>
      </c>
      <c r="L17" s="2">
        <v>5.0</v>
      </c>
      <c r="M17" s="2" t="s">
        <v>40</v>
      </c>
      <c r="N17" s="2">
        <v>1.0</v>
      </c>
      <c r="O17" s="2">
        <v>1.0</v>
      </c>
      <c r="P17" s="2" t="s">
        <v>236</v>
      </c>
      <c r="Q17" s="2" t="s">
        <v>58</v>
      </c>
      <c r="R17" s="2" t="s">
        <v>172</v>
      </c>
      <c r="S17" s="2">
        <v>0.0</v>
      </c>
      <c r="T17" s="2">
        <v>0.0</v>
      </c>
      <c r="U17" s="2">
        <v>0.0</v>
      </c>
      <c r="V17" s="2">
        <f t="shared" si="1"/>
        <v>0</v>
      </c>
      <c r="W17" s="2" t="s">
        <v>237</v>
      </c>
      <c r="X17" s="2" t="s">
        <v>238</v>
      </c>
      <c r="Y17" s="2" t="s">
        <v>175</v>
      </c>
      <c r="Z17" s="2" t="s">
        <v>176</v>
      </c>
      <c r="AA17" s="2" t="s">
        <v>239</v>
      </c>
      <c r="AB17" s="2" t="s">
        <v>50</v>
      </c>
      <c r="AC17" s="2" t="s">
        <v>50</v>
      </c>
      <c r="AD17" s="5" t="s">
        <v>240</v>
      </c>
      <c r="AE17" s="2" t="s">
        <v>241</v>
      </c>
      <c r="AF17" s="2" t="s">
        <v>50</v>
      </c>
      <c r="AG17" s="2" t="s">
        <v>50</v>
      </c>
      <c r="AH17" s="5" t="s">
        <v>39</v>
      </c>
      <c r="AI17" s="5" t="s">
        <v>242</v>
      </c>
      <c r="AJ17" s="5" t="s">
        <v>53</v>
      </c>
    </row>
    <row r="18">
      <c r="A18" s="1">
        <v>44560.0</v>
      </c>
      <c r="B18" s="2" t="s">
        <v>36</v>
      </c>
      <c r="C18" s="6">
        <v>42.0</v>
      </c>
      <c r="D18" s="4" t="s">
        <v>243</v>
      </c>
      <c r="E18" s="2" t="s">
        <v>244</v>
      </c>
      <c r="F18" s="5">
        <v>2008.0</v>
      </c>
      <c r="G18" s="2" t="s">
        <v>235</v>
      </c>
      <c r="H18" s="2">
        <v>0.0</v>
      </c>
      <c r="I18" s="2">
        <v>-9.0</v>
      </c>
      <c r="J18" s="2">
        <v>-2.0</v>
      </c>
      <c r="K18" s="2">
        <v>-9.0</v>
      </c>
      <c r="L18" s="2">
        <v>5.0</v>
      </c>
      <c r="M18" s="11" t="s">
        <v>40</v>
      </c>
      <c r="N18" s="2">
        <v>1.0</v>
      </c>
      <c r="O18" s="2">
        <v>1.0</v>
      </c>
      <c r="P18" s="2" t="s">
        <v>41</v>
      </c>
      <c r="Q18" s="2" t="s">
        <v>58</v>
      </c>
      <c r="R18" s="2" t="s">
        <v>172</v>
      </c>
      <c r="S18" s="2">
        <v>0.0</v>
      </c>
      <c r="T18" s="2">
        <v>0.0</v>
      </c>
      <c r="U18" s="2">
        <v>0.0</v>
      </c>
      <c r="V18" s="2">
        <f t="shared" si="1"/>
        <v>0</v>
      </c>
      <c r="W18" s="2" t="s">
        <v>173</v>
      </c>
      <c r="X18" s="2" t="s">
        <v>238</v>
      </c>
      <c r="Y18" s="2" t="s">
        <v>175</v>
      </c>
      <c r="Z18" s="2" t="s">
        <v>176</v>
      </c>
      <c r="AA18" s="2" t="s">
        <v>245</v>
      </c>
      <c r="AB18" s="2" t="s">
        <v>50</v>
      </c>
      <c r="AC18" s="2" t="s">
        <v>50</v>
      </c>
      <c r="AD18" s="5" t="s">
        <v>246</v>
      </c>
      <c r="AE18" s="2" t="s">
        <v>247</v>
      </c>
      <c r="AF18" s="2" t="s">
        <v>50</v>
      </c>
      <c r="AG18" s="2" t="s">
        <v>50</v>
      </c>
      <c r="AH18" s="5" t="s">
        <v>248</v>
      </c>
      <c r="AI18" s="2" t="s">
        <v>52</v>
      </c>
      <c r="AJ18" s="2"/>
    </row>
    <row r="19">
      <c r="A19" s="1">
        <v>44560.0</v>
      </c>
      <c r="B19" s="2" t="s">
        <v>36</v>
      </c>
      <c r="C19" s="6">
        <v>152.0</v>
      </c>
      <c r="D19" s="12" t="s">
        <v>249</v>
      </c>
      <c r="E19" s="2" t="s">
        <v>250</v>
      </c>
      <c r="F19" s="2">
        <v>2009.0</v>
      </c>
      <c r="G19" s="2" t="s">
        <v>235</v>
      </c>
      <c r="H19" s="2">
        <v>3.0</v>
      </c>
      <c r="I19" s="2">
        <v>-3.0</v>
      </c>
      <c r="J19" s="2">
        <v>-2.0</v>
      </c>
      <c r="K19" s="2">
        <v>0.0</v>
      </c>
      <c r="L19" s="2">
        <v>0.0</v>
      </c>
      <c r="M19" s="2" t="s">
        <v>57</v>
      </c>
      <c r="N19" s="2">
        <v>0.0</v>
      </c>
      <c r="O19" s="2">
        <v>1.0</v>
      </c>
      <c r="P19" s="2" t="s">
        <v>41</v>
      </c>
      <c r="Q19" s="2" t="s">
        <v>76</v>
      </c>
      <c r="R19" s="2" t="s">
        <v>77</v>
      </c>
      <c r="S19" s="2">
        <v>0.25</v>
      </c>
      <c r="T19" s="2">
        <v>0.75</v>
      </c>
      <c r="U19" s="2">
        <v>0.0</v>
      </c>
      <c r="V19" s="2">
        <f t="shared" si="1"/>
        <v>1</v>
      </c>
      <c r="W19" s="2" t="s">
        <v>251</v>
      </c>
      <c r="X19" s="2" t="s">
        <v>252</v>
      </c>
      <c r="Y19" s="2" t="s">
        <v>253</v>
      </c>
      <c r="Z19" s="2" t="s">
        <v>124</v>
      </c>
      <c r="AA19" s="2" t="s">
        <v>254</v>
      </c>
      <c r="AB19" s="2" t="e">
        <v>#NAME?</v>
      </c>
      <c r="AC19" s="2" t="s">
        <v>255</v>
      </c>
      <c r="AD19" s="2" t="s">
        <v>250</v>
      </c>
      <c r="AE19" s="2" t="s">
        <v>256</v>
      </c>
      <c r="AF19" s="2" t="s">
        <v>257</v>
      </c>
      <c r="AG19" s="2" t="s">
        <v>258</v>
      </c>
      <c r="AH19" s="2" t="s">
        <v>259</v>
      </c>
      <c r="AI19" s="2" t="s">
        <v>260</v>
      </c>
      <c r="AJ19" s="2"/>
    </row>
    <row r="20">
      <c r="A20" s="1">
        <v>44560.0</v>
      </c>
      <c r="B20" s="2" t="s">
        <v>36</v>
      </c>
      <c r="C20" s="6">
        <v>39.0</v>
      </c>
      <c r="D20" s="4" t="s">
        <v>261</v>
      </c>
      <c r="E20" s="2" t="s">
        <v>262</v>
      </c>
      <c r="F20" s="5">
        <v>2013.0</v>
      </c>
      <c r="G20" s="2" t="s">
        <v>235</v>
      </c>
      <c r="H20" s="2">
        <v>2.0</v>
      </c>
      <c r="I20" s="2">
        <v>-10.0</v>
      </c>
      <c r="J20" s="2">
        <v>-5.0</v>
      </c>
      <c r="K20" s="2">
        <v>-12.0</v>
      </c>
      <c r="L20" s="5">
        <v>-2.0</v>
      </c>
      <c r="M20" s="5" t="s">
        <v>263</v>
      </c>
      <c r="N20" s="2">
        <v>0.0</v>
      </c>
      <c r="O20" s="2">
        <v>1.0</v>
      </c>
      <c r="P20" s="2" t="s">
        <v>41</v>
      </c>
      <c r="Q20" s="2" t="s">
        <v>58</v>
      </c>
      <c r="R20" s="2" t="s">
        <v>264</v>
      </c>
      <c r="S20" s="2">
        <v>0.5</v>
      </c>
      <c r="T20" s="2">
        <v>0.5</v>
      </c>
      <c r="U20" s="2">
        <v>0.0</v>
      </c>
      <c r="V20" s="2">
        <f t="shared" si="1"/>
        <v>1</v>
      </c>
      <c r="W20" s="2" t="s">
        <v>265</v>
      </c>
      <c r="X20" s="2" t="s">
        <v>266</v>
      </c>
      <c r="Y20" s="2" t="s">
        <v>96</v>
      </c>
      <c r="Z20" s="2" t="s">
        <v>124</v>
      </c>
      <c r="AA20" s="2" t="s">
        <v>267</v>
      </c>
      <c r="AB20" s="10"/>
      <c r="AC20" s="2" t="s">
        <v>268</v>
      </c>
      <c r="AD20" s="5" t="s">
        <v>269</v>
      </c>
      <c r="AE20" s="2" t="s">
        <v>270</v>
      </c>
      <c r="AF20" s="2" t="s">
        <v>271</v>
      </c>
      <c r="AG20" s="2" t="s">
        <v>50</v>
      </c>
      <c r="AH20" s="5" t="s">
        <v>272</v>
      </c>
      <c r="AI20" s="2" t="s">
        <v>273</v>
      </c>
      <c r="AJ20" s="2" t="s">
        <v>53</v>
      </c>
    </row>
    <row r="21">
      <c r="A21" s="1">
        <v>44560.0</v>
      </c>
      <c r="B21" s="2" t="s">
        <v>36</v>
      </c>
      <c r="C21" s="6">
        <v>249.0</v>
      </c>
      <c r="D21" s="4" t="s">
        <v>274</v>
      </c>
      <c r="E21" s="5" t="s">
        <v>275</v>
      </c>
      <c r="F21" s="5">
        <v>2015.0</v>
      </c>
      <c r="G21" s="3" t="s">
        <v>276</v>
      </c>
      <c r="H21" s="2">
        <v>3.0</v>
      </c>
      <c r="I21" s="5">
        <v>-2.0</v>
      </c>
      <c r="J21" s="2">
        <v>-1.0</v>
      </c>
      <c r="K21" s="3">
        <v>0.0</v>
      </c>
      <c r="L21" s="3">
        <v>9.0</v>
      </c>
      <c r="M21" s="3" t="s">
        <v>57</v>
      </c>
      <c r="N21" s="5">
        <v>0.0</v>
      </c>
      <c r="O21" s="3">
        <v>1.0</v>
      </c>
      <c r="P21" s="3" t="s">
        <v>41</v>
      </c>
      <c r="Q21" s="3" t="s">
        <v>76</v>
      </c>
      <c r="R21" s="6"/>
      <c r="S21" s="3">
        <v>0.5</v>
      </c>
      <c r="T21" s="3">
        <v>0.5</v>
      </c>
      <c r="U21" s="3">
        <v>0.0</v>
      </c>
      <c r="V21" s="2">
        <f t="shared" si="1"/>
        <v>1</v>
      </c>
      <c r="W21" s="3" t="s">
        <v>277</v>
      </c>
      <c r="X21" s="6"/>
      <c r="Y21" s="6"/>
      <c r="Z21" s="3" t="s">
        <v>110</v>
      </c>
      <c r="AA21" s="3" t="s">
        <v>278</v>
      </c>
      <c r="AB21" s="6"/>
      <c r="AC21" s="3" t="s">
        <v>279</v>
      </c>
      <c r="AD21" s="5" t="s">
        <v>280</v>
      </c>
      <c r="AE21" s="3" t="s">
        <v>281</v>
      </c>
      <c r="AF21" s="3" t="s">
        <v>39</v>
      </c>
      <c r="AG21" s="3" t="s">
        <v>282</v>
      </c>
      <c r="AH21" s="5" t="s">
        <v>283</v>
      </c>
      <c r="AI21" s="3" t="s">
        <v>154</v>
      </c>
      <c r="AJ21" s="3" t="s">
        <v>284</v>
      </c>
    </row>
    <row r="22">
      <c r="A22" s="1">
        <v>44560.0</v>
      </c>
      <c r="B22" s="2" t="s">
        <v>36</v>
      </c>
      <c r="C22" s="6">
        <v>173.0</v>
      </c>
      <c r="D22" s="4" t="s">
        <v>285</v>
      </c>
      <c r="E22" s="5" t="s">
        <v>286</v>
      </c>
      <c r="F22" s="5">
        <v>2014.0</v>
      </c>
      <c r="G22" s="2" t="s">
        <v>287</v>
      </c>
      <c r="H22" s="2">
        <v>3.0</v>
      </c>
      <c r="I22" s="2">
        <v>-10.0</v>
      </c>
      <c r="J22" s="2">
        <v>5.0</v>
      </c>
      <c r="K22" s="2">
        <v>-15.0</v>
      </c>
      <c r="L22" s="2">
        <v>16.0</v>
      </c>
      <c r="M22" s="2" t="s">
        <v>288</v>
      </c>
      <c r="N22" s="2">
        <v>1.0</v>
      </c>
      <c r="O22" s="2">
        <v>1.0</v>
      </c>
      <c r="P22" s="2" t="s">
        <v>41</v>
      </c>
      <c r="Q22" s="5" t="s">
        <v>42</v>
      </c>
      <c r="R22" s="10"/>
      <c r="S22" s="2">
        <v>0.25</v>
      </c>
      <c r="T22" s="2">
        <v>0.75</v>
      </c>
      <c r="U22" s="2">
        <v>0.0</v>
      </c>
      <c r="V22" s="2">
        <f t="shared" si="1"/>
        <v>1</v>
      </c>
      <c r="W22" s="2" t="s">
        <v>289</v>
      </c>
      <c r="X22" s="2" t="s">
        <v>290</v>
      </c>
      <c r="Y22" s="2" t="s">
        <v>291</v>
      </c>
      <c r="Z22" s="2" t="s">
        <v>45</v>
      </c>
      <c r="AA22" s="2" t="s">
        <v>292</v>
      </c>
      <c r="AB22" s="10"/>
      <c r="AC22" s="2" t="s">
        <v>293</v>
      </c>
      <c r="AD22" s="5" t="s">
        <v>294</v>
      </c>
      <c r="AE22" s="2" t="s">
        <v>295</v>
      </c>
      <c r="AF22" s="2" t="s">
        <v>296</v>
      </c>
      <c r="AG22" s="2" t="s">
        <v>297</v>
      </c>
      <c r="AH22" s="5" t="s">
        <v>298</v>
      </c>
      <c r="AI22" s="2" t="s">
        <v>52</v>
      </c>
      <c r="AJ22" s="2" t="s">
        <v>53</v>
      </c>
    </row>
    <row r="23">
      <c r="A23" s="1">
        <v>44560.0</v>
      </c>
      <c r="B23" s="2" t="s">
        <v>36</v>
      </c>
      <c r="C23" s="6">
        <v>88.0</v>
      </c>
      <c r="D23" s="4" t="s">
        <v>299</v>
      </c>
      <c r="E23" s="2" t="s">
        <v>300</v>
      </c>
      <c r="F23" s="5">
        <v>2015.0</v>
      </c>
      <c r="G23" s="2" t="s">
        <v>301</v>
      </c>
      <c r="H23" s="2">
        <v>3.0</v>
      </c>
      <c r="I23" s="2">
        <v>-10.0</v>
      </c>
      <c r="J23" s="2">
        <v>-6.0</v>
      </c>
      <c r="K23" s="2">
        <v>-9.0</v>
      </c>
      <c r="L23" s="2">
        <v>0.0</v>
      </c>
      <c r="M23" s="2" t="s">
        <v>302</v>
      </c>
      <c r="N23" s="2">
        <v>1.0</v>
      </c>
      <c r="O23" s="2">
        <v>1.0</v>
      </c>
      <c r="P23" s="2" t="s">
        <v>41</v>
      </c>
      <c r="Q23" s="2" t="s">
        <v>76</v>
      </c>
      <c r="R23" s="2" t="s">
        <v>20</v>
      </c>
      <c r="S23" s="2">
        <v>0.25</v>
      </c>
      <c r="T23" s="2">
        <v>0.0</v>
      </c>
      <c r="U23" s="2">
        <v>0.75</v>
      </c>
      <c r="V23" s="2">
        <f t="shared" si="1"/>
        <v>1</v>
      </c>
      <c r="W23" s="2" t="s">
        <v>303</v>
      </c>
      <c r="X23" s="2" t="s">
        <v>304</v>
      </c>
      <c r="Y23" s="2" t="s">
        <v>305</v>
      </c>
      <c r="Z23" s="2" t="s">
        <v>124</v>
      </c>
      <c r="AA23" s="2" t="s">
        <v>306</v>
      </c>
      <c r="AB23" s="10"/>
      <c r="AC23" s="2" t="s">
        <v>307</v>
      </c>
      <c r="AD23" s="5" t="s">
        <v>308</v>
      </c>
      <c r="AE23" s="2" t="s">
        <v>309</v>
      </c>
      <c r="AF23" s="2" t="s">
        <v>310</v>
      </c>
      <c r="AG23" s="10"/>
      <c r="AH23" s="5" t="s">
        <v>311</v>
      </c>
      <c r="AI23" s="2" t="s">
        <v>273</v>
      </c>
      <c r="AJ23" s="2"/>
    </row>
    <row r="24">
      <c r="A24" s="1">
        <v>44560.0</v>
      </c>
      <c r="B24" s="2" t="s">
        <v>36</v>
      </c>
      <c r="C24" s="6">
        <v>59.0</v>
      </c>
      <c r="D24" s="4" t="s">
        <v>312</v>
      </c>
      <c r="E24" s="2" t="s">
        <v>313</v>
      </c>
      <c r="F24" s="5">
        <v>2017.0</v>
      </c>
      <c r="G24" s="2" t="s">
        <v>301</v>
      </c>
      <c r="H24" s="2">
        <v>3.0</v>
      </c>
      <c r="I24" s="2">
        <v>-10.0</v>
      </c>
      <c r="J24" s="2">
        <v>-9.0</v>
      </c>
      <c r="K24" s="2">
        <v>-15.0</v>
      </c>
      <c r="L24" s="2">
        <v>-9.0</v>
      </c>
      <c r="M24" s="2" t="s">
        <v>213</v>
      </c>
      <c r="N24" s="2">
        <v>0.0</v>
      </c>
      <c r="O24" s="2">
        <v>1.0</v>
      </c>
      <c r="P24" s="2" t="s">
        <v>41</v>
      </c>
      <c r="Q24" s="2" t="s">
        <v>76</v>
      </c>
      <c r="R24" s="2" t="s">
        <v>77</v>
      </c>
      <c r="S24" s="2">
        <v>0.25</v>
      </c>
      <c r="T24" s="2">
        <v>0.5</v>
      </c>
      <c r="U24" s="2">
        <v>0.25</v>
      </c>
      <c r="V24" s="2">
        <f t="shared" si="1"/>
        <v>1</v>
      </c>
      <c r="W24" s="2" t="s">
        <v>314</v>
      </c>
      <c r="X24" s="2" t="s">
        <v>315</v>
      </c>
      <c r="Y24" s="2" t="s">
        <v>305</v>
      </c>
      <c r="Z24" s="2" t="s">
        <v>124</v>
      </c>
      <c r="AA24" s="2" t="s">
        <v>314</v>
      </c>
      <c r="AB24" s="2" t="e">
        <v>#NAME?</v>
      </c>
      <c r="AC24" s="2" t="s">
        <v>316</v>
      </c>
      <c r="AD24" s="5" t="s">
        <v>317</v>
      </c>
      <c r="AE24" s="2" t="s">
        <v>318</v>
      </c>
      <c r="AF24" s="2" t="s">
        <v>319</v>
      </c>
      <c r="AG24" s="2" t="s">
        <v>50</v>
      </c>
      <c r="AH24" s="5" t="s">
        <v>320</v>
      </c>
      <c r="AI24" s="2" t="s">
        <v>52</v>
      </c>
      <c r="AJ24" s="2"/>
    </row>
    <row r="25">
      <c r="A25" s="1">
        <v>44560.0</v>
      </c>
      <c r="B25" s="2" t="s">
        <v>36</v>
      </c>
      <c r="C25" s="6">
        <v>52.0</v>
      </c>
      <c r="D25" s="4" t="s">
        <v>321</v>
      </c>
      <c r="E25" s="2" t="s">
        <v>322</v>
      </c>
      <c r="F25" s="5">
        <v>2010.0</v>
      </c>
      <c r="G25" s="2" t="s">
        <v>323</v>
      </c>
      <c r="H25" s="2">
        <v>3.0</v>
      </c>
      <c r="I25" s="2">
        <v>-9.0</v>
      </c>
      <c r="J25" s="2">
        <v>-4.0</v>
      </c>
      <c r="K25" s="2">
        <v>-6.0</v>
      </c>
      <c r="L25" s="2">
        <v>-6.0</v>
      </c>
      <c r="M25" s="2" t="s">
        <v>324</v>
      </c>
      <c r="N25" s="2">
        <v>0.0</v>
      </c>
      <c r="O25" s="2">
        <v>0.0</v>
      </c>
      <c r="P25" s="2" t="s">
        <v>92</v>
      </c>
      <c r="Q25" s="2" t="s">
        <v>58</v>
      </c>
      <c r="R25" s="2" t="s">
        <v>20</v>
      </c>
      <c r="S25" s="2">
        <v>0.0</v>
      </c>
      <c r="T25" s="2">
        <v>0.0</v>
      </c>
      <c r="U25" s="2">
        <v>1.0</v>
      </c>
      <c r="V25" s="2">
        <f t="shared" si="1"/>
        <v>1</v>
      </c>
      <c r="W25" s="2" t="s">
        <v>191</v>
      </c>
      <c r="X25" s="2" t="s">
        <v>325</v>
      </c>
      <c r="Y25" s="2" t="s">
        <v>326</v>
      </c>
      <c r="Z25" s="2" t="s">
        <v>327</v>
      </c>
      <c r="AA25" s="2" t="s">
        <v>328</v>
      </c>
      <c r="AB25" s="2" t="e">
        <v>#NAME?</v>
      </c>
      <c r="AC25" s="2" t="s">
        <v>329</v>
      </c>
      <c r="AD25" s="5" t="s">
        <v>330</v>
      </c>
      <c r="AE25" s="2" t="s">
        <v>331</v>
      </c>
      <c r="AF25" s="2" t="s">
        <v>191</v>
      </c>
      <c r="AG25" s="2" t="s">
        <v>50</v>
      </c>
      <c r="AH25" s="5" t="s">
        <v>332</v>
      </c>
      <c r="AI25" s="2" t="s">
        <v>52</v>
      </c>
      <c r="AJ25" s="2" t="s">
        <v>53</v>
      </c>
    </row>
    <row r="26">
      <c r="A26" s="1">
        <v>44561.0</v>
      </c>
      <c r="B26" s="2" t="s">
        <v>36</v>
      </c>
      <c r="C26" s="6">
        <v>73.0</v>
      </c>
      <c r="D26" s="4" t="s">
        <v>333</v>
      </c>
      <c r="E26" s="2" t="s">
        <v>334</v>
      </c>
      <c r="F26" s="5">
        <v>2014.0</v>
      </c>
      <c r="G26" s="2" t="s">
        <v>335</v>
      </c>
      <c r="H26" s="2">
        <v>3.0</v>
      </c>
      <c r="I26" s="2">
        <v>-9.0</v>
      </c>
      <c r="J26" s="2">
        <v>-9.0</v>
      </c>
      <c r="K26" s="2">
        <v>-3.0</v>
      </c>
      <c r="L26" s="2">
        <v>-2.0</v>
      </c>
      <c r="M26" s="2" t="s">
        <v>213</v>
      </c>
      <c r="N26" s="2">
        <v>0.0</v>
      </c>
      <c r="O26" s="2">
        <v>1.0</v>
      </c>
      <c r="P26" s="2" t="s">
        <v>41</v>
      </c>
      <c r="Q26" s="2" t="s">
        <v>58</v>
      </c>
      <c r="R26" s="2" t="s">
        <v>190</v>
      </c>
      <c r="S26" s="2">
        <v>0.0</v>
      </c>
      <c r="T26" s="2">
        <v>0.0</v>
      </c>
      <c r="U26" s="2">
        <v>1.0</v>
      </c>
      <c r="V26" s="2">
        <f t="shared" si="1"/>
        <v>1</v>
      </c>
      <c r="W26" s="2" t="s">
        <v>191</v>
      </c>
      <c r="X26" s="2" t="s">
        <v>336</v>
      </c>
      <c r="Y26" s="2" t="s">
        <v>337</v>
      </c>
      <c r="Z26" s="2" t="s">
        <v>194</v>
      </c>
      <c r="AA26" s="2" t="s">
        <v>338</v>
      </c>
      <c r="AB26" s="2" t="e">
        <v>#NAME?</v>
      </c>
      <c r="AC26" s="2" t="s">
        <v>339</v>
      </c>
      <c r="AD26" s="5" t="s">
        <v>340</v>
      </c>
      <c r="AE26" s="2" t="s">
        <v>341</v>
      </c>
      <c r="AF26" s="2" t="s">
        <v>232</v>
      </c>
      <c r="AG26" s="2" t="s">
        <v>50</v>
      </c>
      <c r="AH26" s="5"/>
      <c r="AI26" s="2" t="s">
        <v>52</v>
      </c>
      <c r="AJ26" s="2" t="s">
        <v>53</v>
      </c>
    </row>
    <row r="27">
      <c r="A27" s="1">
        <v>44561.0</v>
      </c>
      <c r="B27" s="2" t="s">
        <v>36</v>
      </c>
      <c r="C27" s="6">
        <v>264.0</v>
      </c>
      <c r="D27" s="13" t="s">
        <v>342</v>
      </c>
      <c r="E27" s="13" t="s">
        <v>343</v>
      </c>
      <c r="F27" s="13">
        <v>2018.0</v>
      </c>
      <c r="G27" s="13" t="s">
        <v>344</v>
      </c>
      <c r="H27" s="13">
        <v>3.0</v>
      </c>
      <c r="I27" s="13">
        <v>-10.0</v>
      </c>
      <c r="J27" s="13">
        <v>-5.0</v>
      </c>
      <c r="K27" s="13">
        <v>-6.0</v>
      </c>
      <c r="L27" s="13">
        <v>2.0</v>
      </c>
      <c r="M27" s="13" t="s">
        <v>263</v>
      </c>
      <c r="N27" s="13">
        <v>1.0</v>
      </c>
      <c r="O27" s="13">
        <v>1.0</v>
      </c>
      <c r="P27" s="13" t="s">
        <v>41</v>
      </c>
      <c r="Q27" s="13" t="s">
        <v>345</v>
      </c>
      <c r="S27" s="13">
        <v>0.0</v>
      </c>
      <c r="T27" s="13">
        <v>0.0</v>
      </c>
      <c r="U27" s="13">
        <v>1.0</v>
      </c>
      <c r="V27" s="2">
        <f t="shared" si="1"/>
        <v>1</v>
      </c>
      <c r="W27" s="13" t="s">
        <v>346</v>
      </c>
      <c r="X27" s="13" t="s">
        <v>347</v>
      </c>
      <c r="Y27" s="13" t="s">
        <v>337</v>
      </c>
      <c r="Z27" s="13" t="s">
        <v>348</v>
      </c>
      <c r="AA27" s="13" t="s">
        <v>349</v>
      </c>
      <c r="AC27" s="13" t="s">
        <v>350</v>
      </c>
      <c r="AD27" s="13" t="s">
        <v>351</v>
      </c>
      <c r="AE27" s="14" t="s">
        <v>352</v>
      </c>
      <c r="AF27" s="13" t="s">
        <v>353</v>
      </c>
      <c r="AG27" s="13" t="s">
        <v>39</v>
      </c>
      <c r="AH27" s="13" t="s">
        <v>39</v>
      </c>
      <c r="AI27" s="13" t="s">
        <v>39</v>
      </c>
      <c r="AJ27" s="13" t="s">
        <v>53</v>
      </c>
    </row>
    <row r="28">
      <c r="A28" s="1">
        <v>44561.0</v>
      </c>
      <c r="B28" s="2" t="s">
        <v>36</v>
      </c>
      <c r="C28" s="6">
        <v>5.0</v>
      </c>
      <c r="D28" s="4" t="s">
        <v>354</v>
      </c>
      <c r="E28" s="2" t="s">
        <v>355</v>
      </c>
      <c r="F28" s="5">
        <v>2005.0</v>
      </c>
      <c r="G28" s="2" t="s">
        <v>356</v>
      </c>
      <c r="H28" s="5">
        <v>2.0</v>
      </c>
      <c r="I28" s="5">
        <v>-3.0</v>
      </c>
      <c r="J28" s="5">
        <v>-1.0</v>
      </c>
      <c r="K28" s="8">
        <v>0.0</v>
      </c>
      <c r="L28" s="8">
        <v>2.0</v>
      </c>
      <c r="M28" s="5" t="s">
        <v>57</v>
      </c>
      <c r="N28" s="2">
        <v>0.0</v>
      </c>
      <c r="O28" s="2">
        <v>1.0</v>
      </c>
      <c r="P28" s="2" t="s">
        <v>92</v>
      </c>
      <c r="Q28" s="2" t="s">
        <v>76</v>
      </c>
      <c r="R28" s="2" t="s">
        <v>357</v>
      </c>
      <c r="S28" s="2">
        <v>1.0</v>
      </c>
      <c r="T28" s="2">
        <v>0.0</v>
      </c>
      <c r="U28" s="2">
        <v>0.0</v>
      </c>
      <c r="V28" s="2">
        <f t="shared" si="1"/>
        <v>1</v>
      </c>
      <c r="W28" s="2" t="s">
        <v>358</v>
      </c>
      <c r="X28" s="2" t="s">
        <v>359</v>
      </c>
      <c r="Y28" s="2" t="s">
        <v>360</v>
      </c>
      <c r="Z28" s="2" t="s">
        <v>361</v>
      </c>
      <c r="AA28" s="2" t="s">
        <v>362</v>
      </c>
      <c r="AB28" s="2" t="e">
        <v>#NAME?</v>
      </c>
      <c r="AC28" s="2" t="s">
        <v>363</v>
      </c>
      <c r="AD28" s="5" t="s">
        <v>364</v>
      </c>
      <c r="AE28" s="2" t="s">
        <v>365</v>
      </c>
      <c r="AF28" s="2" t="s">
        <v>366</v>
      </c>
      <c r="AG28" s="2" t="s">
        <v>367</v>
      </c>
      <c r="AH28" s="5" t="s">
        <v>368</v>
      </c>
      <c r="AI28" s="2" t="s">
        <v>52</v>
      </c>
      <c r="AJ28" s="10"/>
    </row>
    <row r="29">
      <c r="A29" s="1">
        <v>44561.0</v>
      </c>
      <c r="B29" s="2" t="s">
        <v>36</v>
      </c>
      <c r="C29" s="6">
        <v>137.0</v>
      </c>
      <c r="D29" s="4" t="s">
        <v>369</v>
      </c>
      <c r="E29" s="2" t="s">
        <v>370</v>
      </c>
      <c r="F29" s="5">
        <v>2009.0</v>
      </c>
      <c r="G29" s="2" t="s">
        <v>371</v>
      </c>
      <c r="H29" s="5">
        <v>3.0</v>
      </c>
      <c r="I29" s="5">
        <v>-3.0</v>
      </c>
      <c r="J29" s="5">
        <v>-1.0</v>
      </c>
      <c r="K29" s="8">
        <v>-3.0</v>
      </c>
      <c r="L29" s="8">
        <v>0.0</v>
      </c>
      <c r="M29" s="2" t="s">
        <v>57</v>
      </c>
      <c r="N29" s="2">
        <v>0.0</v>
      </c>
      <c r="O29" s="2">
        <v>1.0</v>
      </c>
      <c r="P29" s="2" t="s">
        <v>41</v>
      </c>
      <c r="Q29" s="2" t="s">
        <v>76</v>
      </c>
      <c r="R29" s="2" t="s">
        <v>77</v>
      </c>
      <c r="S29" s="2">
        <v>1.0</v>
      </c>
      <c r="T29" s="2">
        <v>0.0</v>
      </c>
      <c r="U29" s="2">
        <v>0.0</v>
      </c>
      <c r="V29" s="2">
        <f t="shared" si="1"/>
        <v>1</v>
      </c>
      <c r="W29" s="2" t="s">
        <v>372</v>
      </c>
      <c r="X29" s="2" t="s">
        <v>373</v>
      </c>
      <c r="Y29" s="2" t="s">
        <v>123</v>
      </c>
      <c r="Z29" s="2" t="s">
        <v>63</v>
      </c>
      <c r="AA29" s="2" t="s">
        <v>374</v>
      </c>
      <c r="AB29" s="2" t="e">
        <v>#NAME?</v>
      </c>
      <c r="AC29" s="2" t="s">
        <v>375</v>
      </c>
      <c r="AD29" s="5" t="s">
        <v>376</v>
      </c>
      <c r="AE29" s="2" t="s">
        <v>377</v>
      </c>
      <c r="AF29" s="2" t="s">
        <v>378</v>
      </c>
      <c r="AG29" s="2" t="s">
        <v>50</v>
      </c>
      <c r="AH29" s="5" t="s">
        <v>379</v>
      </c>
      <c r="AI29" s="10"/>
      <c r="AJ29" s="10"/>
    </row>
    <row r="30">
      <c r="A30" s="1">
        <v>44561.0</v>
      </c>
      <c r="B30" s="2" t="s">
        <v>36</v>
      </c>
      <c r="C30" s="6">
        <v>53.0</v>
      </c>
      <c r="D30" s="4" t="s">
        <v>380</v>
      </c>
      <c r="E30" s="2" t="s">
        <v>381</v>
      </c>
      <c r="F30" s="5">
        <v>2010.0</v>
      </c>
      <c r="G30" s="2" t="s">
        <v>56</v>
      </c>
      <c r="H30" s="5">
        <v>3.0</v>
      </c>
      <c r="I30" s="5">
        <v>-4.0</v>
      </c>
      <c r="J30" s="5">
        <v>-1.0</v>
      </c>
      <c r="K30" s="8">
        <v>-3.0</v>
      </c>
      <c r="L30" s="8">
        <v>0.0</v>
      </c>
      <c r="M30" s="2" t="s">
        <v>75</v>
      </c>
      <c r="N30" s="2">
        <v>0.0</v>
      </c>
      <c r="O30" s="2">
        <v>1.0</v>
      </c>
      <c r="P30" s="2" t="s">
        <v>92</v>
      </c>
      <c r="Q30" s="2" t="s">
        <v>58</v>
      </c>
      <c r="R30" s="2" t="s">
        <v>382</v>
      </c>
      <c r="S30" s="2">
        <v>1.0</v>
      </c>
      <c r="T30" s="2">
        <v>0.0</v>
      </c>
      <c r="U30" s="2">
        <v>0.0</v>
      </c>
      <c r="V30" s="2">
        <f t="shared" si="1"/>
        <v>1</v>
      </c>
      <c r="W30" s="2" t="s">
        <v>383</v>
      </c>
      <c r="X30" s="2" t="s">
        <v>384</v>
      </c>
      <c r="Y30" s="2" t="s">
        <v>123</v>
      </c>
      <c r="Z30" s="2" t="s">
        <v>63</v>
      </c>
      <c r="AA30" s="2" t="s">
        <v>385</v>
      </c>
      <c r="AB30" s="2" t="e">
        <v>#NAME?</v>
      </c>
      <c r="AC30" s="2" t="s">
        <v>386</v>
      </c>
      <c r="AD30" s="5" t="s">
        <v>387</v>
      </c>
      <c r="AE30" s="2" t="s">
        <v>388</v>
      </c>
      <c r="AF30" s="2" t="s">
        <v>389</v>
      </c>
      <c r="AG30" s="2" t="s">
        <v>50</v>
      </c>
      <c r="AH30" s="2" t="s">
        <v>390</v>
      </c>
      <c r="AI30" s="2" t="s">
        <v>52</v>
      </c>
      <c r="AJ30" s="10"/>
    </row>
    <row r="31">
      <c r="A31" s="1">
        <v>44561.0</v>
      </c>
      <c r="B31" s="2" t="s">
        <v>36</v>
      </c>
      <c r="C31" s="6">
        <v>58.0</v>
      </c>
      <c r="D31" s="4" t="s">
        <v>391</v>
      </c>
      <c r="E31" s="2" t="s">
        <v>392</v>
      </c>
      <c r="F31" s="5">
        <v>2008.0</v>
      </c>
      <c r="G31" s="2" t="s">
        <v>393</v>
      </c>
      <c r="H31" s="5">
        <v>3.0</v>
      </c>
      <c r="I31" s="5">
        <v>-4.0</v>
      </c>
      <c r="J31" s="5">
        <v>-1.0</v>
      </c>
      <c r="K31" s="8">
        <v>-3.0</v>
      </c>
      <c r="L31" s="8">
        <v>0.0</v>
      </c>
      <c r="M31" s="2" t="s">
        <v>75</v>
      </c>
      <c r="N31" s="2">
        <v>0.0</v>
      </c>
      <c r="O31" s="2">
        <v>0.0</v>
      </c>
      <c r="P31" s="2" t="s">
        <v>92</v>
      </c>
      <c r="Q31" s="2" t="s">
        <v>76</v>
      </c>
      <c r="R31" s="2" t="s">
        <v>382</v>
      </c>
      <c r="S31" s="2">
        <v>0.25</v>
      </c>
      <c r="T31" s="2">
        <v>0.75</v>
      </c>
      <c r="U31" s="2">
        <v>0.0</v>
      </c>
      <c r="V31" s="2">
        <f t="shared" si="1"/>
        <v>1</v>
      </c>
      <c r="W31" s="2" t="s">
        <v>394</v>
      </c>
      <c r="X31" s="2" t="s">
        <v>395</v>
      </c>
      <c r="Y31" s="2" t="s">
        <v>123</v>
      </c>
      <c r="Z31" s="2" t="s">
        <v>124</v>
      </c>
      <c r="AA31" s="2" t="s">
        <v>396</v>
      </c>
      <c r="AB31" s="2" t="e">
        <v>#NAME?</v>
      </c>
      <c r="AC31" s="2" t="s">
        <v>397</v>
      </c>
      <c r="AD31" s="5" t="s">
        <v>398</v>
      </c>
      <c r="AE31" s="2" t="s">
        <v>399</v>
      </c>
      <c r="AF31" s="2" t="s">
        <v>400</v>
      </c>
      <c r="AG31" s="2" t="s">
        <v>50</v>
      </c>
      <c r="AH31" s="5" t="s">
        <v>401</v>
      </c>
      <c r="AI31" s="10"/>
      <c r="AJ31" s="10"/>
    </row>
    <row r="32">
      <c r="A32" s="1">
        <v>44561.0</v>
      </c>
      <c r="B32" s="2" t="s">
        <v>36</v>
      </c>
      <c r="C32" s="6">
        <v>138.0</v>
      </c>
      <c r="D32" s="4" t="s">
        <v>402</v>
      </c>
      <c r="E32" s="2" t="s">
        <v>403</v>
      </c>
      <c r="F32" s="5">
        <v>2005.0</v>
      </c>
      <c r="G32" s="2" t="s">
        <v>404</v>
      </c>
      <c r="H32" s="5">
        <v>3.0</v>
      </c>
      <c r="I32" s="5">
        <v>-3.0</v>
      </c>
      <c r="J32" s="5">
        <v>-1.0</v>
      </c>
      <c r="K32" s="8">
        <v>-3.0</v>
      </c>
      <c r="L32" s="8">
        <v>0.0</v>
      </c>
      <c r="M32" s="2" t="s">
        <v>57</v>
      </c>
      <c r="N32" s="2">
        <v>0.0</v>
      </c>
      <c r="O32" s="2">
        <v>1.0</v>
      </c>
      <c r="P32" s="2" t="s">
        <v>41</v>
      </c>
      <c r="Q32" s="2" t="s">
        <v>76</v>
      </c>
      <c r="R32" s="2" t="s">
        <v>77</v>
      </c>
      <c r="S32" s="2">
        <v>1.0</v>
      </c>
      <c r="T32" s="2">
        <v>0.0</v>
      </c>
      <c r="U32" s="2">
        <v>0.0</v>
      </c>
      <c r="V32" s="2">
        <f t="shared" si="1"/>
        <v>1</v>
      </c>
      <c r="W32" s="2" t="s">
        <v>405</v>
      </c>
      <c r="X32" s="2" t="s">
        <v>406</v>
      </c>
      <c r="Y32" s="2" t="s">
        <v>407</v>
      </c>
      <c r="Z32" s="2" t="s">
        <v>63</v>
      </c>
      <c r="AA32" s="2" t="s">
        <v>408</v>
      </c>
      <c r="AB32" s="2" t="e">
        <v>#NAME?</v>
      </c>
      <c r="AC32" s="2" t="s">
        <v>409</v>
      </c>
      <c r="AD32" s="5" t="s">
        <v>410</v>
      </c>
      <c r="AE32" s="2" t="s">
        <v>411</v>
      </c>
      <c r="AF32" s="2" t="s">
        <v>412</v>
      </c>
      <c r="AG32" s="2" t="s">
        <v>50</v>
      </c>
      <c r="AH32" s="5" t="s">
        <v>413</v>
      </c>
      <c r="AI32" s="10"/>
      <c r="AJ32" s="10"/>
    </row>
    <row r="33">
      <c r="A33" s="1">
        <v>44561.0</v>
      </c>
      <c r="B33" s="2" t="s">
        <v>36</v>
      </c>
      <c r="C33" s="6">
        <v>84.0</v>
      </c>
      <c r="D33" s="4" t="s">
        <v>414</v>
      </c>
      <c r="E33" s="2" t="s">
        <v>415</v>
      </c>
      <c r="F33" s="5">
        <v>2014.0</v>
      </c>
      <c r="G33" s="2" t="s">
        <v>416</v>
      </c>
      <c r="H33" s="5">
        <v>3.0</v>
      </c>
      <c r="I33" s="5">
        <v>-3.0</v>
      </c>
      <c r="J33" s="5">
        <v>-2.0</v>
      </c>
      <c r="K33" s="8">
        <v>-2.0</v>
      </c>
      <c r="L33" s="8">
        <v>0.0</v>
      </c>
      <c r="M33" s="2" t="s">
        <v>75</v>
      </c>
      <c r="N33" s="2">
        <v>0.0</v>
      </c>
      <c r="O33" s="2">
        <v>1.0</v>
      </c>
      <c r="P33" s="2" t="s">
        <v>41</v>
      </c>
      <c r="Q33" s="2" t="s">
        <v>76</v>
      </c>
      <c r="R33" s="2" t="s">
        <v>77</v>
      </c>
      <c r="S33" s="2">
        <v>0.0</v>
      </c>
      <c r="T33" s="2">
        <v>0.25</v>
      </c>
      <c r="U33" s="2">
        <v>0.75</v>
      </c>
      <c r="V33" s="2">
        <f t="shared" si="1"/>
        <v>1</v>
      </c>
      <c r="W33" s="2" t="s">
        <v>417</v>
      </c>
      <c r="X33" s="2" t="s">
        <v>146</v>
      </c>
      <c r="Y33" s="2" t="s">
        <v>418</v>
      </c>
      <c r="Z33" s="2" t="s">
        <v>124</v>
      </c>
      <c r="AA33" s="2" t="s">
        <v>419</v>
      </c>
      <c r="AB33" s="2" t="e">
        <v>#NAME?</v>
      </c>
      <c r="AC33" s="2" t="s">
        <v>420</v>
      </c>
      <c r="AD33" s="5" t="s">
        <v>421</v>
      </c>
      <c r="AE33" s="2" t="s">
        <v>422</v>
      </c>
      <c r="AF33" s="2" t="s">
        <v>423</v>
      </c>
      <c r="AG33" s="2" t="s">
        <v>424</v>
      </c>
      <c r="AH33" s="5" t="s">
        <v>425</v>
      </c>
      <c r="AI33" s="2" t="s">
        <v>426</v>
      </c>
      <c r="AJ33" s="2"/>
    </row>
    <row r="34">
      <c r="A34" s="1">
        <v>44561.0</v>
      </c>
      <c r="B34" s="2" t="s">
        <v>36</v>
      </c>
      <c r="C34" s="6">
        <v>128.0</v>
      </c>
      <c r="D34" s="4" t="s">
        <v>427</v>
      </c>
      <c r="E34" s="2" t="s">
        <v>428</v>
      </c>
      <c r="F34" s="5">
        <v>2008.0</v>
      </c>
      <c r="G34" s="2" t="s">
        <v>429</v>
      </c>
      <c r="H34" s="5">
        <v>3.0</v>
      </c>
      <c r="I34" s="5">
        <v>-2.0</v>
      </c>
      <c r="J34" s="5">
        <v>-1.0</v>
      </c>
      <c r="K34" s="8">
        <v>0.0</v>
      </c>
      <c r="L34" s="8">
        <v>2.0</v>
      </c>
      <c r="M34" s="2" t="s">
        <v>57</v>
      </c>
      <c r="N34" s="2">
        <v>0.0</v>
      </c>
      <c r="O34" s="2">
        <v>1.0</v>
      </c>
      <c r="P34" s="2" t="s">
        <v>41</v>
      </c>
      <c r="Q34" s="2" t="s">
        <v>58</v>
      </c>
      <c r="R34" s="2" t="s">
        <v>430</v>
      </c>
      <c r="S34" s="2">
        <v>1.0</v>
      </c>
      <c r="T34" s="2">
        <v>0.0</v>
      </c>
      <c r="U34" s="2">
        <v>0.0</v>
      </c>
      <c r="V34" s="2">
        <f t="shared" si="1"/>
        <v>1</v>
      </c>
      <c r="W34" s="2" t="s">
        <v>431</v>
      </c>
      <c r="X34" s="2" t="s">
        <v>432</v>
      </c>
      <c r="Y34" s="2" t="s">
        <v>407</v>
      </c>
      <c r="Z34" s="2" t="s">
        <v>124</v>
      </c>
      <c r="AA34" s="2" t="s">
        <v>433</v>
      </c>
      <c r="AB34" s="2" t="e">
        <v>#NAME?</v>
      </c>
      <c r="AC34" s="2" t="s">
        <v>434</v>
      </c>
      <c r="AD34" s="5" t="s">
        <v>435</v>
      </c>
      <c r="AE34" s="2" t="s">
        <v>436</v>
      </c>
      <c r="AF34" s="2" t="s">
        <v>437</v>
      </c>
      <c r="AG34" s="2" t="s">
        <v>438</v>
      </c>
      <c r="AH34" s="5" t="s">
        <v>439</v>
      </c>
      <c r="AI34" s="2" t="s">
        <v>52</v>
      </c>
      <c r="AJ34" s="2"/>
    </row>
    <row r="35">
      <c r="A35" s="1">
        <v>44561.0</v>
      </c>
      <c r="B35" s="2" t="s">
        <v>36</v>
      </c>
      <c r="C35" s="6">
        <v>51.0</v>
      </c>
      <c r="D35" s="4" t="s">
        <v>440</v>
      </c>
      <c r="E35" s="2" t="s">
        <v>441</v>
      </c>
      <c r="F35" s="5">
        <v>1996.0</v>
      </c>
      <c r="G35" s="2" t="s">
        <v>442</v>
      </c>
      <c r="H35" s="5">
        <v>3.0</v>
      </c>
      <c r="I35" s="5">
        <v>-3.0</v>
      </c>
      <c r="J35" s="5">
        <v>-1.0</v>
      </c>
      <c r="K35" s="5">
        <v>0.0</v>
      </c>
      <c r="L35" s="5">
        <v>2.0</v>
      </c>
      <c r="M35" s="5" t="s">
        <v>57</v>
      </c>
      <c r="N35" s="2">
        <v>0.0</v>
      </c>
      <c r="O35" s="2">
        <v>1.0</v>
      </c>
      <c r="P35" s="2" t="s">
        <v>92</v>
      </c>
      <c r="Q35" s="2" t="s">
        <v>76</v>
      </c>
      <c r="R35" s="2" t="s">
        <v>382</v>
      </c>
      <c r="S35" s="2">
        <v>0.25</v>
      </c>
      <c r="T35" s="2">
        <v>0.75</v>
      </c>
      <c r="U35" s="2">
        <v>0.0</v>
      </c>
      <c r="V35" s="2">
        <f t="shared" si="1"/>
        <v>1</v>
      </c>
      <c r="W35" s="2" t="s">
        <v>443</v>
      </c>
      <c r="X35" s="2" t="s">
        <v>50</v>
      </c>
      <c r="Y35" s="2" t="s">
        <v>444</v>
      </c>
      <c r="Z35" s="2" t="s">
        <v>124</v>
      </c>
      <c r="AA35" s="2" t="s">
        <v>445</v>
      </c>
      <c r="AB35" s="2" t="e">
        <v>#NAME?</v>
      </c>
      <c r="AC35" s="2" t="s">
        <v>446</v>
      </c>
      <c r="AD35" s="5" t="s">
        <v>447</v>
      </c>
      <c r="AE35" s="2" t="s">
        <v>448</v>
      </c>
      <c r="AF35" s="2" t="s">
        <v>449</v>
      </c>
      <c r="AG35" s="2" t="s">
        <v>450</v>
      </c>
      <c r="AH35" s="5" t="s">
        <v>451</v>
      </c>
      <c r="AI35" s="2" t="s">
        <v>52</v>
      </c>
      <c r="AJ35" s="10"/>
    </row>
    <row r="36">
      <c r="A36" s="1">
        <v>44561.0</v>
      </c>
      <c r="B36" s="5" t="s">
        <v>36</v>
      </c>
      <c r="C36" s="6">
        <v>301.0</v>
      </c>
      <c r="D36" s="4" t="s">
        <v>452</v>
      </c>
      <c r="E36" s="5" t="s">
        <v>453</v>
      </c>
      <c r="F36" s="5">
        <v>2018.0</v>
      </c>
      <c r="G36" s="3" t="s">
        <v>454</v>
      </c>
      <c r="H36" s="15">
        <v>44230.0</v>
      </c>
      <c r="I36" s="5">
        <v>-10.0</v>
      </c>
      <c r="J36" s="2">
        <v>-4.0</v>
      </c>
      <c r="K36" s="3">
        <v>-6.0</v>
      </c>
      <c r="L36" s="3">
        <v>-2.0</v>
      </c>
      <c r="M36" s="3" t="s">
        <v>455</v>
      </c>
      <c r="N36" s="2">
        <v>1.0</v>
      </c>
      <c r="O36" s="3">
        <v>1.0</v>
      </c>
      <c r="P36" s="3" t="s">
        <v>456</v>
      </c>
      <c r="Q36" s="3" t="s">
        <v>93</v>
      </c>
      <c r="R36" s="6"/>
      <c r="S36" s="3">
        <v>0.5</v>
      </c>
      <c r="T36" s="3">
        <v>0.5</v>
      </c>
      <c r="U36" s="3">
        <v>0.0</v>
      </c>
      <c r="V36" s="2">
        <f t="shared" si="1"/>
        <v>1</v>
      </c>
      <c r="W36" s="3" t="s">
        <v>457</v>
      </c>
      <c r="X36" s="3" t="s">
        <v>458</v>
      </c>
      <c r="Y36" s="3" t="s">
        <v>459</v>
      </c>
      <c r="Z36" s="3" t="s">
        <v>124</v>
      </c>
      <c r="AA36" s="3" t="s">
        <v>460</v>
      </c>
      <c r="AB36" s="6"/>
      <c r="AC36" s="3" t="s">
        <v>461</v>
      </c>
      <c r="AD36" s="5" t="s">
        <v>462</v>
      </c>
      <c r="AE36" s="3" t="s">
        <v>463</v>
      </c>
      <c r="AF36" s="3" t="s">
        <v>464</v>
      </c>
      <c r="AG36" s="3" t="s">
        <v>39</v>
      </c>
      <c r="AH36" s="5" t="s">
        <v>465</v>
      </c>
      <c r="AI36" s="3" t="s">
        <v>466</v>
      </c>
      <c r="AJ36" s="3" t="s">
        <v>53</v>
      </c>
    </row>
    <row r="37">
      <c r="A37" s="1">
        <v>44561.0</v>
      </c>
      <c r="B37" s="2" t="s">
        <v>36</v>
      </c>
      <c r="C37" s="6">
        <v>129.0</v>
      </c>
      <c r="D37" s="4" t="s">
        <v>467</v>
      </c>
      <c r="E37" s="2" t="s">
        <v>468</v>
      </c>
      <c r="F37" s="5">
        <v>2002.0</v>
      </c>
      <c r="G37" s="2" t="s">
        <v>469</v>
      </c>
      <c r="H37" s="2">
        <v>3.0</v>
      </c>
      <c r="I37" s="2">
        <v>-3.0</v>
      </c>
      <c r="J37" s="2">
        <v>-1.0</v>
      </c>
      <c r="K37" s="2">
        <v>4.0</v>
      </c>
      <c r="L37" s="2">
        <v>4.0</v>
      </c>
      <c r="M37" s="2" t="s">
        <v>57</v>
      </c>
      <c r="N37" s="2">
        <v>0.0</v>
      </c>
      <c r="O37" s="2">
        <v>1.0</v>
      </c>
      <c r="P37" s="2" t="s">
        <v>92</v>
      </c>
      <c r="Q37" s="2" t="s">
        <v>58</v>
      </c>
      <c r="R37" s="2" t="s">
        <v>470</v>
      </c>
      <c r="S37" s="2">
        <v>0.0</v>
      </c>
      <c r="T37" s="2">
        <v>0.0</v>
      </c>
      <c r="U37" s="2">
        <v>1.0</v>
      </c>
      <c r="V37" s="2">
        <f t="shared" si="1"/>
        <v>1</v>
      </c>
      <c r="W37" s="2" t="s">
        <v>471</v>
      </c>
      <c r="X37" s="2" t="s">
        <v>472</v>
      </c>
      <c r="Y37" s="2" t="s">
        <v>123</v>
      </c>
      <c r="Z37" s="2" t="s">
        <v>124</v>
      </c>
      <c r="AA37" s="2" t="s">
        <v>473</v>
      </c>
      <c r="AB37" s="2" t="e">
        <v>#NAME?</v>
      </c>
      <c r="AC37" s="2" t="s">
        <v>474</v>
      </c>
      <c r="AD37" s="5" t="s">
        <v>475</v>
      </c>
      <c r="AE37" s="2" t="s">
        <v>476</v>
      </c>
      <c r="AF37" s="2" t="s">
        <v>477</v>
      </c>
      <c r="AG37" s="2" t="s">
        <v>50</v>
      </c>
      <c r="AH37" s="5" t="s">
        <v>478</v>
      </c>
      <c r="AI37" s="10"/>
      <c r="AJ37" s="10"/>
    </row>
    <row r="38">
      <c r="A38" s="1">
        <v>44561.0</v>
      </c>
      <c r="B38" s="2" t="s">
        <v>36</v>
      </c>
      <c r="C38" s="6">
        <v>338.0</v>
      </c>
      <c r="D38" s="4" t="s">
        <v>479</v>
      </c>
      <c r="E38" s="5" t="s">
        <v>480</v>
      </c>
      <c r="F38" s="5">
        <v>1996.0</v>
      </c>
      <c r="G38" s="3" t="s">
        <v>481</v>
      </c>
      <c r="H38" s="2">
        <v>3.0</v>
      </c>
      <c r="I38" s="2">
        <v>-7.0</v>
      </c>
      <c r="J38" s="2">
        <v>-5.0</v>
      </c>
      <c r="K38" s="3">
        <v>-3.0</v>
      </c>
      <c r="L38" s="3">
        <v>1.0</v>
      </c>
      <c r="M38" s="3" t="s">
        <v>482</v>
      </c>
      <c r="N38" s="2">
        <v>0.0</v>
      </c>
      <c r="O38" s="3">
        <v>1.0</v>
      </c>
      <c r="P38" s="3" t="s">
        <v>41</v>
      </c>
      <c r="Q38" s="3" t="s">
        <v>76</v>
      </c>
      <c r="R38" s="6"/>
      <c r="S38" s="3">
        <v>1.0</v>
      </c>
      <c r="T38" s="3">
        <v>0.0</v>
      </c>
      <c r="U38" s="3">
        <v>0.0</v>
      </c>
      <c r="V38" s="2">
        <f t="shared" si="1"/>
        <v>1</v>
      </c>
      <c r="W38" s="3" t="s">
        <v>483</v>
      </c>
      <c r="X38" s="3" t="s">
        <v>484</v>
      </c>
      <c r="Y38" s="3" t="s">
        <v>485</v>
      </c>
      <c r="Z38" s="3" t="s">
        <v>124</v>
      </c>
      <c r="AA38" s="3" t="s">
        <v>486</v>
      </c>
      <c r="AB38" s="6"/>
      <c r="AC38" s="3" t="s">
        <v>39</v>
      </c>
      <c r="AD38" s="5" t="s">
        <v>480</v>
      </c>
      <c r="AE38" s="3" t="s">
        <v>487</v>
      </c>
      <c r="AF38" s="3" t="s">
        <v>488</v>
      </c>
      <c r="AG38" s="3" t="s">
        <v>39</v>
      </c>
      <c r="AH38" s="5" t="s">
        <v>489</v>
      </c>
      <c r="AI38" s="3" t="s">
        <v>52</v>
      </c>
      <c r="AJ38" s="3" t="s">
        <v>52</v>
      </c>
    </row>
    <row r="39">
      <c r="A39" s="1">
        <v>44561.0</v>
      </c>
      <c r="B39" s="5" t="s">
        <v>36</v>
      </c>
      <c r="C39" s="6">
        <v>359.0</v>
      </c>
      <c r="D39" s="4" t="s">
        <v>490</v>
      </c>
      <c r="E39" s="5" t="s">
        <v>491</v>
      </c>
      <c r="F39" s="5">
        <v>2021.0</v>
      </c>
      <c r="G39" s="3" t="s">
        <v>492</v>
      </c>
      <c r="H39" s="2">
        <v>2.0</v>
      </c>
      <c r="I39" s="5">
        <v>-7.0</v>
      </c>
      <c r="J39" s="2">
        <v>-4.0</v>
      </c>
      <c r="K39" s="16">
        <v>2.0</v>
      </c>
      <c r="L39" s="16">
        <v>2.0</v>
      </c>
      <c r="M39" s="5" t="s">
        <v>493</v>
      </c>
      <c r="N39" s="2">
        <v>1.0</v>
      </c>
      <c r="O39" s="3">
        <v>1.0</v>
      </c>
      <c r="P39" s="3" t="s">
        <v>494</v>
      </c>
      <c r="Q39" s="3" t="s">
        <v>93</v>
      </c>
      <c r="R39" s="6"/>
      <c r="S39" s="3">
        <v>0.25</v>
      </c>
      <c r="T39" s="3">
        <v>0.75</v>
      </c>
      <c r="U39" s="3">
        <v>0.0</v>
      </c>
      <c r="V39" s="2">
        <f t="shared" si="1"/>
        <v>1</v>
      </c>
      <c r="W39" s="3" t="s">
        <v>495</v>
      </c>
      <c r="X39" s="3" t="s">
        <v>496</v>
      </c>
      <c r="Y39" s="3" t="s">
        <v>497</v>
      </c>
      <c r="Z39" s="3" t="s">
        <v>110</v>
      </c>
      <c r="AA39" s="3" t="s">
        <v>498</v>
      </c>
      <c r="AB39" s="6"/>
      <c r="AC39" s="3" t="s">
        <v>499</v>
      </c>
      <c r="AD39" s="5" t="s">
        <v>491</v>
      </c>
      <c r="AE39" s="3" t="s">
        <v>500</v>
      </c>
      <c r="AF39" s="3" t="s">
        <v>501</v>
      </c>
      <c r="AG39" s="3" t="s">
        <v>502</v>
      </c>
      <c r="AH39" s="5" t="s">
        <v>503</v>
      </c>
      <c r="AI39" s="3" t="s">
        <v>52</v>
      </c>
      <c r="AJ39" s="6"/>
    </row>
    <row r="40">
      <c r="A40" s="1">
        <v>44561.0</v>
      </c>
      <c r="B40" s="5" t="s">
        <v>36</v>
      </c>
      <c r="C40" s="6">
        <v>244.0</v>
      </c>
      <c r="D40" s="9" t="s">
        <v>504</v>
      </c>
      <c r="E40" s="5" t="s">
        <v>505</v>
      </c>
      <c r="F40" s="5">
        <v>2016.0</v>
      </c>
      <c r="G40" s="3" t="s">
        <v>506</v>
      </c>
      <c r="H40" s="2">
        <v>2.0</v>
      </c>
      <c r="I40" s="5">
        <v>-7.0</v>
      </c>
      <c r="J40" s="2">
        <v>-3.0</v>
      </c>
      <c r="K40" s="16">
        <v>2.0</v>
      </c>
      <c r="L40" s="16">
        <v>2.0</v>
      </c>
      <c r="M40" s="3" t="s">
        <v>91</v>
      </c>
      <c r="N40" s="2">
        <v>0.0</v>
      </c>
      <c r="O40" s="3">
        <v>1.0</v>
      </c>
      <c r="P40" s="3" t="s">
        <v>92</v>
      </c>
      <c r="Q40" s="3" t="s">
        <v>93</v>
      </c>
      <c r="R40" s="6"/>
      <c r="S40" s="3">
        <v>0.25</v>
      </c>
      <c r="T40" s="3">
        <v>0.75</v>
      </c>
      <c r="U40" s="3">
        <v>0.0</v>
      </c>
      <c r="V40" s="2">
        <f t="shared" si="1"/>
        <v>1</v>
      </c>
      <c r="W40" s="3" t="s">
        <v>507</v>
      </c>
      <c r="X40" s="3" t="s">
        <v>458</v>
      </c>
      <c r="Y40" s="3" t="s">
        <v>508</v>
      </c>
      <c r="Z40" s="3" t="s">
        <v>110</v>
      </c>
      <c r="AA40" s="3" t="s">
        <v>509</v>
      </c>
      <c r="AB40" s="6"/>
      <c r="AC40" s="3" t="s">
        <v>510</v>
      </c>
      <c r="AD40" s="5" t="s">
        <v>511</v>
      </c>
      <c r="AE40" s="3" t="s">
        <v>512</v>
      </c>
      <c r="AF40" s="3" t="s">
        <v>513</v>
      </c>
      <c r="AG40" s="3" t="s">
        <v>514</v>
      </c>
      <c r="AH40" s="5" t="s">
        <v>515</v>
      </c>
      <c r="AI40" s="3" t="s">
        <v>466</v>
      </c>
      <c r="AJ40" s="3" t="s">
        <v>53</v>
      </c>
    </row>
    <row r="41">
      <c r="A41" s="1">
        <v>44561.0</v>
      </c>
      <c r="B41" s="5" t="s">
        <v>36</v>
      </c>
      <c r="C41" s="6">
        <v>245.0</v>
      </c>
      <c r="D41" s="9" t="s">
        <v>516</v>
      </c>
      <c r="E41" s="5" t="s">
        <v>505</v>
      </c>
      <c r="F41" s="5">
        <v>2018.0</v>
      </c>
      <c r="G41" s="3" t="s">
        <v>506</v>
      </c>
      <c r="H41" s="2">
        <v>2.0</v>
      </c>
      <c r="I41" s="5">
        <v>-7.0</v>
      </c>
      <c r="J41" s="2">
        <v>-3.0</v>
      </c>
      <c r="K41" s="16">
        <v>2.0</v>
      </c>
      <c r="L41" s="16">
        <v>2.0</v>
      </c>
      <c r="M41" s="3" t="s">
        <v>91</v>
      </c>
      <c r="N41" s="2">
        <v>0.0</v>
      </c>
      <c r="O41" s="3">
        <v>1.0</v>
      </c>
      <c r="P41" s="3" t="s">
        <v>92</v>
      </c>
      <c r="Q41" s="3" t="s">
        <v>93</v>
      </c>
      <c r="R41" s="6"/>
      <c r="S41" s="3">
        <v>0.25</v>
      </c>
      <c r="T41" s="3">
        <v>0.75</v>
      </c>
      <c r="U41" s="3">
        <v>0.0</v>
      </c>
      <c r="V41" s="2">
        <f t="shared" si="1"/>
        <v>1</v>
      </c>
      <c r="W41" s="3" t="s">
        <v>517</v>
      </c>
      <c r="X41" s="3" t="s">
        <v>458</v>
      </c>
      <c r="Y41" s="3" t="s">
        <v>508</v>
      </c>
      <c r="Z41" s="3" t="s">
        <v>518</v>
      </c>
      <c r="AA41" s="3" t="s">
        <v>519</v>
      </c>
      <c r="AB41" s="6"/>
      <c r="AC41" s="3" t="s">
        <v>520</v>
      </c>
      <c r="AD41" s="5" t="s">
        <v>521</v>
      </c>
      <c r="AE41" s="3" t="s">
        <v>522</v>
      </c>
      <c r="AF41" s="3" t="s">
        <v>523</v>
      </c>
      <c r="AG41" s="3" t="s">
        <v>524</v>
      </c>
      <c r="AH41" s="5" t="s">
        <v>525</v>
      </c>
      <c r="AI41" s="3" t="s">
        <v>466</v>
      </c>
      <c r="AJ41" s="3" t="s">
        <v>53</v>
      </c>
    </row>
    <row r="42">
      <c r="A42" s="1">
        <v>44561.0</v>
      </c>
      <c r="B42" s="2" t="s">
        <v>36</v>
      </c>
      <c r="C42" s="6">
        <v>130.0</v>
      </c>
      <c r="D42" s="4" t="s">
        <v>526</v>
      </c>
      <c r="E42" s="2" t="s">
        <v>527</v>
      </c>
      <c r="F42" s="5">
        <v>2002.0</v>
      </c>
      <c r="G42" s="2" t="s">
        <v>528</v>
      </c>
      <c r="H42" s="2">
        <v>3.0</v>
      </c>
      <c r="I42" s="2">
        <v>-10.0</v>
      </c>
      <c r="J42" s="2">
        <v>-7.0</v>
      </c>
      <c r="K42" s="2">
        <v>-15.0</v>
      </c>
      <c r="L42" s="2">
        <v>-6.0</v>
      </c>
      <c r="M42" s="2" t="s">
        <v>213</v>
      </c>
      <c r="N42" s="2">
        <v>0.0</v>
      </c>
      <c r="O42" s="2">
        <v>1.0</v>
      </c>
      <c r="P42" s="2" t="s">
        <v>41</v>
      </c>
      <c r="Q42" s="2" t="s">
        <v>76</v>
      </c>
      <c r="R42" s="2" t="s">
        <v>529</v>
      </c>
      <c r="S42" s="2">
        <v>0.75</v>
      </c>
      <c r="T42" s="2">
        <v>0.25</v>
      </c>
      <c r="U42" s="2">
        <v>0.0</v>
      </c>
      <c r="V42" s="2">
        <f t="shared" si="1"/>
        <v>1</v>
      </c>
      <c r="W42" s="2" t="s">
        <v>530</v>
      </c>
      <c r="X42" s="2" t="s">
        <v>531</v>
      </c>
      <c r="Y42" s="2" t="s">
        <v>213</v>
      </c>
      <c r="Z42" s="2" t="s">
        <v>124</v>
      </c>
      <c r="AA42" s="2" t="s">
        <v>532</v>
      </c>
      <c r="AB42" s="2" t="e">
        <v>#NAME?</v>
      </c>
      <c r="AC42" s="2" t="s">
        <v>533</v>
      </c>
      <c r="AD42" s="5" t="s">
        <v>534</v>
      </c>
      <c r="AE42" s="2" t="s">
        <v>535</v>
      </c>
      <c r="AF42" s="2" t="s">
        <v>536</v>
      </c>
      <c r="AG42" s="2" t="s">
        <v>537</v>
      </c>
      <c r="AH42" s="5" t="s">
        <v>538</v>
      </c>
      <c r="AI42" s="2" t="s">
        <v>273</v>
      </c>
      <c r="AJ42" s="2"/>
    </row>
    <row r="43">
      <c r="A43" s="1">
        <v>44561.0</v>
      </c>
      <c r="B43" s="2" t="s">
        <v>36</v>
      </c>
      <c r="C43" s="6">
        <v>142.0</v>
      </c>
      <c r="D43" s="4" t="s">
        <v>539</v>
      </c>
      <c r="E43" s="2" t="s">
        <v>540</v>
      </c>
      <c r="F43" s="5">
        <v>2011.0</v>
      </c>
      <c r="G43" s="2" t="s">
        <v>528</v>
      </c>
      <c r="H43" s="2">
        <v>3.0</v>
      </c>
      <c r="I43" s="2">
        <v>-10.0</v>
      </c>
      <c r="J43" s="2">
        <v>-7.0</v>
      </c>
      <c r="K43" s="2">
        <v>-15.0</v>
      </c>
      <c r="L43" s="2">
        <v>-6.0</v>
      </c>
      <c r="M43" s="2" t="s">
        <v>213</v>
      </c>
      <c r="N43" s="2">
        <v>0.0</v>
      </c>
      <c r="O43" s="2">
        <v>1.0</v>
      </c>
      <c r="P43" s="2" t="s">
        <v>41</v>
      </c>
      <c r="Q43" s="2" t="s">
        <v>76</v>
      </c>
      <c r="R43" s="2" t="s">
        <v>77</v>
      </c>
      <c r="S43" s="2">
        <v>0.5</v>
      </c>
      <c r="T43" s="2">
        <v>0.5</v>
      </c>
      <c r="U43" s="2">
        <v>0.0</v>
      </c>
      <c r="V43" s="2">
        <f t="shared" si="1"/>
        <v>1</v>
      </c>
      <c r="W43" s="2" t="s">
        <v>541</v>
      </c>
      <c r="X43" s="2" t="s">
        <v>542</v>
      </c>
      <c r="Y43" s="2" t="s">
        <v>213</v>
      </c>
      <c r="Z43" s="2" t="s">
        <v>124</v>
      </c>
      <c r="AA43" s="2" t="s">
        <v>543</v>
      </c>
      <c r="AB43" s="2" t="e">
        <v>#NAME?</v>
      </c>
      <c r="AC43" s="2" t="s">
        <v>544</v>
      </c>
      <c r="AD43" s="5" t="s">
        <v>545</v>
      </c>
      <c r="AE43" s="2" t="s">
        <v>546</v>
      </c>
      <c r="AF43" s="2" t="s">
        <v>547</v>
      </c>
      <c r="AG43" s="2" t="s">
        <v>548</v>
      </c>
      <c r="AH43" s="5" t="s">
        <v>549</v>
      </c>
      <c r="AI43" s="2" t="s">
        <v>273</v>
      </c>
      <c r="AJ43" s="2"/>
    </row>
    <row r="44">
      <c r="A44" s="1">
        <v>44561.0</v>
      </c>
      <c r="B44" s="2" t="s">
        <v>36</v>
      </c>
      <c r="C44" s="6">
        <v>327.0</v>
      </c>
      <c r="D44" s="4" t="s">
        <v>550</v>
      </c>
      <c r="E44" s="5" t="s">
        <v>551</v>
      </c>
      <c r="F44" s="5">
        <v>2020.0</v>
      </c>
      <c r="G44" s="3" t="s">
        <v>552</v>
      </c>
      <c r="H44" s="2">
        <v>3.0</v>
      </c>
      <c r="I44" s="2">
        <v>-3.0</v>
      </c>
      <c r="J44" s="2">
        <v>-1.0</v>
      </c>
      <c r="K44" s="3">
        <v>-3.0</v>
      </c>
      <c r="L44" s="3">
        <v>0.0</v>
      </c>
      <c r="M44" s="3" t="s">
        <v>553</v>
      </c>
      <c r="N44" s="2">
        <v>0.0</v>
      </c>
      <c r="O44" s="3">
        <v>1.0</v>
      </c>
      <c r="P44" s="3" t="s">
        <v>554</v>
      </c>
      <c r="Q44" s="3" t="s">
        <v>42</v>
      </c>
      <c r="R44" s="6"/>
      <c r="S44" s="3">
        <v>0.0</v>
      </c>
      <c r="T44" s="3">
        <v>0.0</v>
      </c>
      <c r="U44" s="3">
        <v>1.0</v>
      </c>
      <c r="V44" s="2">
        <f t="shared" si="1"/>
        <v>1</v>
      </c>
      <c r="W44" s="3" t="s">
        <v>555</v>
      </c>
      <c r="X44" s="3" t="s">
        <v>556</v>
      </c>
      <c r="Y44" s="3" t="s">
        <v>557</v>
      </c>
      <c r="Z44" s="3" t="s">
        <v>124</v>
      </c>
      <c r="AA44" s="3" t="s">
        <v>558</v>
      </c>
      <c r="AB44" s="6"/>
      <c r="AC44" s="3" t="s">
        <v>559</v>
      </c>
      <c r="AD44" s="5" t="s">
        <v>551</v>
      </c>
      <c r="AE44" s="3" t="s">
        <v>560</v>
      </c>
      <c r="AF44" s="3" t="s">
        <v>561</v>
      </c>
      <c r="AG44" s="3" t="s">
        <v>39</v>
      </c>
      <c r="AH44" s="5" t="s">
        <v>562</v>
      </c>
      <c r="AI44" s="3" t="s">
        <v>52</v>
      </c>
      <c r="AJ44" s="3" t="s">
        <v>53</v>
      </c>
    </row>
    <row r="45">
      <c r="A45" s="1">
        <v>44561.0</v>
      </c>
      <c r="B45" s="2" t="s">
        <v>36</v>
      </c>
      <c r="C45" s="6">
        <v>71.0</v>
      </c>
      <c r="D45" s="4" t="s">
        <v>563</v>
      </c>
      <c r="E45" s="2" t="s">
        <v>564</v>
      </c>
      <c r="F45" s="5">
        <v>2006.0</v>
      </c>
      <c r="G45" s="2" t="s">
        <v>565</v>
      </c>
      <c r="H45" s="2">
        <v>2.0</v>
      </c>
      <c r="I45" s="2">
        <v>-7.0</v>
      </c>
      <c r="J45" s="2">
        <v>-7.0</v>
      </c>
      <c r="K45" s="2">
        <v>-6.0</v>
      </c>
      <c r="L45" s="2">
        <v>2.0</v>
      </c>
      <c r="M45" s="2" t="s">
        <v>213</v>
      </c>
      <c r="N45" s="2">
        <v>0.0</v>
      </c>
      <c r="O45" s="2">
        <v>1.0</v>
      </c>
      <c r="P45" s="2" t="s">
        <v>41</v>
      </c>
      <c r="Q45" s="2" t="s">
        <v>76</v>
      </c>
      <c r="R45" s="2" t="s">
        <v>357</v>
      </c>
      <c r="S45" s="2">
        <v>1.0</v>
      </c>
      <c r="T45" s="2">
        <v>0.0</v>
      </c>
      <c r="U45" s="2">
        <v>0.0</v>
      </c>
      <c r="V45" s="2">
        <f t="shared" si="1"/>
        <v>1</v>
      </c>
      <c r="W45" s="2" t="s">
        <v>372</v>
      </c>
      <c r="X45" s="2" t="s">
        <v>566</v>
      </c>
      <c r="Y45" s="2" t="s">
        <v>567</v>
      </c>
      <c r="Z45" s="2" t="s">
        <v>568</v>
      </c>
      <c r="AA45" s="2" t="s">
        <v>569</v>
      </c>
      <c r="AB45" s="2" t="e">
        <v>#NAME?</v>
      </c>
      <c r="AC45" s="2" t="s">
        <v>570</v>
      </c>
      <c r="AD45" s="5" t="s">
        <v>571</v>
      </c>
      <c r="AE45" s="2" t="s">
        <v>572</v>
      </c>
      <c r="AF45" s="2" t="s">
        <v>573</v>
      </c>
      <c r="AG45" s="2" t="s">
        <v>50</v>
      </c>
      <c r="AH45" s="5" t="s">
        <v>574</v>
      </c>
      <c r="AI45" s="2" t="s">
        <v>52</v>
      </c>
      <c r="AJ45" s="2"/>
    </row>
    <row r="46">
      <c r="A46" s="1">
        <v>44561.0</v>
      </c>
      <c r="B46" s="2" t="s">
        <v>36</v>
      </c>
      <c r="C46" s="6">
        <v>8.0</v>
      </c>
      <c r="D46" s="4" t="s">
        <v>575</v>
      </c>
      <c r="E46" s="2" t="s">
        <v>576</v>
      </c>
      <c r="F46" s="5">
        <v>2007.0</v>
      </c>
      <c r="G46" s="2" t="s">
        <v>565</v>
      </c>
      <c r="H46" s="2">
        <v>3.0</v>
      </c>
      <c r="I46" s="2">
        <v>-6.0</v>
      </c>
      <c r="J46" s="2">
        <v>-4.0</v>
      </c>
      <c r="K46" s="2">
        <v>2.0</v>
      </c>
      <c r="L46" s="2">
        <v>4.0</v>
      </c>
      <c r="M46" s="2" t="s">
        <v>577</v>
      </c>
      <c r="N46" s="2">
        <v>0.0</v>
      </c>
      <c r="O46" s="2">
        <v>1.0</v>
      </c>
      <c r="P46" s="2" t="s">
        <v>41</v>
      </c>
      <c r="Q46" s="2" t="s">
        <v>76</v>
      </c>
      <c r="R46" s="2" t="s">
        <v>578</v>
      </c>
      <c r="S46" s="2">
        <v>1.0</v>
      </c>
      <c r="T46" s="2">
        <v>0.0</v>
      </c>
      <c r="U46" s="2">
        <v>0.0</v>
      </c>
      <c r="V46" s="2">
        <f t="shared" si="1"/>
        <v>1</v>
      </c>
      <c r="W46" s="2" t="s">
        <v>372</v>
      </c>
      <c r="X46" s="2" t="s">
        <v>579</v>
      </c>
      <c r="Y46" s="2" t="s">
        <v>580</v>
      </c>
      <c r="Z46" s="2" t="s">
        <v>81</v>
      </c>
      <c r="AA46" s="2" t="s">
        <v>581</v>
      </c>
      <c r="AB46" s="2" t="e">
        <v>#NAME?</v>
      </c>
      <c r="AC46" s="2" t="s">
        <v>582</v>
      </c>
      <c r="AD46" s="5" t="s">
        <v>583</v>
      </c>
      <c r="AE46" s="2" t="s">
        <v>584</v>
      </c>
      <c r="AF46" s="2" t="s">
        <v>573</v>
      </c>
      <c r="AG46" s="2" t="s">
        <v>585</v>
      </c>
      <c r="AH46" s="5" t="s">
        <v>586</v>
      </c>
      <c r="AI46" s="2" t="s">
        <v>52</v>
      </c>
      <c r="AJ46" s="2"/>
    </row>
    <row r="47">
      <c r="A47" s="1">
        <v>44561.0</v>
      </c>
      <c r="B47" s="5" t="s">
        <v>36</v>
      </c>
      <c r="C47" s="6">
        <v>127.0</v>
      </c>
      <c r="D47" s="4" t="s">
        <v>587</v>
      </c>
      <c r="E47" s="2" t="s">
        <v>588</v>
      </c>
      <c r="F47" s="5">
        <v>2008.0</v>
      </c>
      <c r="G47" s="2" t="s">
        <v>565</v>
      </c>
      <c r="H47" s="2">
        <v>2.0</v>
      </c>
      <c r="I47" s="2">
        <v>-7.0</v>
      </c>
      <c r="J47" s="2">
        <v>-4.0</v>
      </c>
      <c r="K47" s="2">
        <v>3.0</v>
      </c>
      <c r="L47" s="2">
        <v>5.0</v>
      </c>
      <c r="M47" s="2" t="s">
        <v>455</v>
      </c>
      <c r="N47" s="2">
        <v>0.0</v>
      </c>
      <c r="O47" s="2">
        <v>0.0</v>
      </c>
      <c r="P47" s="2" t="s">
        <v>41</v>
      </c>
      <c r="Q47" s="2" t="s">
        <v>76</v>
      </c>
      <c r="R47" s="2" t="s">
        <v>578</v>
      </c>
      <c r="S47" s="2">
        <v>1.0</v>
      </c>
      <c r="T47" s="2">
        <v>0.0</v>
      </c>
      <c r="U47" s="2">
        <v>0.0</v>
      </c>
      <c r="V47" s="2">
        <f t="shared" si="1"/>
        <v>1</v>
      </c>
      <c r="W47" s="2" t="s">
        <v>372</v>
      </c>
      <c r="X47" s="2" t="s">
        <v>589</v>
      </c>
      <c r="Y47" s="2" t="s">
        <v>91</v>
      </c>
      <c r="Z47" s="2" t="s">
        <v>590</v>
      </c>
      <c r="AA47" s="2" t="s">
        <v>591</v>
      </c>
      <c r="AB47" s="2" t="e">
        <v>#NAME?</v>
      </c>
      <c r="AC47" s="2" t="s">
        <v>592</v>
      </c>
      <c r="AD47" s="5" t="s">
        <v>593</v>
      </c>
      <c r="AE47" s="2" t="s">
        <v>594</v>
      </c>
      <c r="AF47" s="2" t="s">
        <v>595</v>
      </c>
      <c r="AG47" s="2" t="s">
        <v>50</v>
      </c>
      <c r="AH47" s="5" t="s">
        <v>596</v>
      </c>
      <c r="AI47" s="10"/>
      <c r="AJ47" s="10"/>
    </row>
    <row r="48">
      <c r="A48" s="1">
        <v>44561.0</v>
      </c>
      <c r="B48" s="5" t="s">
        <v>36</v>
      </c>
      <c r="C48" s="6">
        <v>61.0</v>
      </c>
      <c r="D48" s="4" t="s">
        <v>597</v>
      </c>
      <c r="E48" s="2" t="s">
        <v>598</v>
      </c>
      <c r="F48" s="5">
        <v>2010.0</v>
      </c>
      <c r="G48" s="2" t="s">
        <v>565</v>
      </c>
      <c r="H48" s="2">
        <v>3.0</v>
      </c>
      <c r="I48" s="2">
        <v>-7.0</v>
      </c>
      <c r="J48" s="2">
        <v>-4.0</v>
      </c>
      <c r="K48" s="2">
        <v>3.0</v>
      </c>
      <c r="L48" s="2">
        <v>5.0</v>
      </c>
      <c r="M48" s="2" t="s">
        <v>455</v>
      </c>
      <c r="N48" s="2">
        <v>0.0</v>
      </c>
      <c r="O48" s="2">
        <v>1.0</v>
      </c>
      <c r="P48" s="2" t="s">
        <v>41</v>
      </c>
      <c r="Q48" s="2" t="s">
        <v>58</v>
      </c>
      <c r="R48" s="2" t="s">
        <v>172</v>
      </c>
      <c r="S48" s="2">
        <v>0.25</v>
      </c>
      <c r="T48" s="2">
        <v>0.0</v>
      </c>
      <c r="U48" s="2">
        <v>0.75</v>
      </c>
      <c r="V48" s="2">
        <f t="shared" si="1"/>
        <v>1</v>
      </c>
      <c r="W48" s="2" t="s">
        <v>599</v>
      </c>
      <c r="X48" s="2" t="s">
        <v>600</v>
      </c>
      <c r="Y48" s="2" t="s">
        <v>601</v>
      </c>
      <c r="Z48" s="2" t="s">
        <v>602</v>
      </c>
      <c r="AA48" s="2" t="s">
        <v>603</v>
      </c>
      <c r="AB48" s="2" t="e">
        <v>#NAME?</v>
      </c>
      <c r="AC48" s="2" t="s">
        <v>604</v>
      </c>
      <c r="AD48" s="5" t="s">
        <v>605</v>
      </c>
      <c r="AE48" s="2" t="s">
        <v>606</v>
      </c>
      <c r="AF48" s="2" t="s">
        <v>344</v>
      </c>
      <c r="AG48" s="2" t="s">
        <v>50</v>
      </c>
      <c r="AH48" s="5" t="s">
        <v>607</v>
      </c>
      <c r="AI48" s="2" t="s">
        <v>52</v>
      </c>
      <c r="AJ48" s="2"/>
    </row>
    <row r="49">
      <c r="A49" s="1">
        <v>44561.0</v>
      </c>
      <c r="B49" s="2" t="s">
        <v>36</v>
      </c>
      <c r="C49" s="6">
        <v>106.0</v>
      </c>
      <c r="D49" s="4" t="s">
        <v>608</v>
      </c>
      <c r="E49" s="2" t="s">
        <v>609</v>
      </c>
      <c r="F49" s="5">
        <v>2010.0</v>
      </c>
      <c r="G49" s="2" t="s">
        <v>565</v>
      </c>
      <c r="H49" s="2">
        <v>2.0</v>
      </c>
      <c r="I49" s="2">
        <v>-8.0</v>
      </c>
      <c r="J49" s="2">
        <v>-8.0</v>
      </c>
      <c r="K49" s="2">
        <v>2.0</v>
      </c>
      <c r="L49" s="2">
        <v>2.0</v>
      </c>
      <c r="M49" s="2" t="s">
        <v>213</v>
      </c>
      <c r="N49" s="2">
        <v>0.0</v>
      </c>
      <c r="O49" s="2">
        <v>1.0</v>
      </c>
      <c r="P49" s="2" t="s">
        <v>92</v>
      </c>
      <c r="Q49" s="2" t="s">
        <v>76</v>
      </c>
      <c r="R49" s="2" t="s">
        <v>77</v>
      </c>
      <c r="S49" s="2">
        <v>0.25</v>
      </c>
      <c r="T49" s="2">
        <v>0.5</v>
      </c>
      <c r="U49" s="2">
        <v>0.25</v>
      </c>
      <c r="V49" s="2">
        <f t="shared" si="1"/>
        <v>1</v>
      </c>
      <c r="W49" s="2" t="s">
        <v>610</v>
      </c>
      <c r="X49" s="2" t="s">
        <v>611</v>
      </c>
      <c r="Y49" s="2" t="s">
        <v>612</v>
      </c>
      <c r="Z49" s="2" t="s">
        <v>613</v>
      </c>
      <c r="AA49" s="2" t="s">
        <v>614</v>
      </c>
      <c r="AB49" s="2" t="e">
        <v>#NAME?</v>
      </c>
      <c r="AC49" s="2" t="s">
        <v>615</v>
      </c>
      <c r="AD49" s="5" t="s">
        <v>616</v>
      </c>
      <c r="AE49" s="2" t="s">
        <v>617</v>
      </c>
      <c r="AF49" s="2" t="s">
        <v>618</v>
      </c>
      <c r="AG49" s="2" t="s">
        <v>50</v>
      </c>
      <c r="AH49" s="5" t="s">
        <v>619</v>
      </c>
      <c r="AI49" s="2" t="s">
        <v>52</v>
      </c>
      <c r="AJ49" s="2" t="s">
        <v>53</v>
      </c>
    </row>
    <row r="50">
      <c r="A50" s="1">
        <v>44561.0</v>
      </c>
      <c r="B50" s="2" t="s">
        <v>36</v>
      </c>
      <c r="C50" s="6">
        <v>69.0</v>
      </c>
      <c r="D50" s="4" t="s">
        <v>620</v>
      </c>
      <c r="E50" s="2" t="s">
        <v>621</v>
      </c>
      <c r="F50" s="5">
        <v>2011.0</v>
      </c>
      <c r="G50" s="2" t="s">
        <v>565</v>
      </c>
      <c r="H50" s="2">
        <v>3.0</v>
      </c>
      <c r="I50" s="2">
        <v>-6.0</v>
      </c>
      <c r="J50" s="2">
        <v>-5.0</v>
      </c>
      <c r="K50" s="2">
        <v>0.0</v>
      </c>
      <c r="L50" s="2">
        <v>0.0</v>
      </c>
      <c r="M50" s="2" t="s">
        <v>482</v>
      </c>
      <c r="N50" s="2">
        <v>0.0</v>
      </c>
      <c r="O50" s="2">
        <v>1.0</v>
      </c>
      <c r="P50" s="2" t="s">
        <v>92</v>
      </c>
      <c r="Q50" s="2" t="s">
        <v>76</v>
      </c>
      <c r="R50" s="2" t="s">
        <v>20</v>
      </c>
      <c r="S50" s="2">
        <v>0.0</v>
      </c>
      <c r="T50" s="2">
        <v>0.0</v>
      </c>
      <c r="U50" s="2">
        <v>1.0</v>
      </c>
      <c r="V50" s="2">
        <f t="shared" si="1"/>
        <v>1</v>
      </c>
      <c r="W50" s="2" t="s">
        <v>191</v>
      </c>
      <c r="X50" s="2" t="s">
        <v>622</v>
      </c>
      <c r="Y50" s="2" t="s">
        <v>50</v>
      </c>
      <c r="Z50" s="2" t="s">
        <v>194</v>
      </c>
      <c r="AA50" s="2" t="s">
        <v>623</v>
      </c>
      <c r="AB50" s="10"/>
      <c r="AC50" s="2" t="s">
        <v>624</v>
      </c>
      <c r="AD50" s="5" t="s">
        <v>625</v>
      </c>
      <c r="AE50" s="2" t="s">
        <v>626</v>
      </c>
      <c r="AF50" s="2" t="s">
        <v>627</v>
      </c>
      <c r="AG50" s="2" t="s">
        <v>50</v>
      </c>
      <c r="AH50" s="5" t="s">
        <v>39</v>
      </c>
      <c r="AI50" s="2" t="s">
        <v>52</v>
      </c>
      <c r="AJ50" s="2"/>
    </row>
    <row r="51">
      <c r="A51" s="1">
        <v>44561.0</v>
      </c>
      <c r="B51" s="5" t="s">
        <v>36</v>
      </c>
      <c r="C51" s="6">
        <v>150.0</v>
      </c>
      <c r="D51" s="4" t="s">
        <v>628</v>
      </c>
      <c r="E51" s="2" t="s">
        <v>629</v>
      </c>
      <c r="F51" s="5">
        <v>2014.0</v>
      </c>
      <c r="G51" s="2" t="s">
        <v>565</v>
      </c>
      <c r="H51" s="2">
        <v>3.0</v>
      </c>
      <c r="I51" s="2">
        <v>-7.0</v>
      </c>
      <c r="J51" s="2">
        <v>-4.0</v>
      </c>
      <c r="K51" s="2">
        <v>3.0</v>
      </c>
      <c r="L51" s="2">
        <v>5.0</v>
      </c>
      <c r="M51" s="2" t="s">
        <v>455</v>
      </c>
      <c r="N51" s="2">
        <v>0.0</v>
      </c>
      <c r="O51" s="2">
        <v>1.0</v>
      </c>
      <c r="P51" s="2" t="s">
        <v>41</v>
      </c>
      <c r="Q51" s="2" t="s">
        <v>76</v>
      </c>
      <c r="R51" s="2" t="s">
        <v>77</v>
      </c>
      <c r="S51" s="2">
        <v>0.5</v>
      </c>
      <c r="T51" s="2">
        <v>0.5</v>
      </c>
      <c r="U51" s="2">
        <v>0.0</v>
      </c>
      <c r="V51" s="2">
        <f t="shared" si="1"/>
        <v>1</v>
      </c>
      <c r="W51" s="2" t="s">
        <v>630</v>
      </c>
      <c r="X51" s="2" t="s">
        <v>631</v>
      </c>
      <c r="Y51" s="2" t="s">
        <v>96</v>
      </c>
      <c r="Z51" s="2" t="s">
        <v>124</v>
      </c>
      <c r="AA51" s="2" t="s">
        <v>632</v>
      </c>
      <c r="AB51" s="10"/>
      <c r="AC51" s="2" t="s">
        <v>633</v>
      </c>
      <c r="AD51" s="5" t="s">
        <v>634</v>
      </c>
      <c r="AE51" s="2" t="s">
        <v>635</v>
      </c>
      <c r="AF51" s="2" t="s">
        <v>636</v>
      </c>
      <c r="AG51" s="2" t="s">
        <v>50</v>
      </c>
      <c r="AH51" s="5" t="s">
        <v>637</v>
      </c>
      <c r="AI51" s="2" t="s">
        <v>52</v>
      </c>
      <c r="AJ51" s="2"/>
    </row>
    <row r="52">
      <c r="A52" s="1">
        <v>44561.0</v>
      </c>
      <c r="B52" s="5" t="s">
        <v>36</v>
      </c>
      <c r="C52" s="6">
        <v>122.0</v>
      </c>
      <c r="D52" s="4" t="s">
        <v>638</v>
      </c>
      <c r="E52" s="2" t="s">
        <v>639</v>
      </c>
      <c r="F52" s="5">
        <v>2015.0</v>
      </c>
      <c r="G52" s="2" t="s">
        <v>565</v>
      </c>
      <c r="H52" s="2">
        <v>2.0</v>
      </c>
      <c r="I52" s="5">
        <v>-5.0</v>
      </c>
      <c r="J52" s="5">
        <v>-4.0</v>
      </c>
      <c r="K52" s="5">
        <v>5.0</v>
      </c>
      <c r="L52" s="5">
        <v>6.0</v>
      </c>
      <c r="M52" s="5" t="s">
        <v>455</v>
      </c>
      <c r="N52" s="2">
        <v>0.0</v>
      </c>
      <c r="O52" s="2">
        <v>1.0</v>
      </c>
      <c r="P52" s="2" t="s">
        <v>41</v>
      </c>
      <c r="Q52" s="2" t="s">
        <v>93</v>
      </c>
      <c r="R52" s="2" t="s">
        <v>77</v>
      </c>
      <c r="S52" s="2">
        <v>0.0</v>
      </c>
      <c r="T52" s="2">
        <v>1.0</v>
      </c>
      <c r="U52" s="2">
        <v>0.0</v>
      </c>
      <c r="V52" s="2">
        <f t="shared" si="1"/>
        <v>1</v>
      </c>
      <c r="W52" s="2" t="s">
        <v>201</v>
      </c>
      <c r="X52" s="2" t="s">
        <v>640</v>
      </c>
      <c r="Y52" s="2" t="s">
        <v>641</v>
      </c>
      <c r="Z52" s="2" t="s">
        <v>124</v>
      </c>
      <c r="AA52" s="2" t="s">
        <v>642</v>
      </c>
      <c r="AB52" s="2" t="e">
        <v>#NAME?</v>
      </c>
      <c r="AC52" s="2" t="s">
        <v>643</v>
      </c>
      <c r="AD52" s="5" t="s">
        <v>644</v>
      </c>
      <c r="AE52" s="2" t="s">
        <v>645</v>
      </c>
      <c r="AF52" s="2" t="s">
        <v>646</v>
      </c>
      <c r="AG52" s="2" t="s">
        <v>647</v>
      </c>
      <c r="AH52" s="5" t="s">
        <v>648</v>
      </c>
      <c r="AI52" s="2" t="s">
        <v>71</v>
      </c>
      <c r="AJ52" s="2"/>
    </row>
    <row r="53">
      <c r="A53" s="1">
        <v>44561.0</v>
      </c>
      <c r="B53" s="5" t="s">
        <v>36</v>
      </c>
      <c r="C53" s="6">
        <v>34.0</v>
      </c>
      <c r="D53" s="4" t="s">
        <v>649</v>
      </c>
      <c r="E53" s="2" t="s">
        <v>650</v>
      </c>
      <c r="F53" s="5">
        <v>2008.0</v>
      </c>
      <c r="G53" s="2" t="s">
        <v>651</v>
      </c>
      <c r="H53" s="2">
        <v>2.0</v>
      </c>
      <c r="I53" s="2">
        <v>-7.0</v>
      </c>
      <c r="J53" s="2">
        <v>-4.0</v>
      </c>
      <c r="K53" s="2">
        <v>2.0</v>
      </c>
      <c r="L53" s="2">
        <v>4.0</v>
      </c>
      <c r="M53" s="2" t="s">
        <v>455</v>
      </c>
      <c r="N53" s="2">
        <v>0.0</v>
      </c>
      <c r="O53" s="2">
        <v>1.0</v>
      </c>
      <c r="P53" s="2" t="s">
        <v>41</v>
      </c>
      <c r="Q53" s="2" t="s">
        <v>76</v>
      </c>
      <c r="R53" s="2" t="s">
        <v>578</v>
      </c>
      <c r="S53" s="2">
        <v>1.0</v>
      </c>
      <c r="T53" s="2">
        <v>0.0</v>
      </c>
      <c r="U53" s="2">
        <v>0.0</v>
      </c>
      <c r="V53" s="2">
        <f t="shared" si="1"/>
        <v>1</v>
      </c>
      <c r="W53" s="2" t="s">
        <v>372</v>
      </c>
      <c r="X53" s="2" t="s">
        <v>652</v>
      </c>
      <c r="Y53" s="2" t="s">
        <v>653</v>
      </c>
      <c r="Z53" s="2" t="s">
        <v>81</v>
      </c>
      <c r="AA53" s="2" t="s">
        <v>654</v>
      </c>
      <c r="AB53" s="2" t="e">
        <v>#NAME?</v>
      </c>
      <c r="AC53" s="2" t="s">
        <v>655</v>
      </c>
      <c r="AD53" s="5" t="s">
        <v>656</v>
      </c>
      <c r="AE53" s="2" t="s">
        <v>657</v>
      </c>
      <c r="AF53" s="2" t="s">
        <v>573</v>
      </c>
      <c r="AG53" s="2" t="s">
        <v>50</v>
      </c>
      <c r="AH53" s="5" t="s">
        <v>658</v>
      </c>
      <c r="AI53" s="2" t="s">
        <v>52</v>
      </c>
      <c r="AJ53" s="2" t="s">
        <v>53</v>
      </c>
    </row>
    <row r="54">
      <c r="A54" s="1">
        <v>44561.0</v>
      </c>
      <c r="B54" s="5" t="s">
        <v>36</v>
      </c>
      <c r="C54" s="6">
        <v>83.0</v>
      </c>
      <c r="D54" s="4" t="s">
        <v>659</v>
      </c>
      <c r="E54" s="2" t="s">
        <v>660</v>
      </c>
      <c r="F54" s="5">
        <v>2012.0</v>
      </c>
      <c r="G54" s="2" t="s">
        <v>661</v>
      </c>
      <c r="H54" s="2">
        <v>3.0</v>
      </c>
      <c r="I54" s="2">
        <v>-7.0</v>
      </c>
      <c r="J54" s="2">
        <v>-3.0</v>
      </c>
      <c r="K54" s="2">
        <v>-6.0</v>
      </c>
      <c r="L54" s="16">
        <v>-2.0</v>
      </c>
      <c r="M54" s="2" t="s">
        <v>455</v>
      </c>
      <c r="N54" s="2">
        <v>0.0</v>
      </c>
      <c r="O54" s="2">
        <v>1.0</v>
      </c>
      <c r="P54" s="2" t="s">
        <v>92</v>
      </c>
      <c r="Q54" s="2" t="s">
        <v>76</v>
      </c>
      <c r="R54" s="2" t="s">
        <v>59</v>
      </c>
      <c r="S54" s="2">
        <v>1.0</v>
      </c>
      <c r="T54" s="2">
        <v>0.0</v>
      </c>
      <c r="U54" s="2">
        <v>0.0</v>
      </c>
      <c r="V54" s="2">
        <f t="shared" si="1"/>
        <v>1</v>
      </c>
      <c r="W54" s="2" t="s">
        <v>662</v>
      </c>
      <c r="X54" s="2" t="s">
        <v>663</v>
      </c>
      <c r="Y54" s="2" t="s">
        <v>664</v>
      </c>
      <c r="Z54" s="2" t="s">
        <v>124</v>
      </c>
      <c r="AA54" s="2" t="s">
        <v>665</v>
      </c>
      <c r="AB54" s="2" t="e">
        <v>#NAME?</v>
      </c>
      <c r="AC54" s="2" t="s">
        <v>666</v>
      </c>
      <c r="AD54" s="5" t="s">
        <v>667</v>
      </c>
      <c r="AE54" s="2" t="s">
        <v>668</v>
      </c>
      <c r="AF54" s="2" t="s">
        <v>669</v>
      </c>
      <c r="AG54" s="2" t="s">
        <v>670</v>
      </c>
      <c r="AH54" s="5" t="s">
        <v>671</v>
      </c>
      <c r="AI54" s="2" t="s">
        <v>52</v>
      </c>
      <c r="AJ54" s="2"/>
    </row>
    <row r="55">
      <c r="A55" s="1">
        <v>44561.0</v>
      </c>
      <c r="B55" s="5" t="s">
        <v>36</v>
      </c>
      <c r="C55" s="6">
        <v>206.0</v>
      </c>
      <c r="D55" s="4" t="s">
        <v>672</v>
      </c>
      <c r="E55" s="5" t="s">
        <v>673</v>
      </c>
      <c r="F55" s="5">
        <v>2012.0</v>
      </c>
      <c r="G55" s="2" t="s">
        <v>90</v>
      </c>
      <c r="H55" s="2">
        <v>3.0</v>
      </c>
      <c r="I55" s="5">
        <v>-7.0</v>
      </c>
      <c r="J55" s="2">
        <v>-4.0</v>
      </c>
      <c r="K55" s="2">
        <v>1.0</v>
      </c>
      <c r="L55" s="2">
        <v>5.0</v>
      </c>
      <c r="M55" s="2" t="s">
        <v>455</v>
      </c>
      <c r="N55" s="2">
        <v>0.0</v>
      </c>
      <c r="O55" s="2">
        <v>0.0</v>
      </c>
      <c r="P55" s="2" t="s">
        <v>107</v>
      </c>
      <c r="Q55" s="2" t="s">
        <v>76</v>
      </c>
      <c r="R55" s="10"/>
      <c r="S55" s="2">
        <v>0.5</v>
      </c>
      <c r="T55" s="2">
        <v>0.5</v>
      </c>
      <c r="U55" s="2">
        <v>0.0</v>
      </c>
      <c r="V55" s="2">
        <f t="shared" si="1"/>
        <v>1</v>
      </c>
      <c r="W55" s="2" t="s">
        <v>674</v>
      </c>
      <c r="X55" s="2" t="s">
        <v>675</v>
      </c>
      <c r="Y55" s="2" t="s">
        <v>676</v>
      </c>
      <c r="Z55" s="2" t="s">
        <v>677</v>
      </c>
      <c r="AA55" s="2" t="s">
        <v>678</v>
      </c>
      <c r="AB55" s="10"/>
      <c r="AC55" s="2" t="s">
        <v>679</v>
      </c>
      <c r="AD55" s="5" t="s">
        <v>673</v>
      </c>
      <c r="AE55" s="2" t="s">
        <v>680</v>
      </c>
      <c r="AF55" s="2" t="s">
        <v>681</v>
      </c>
      <c r="AG55" s="2" t="s">
        <v>682</v>
      </c>
      <c r="AH55" s="5" t="s">
        <v>683</v>
      </c>
      <c r="AI55" s="2" t="s">
        <v>154</v>
      </c>
      <c r="AJ55" s="2" t="s">
        <v>53</v>
      </c>
    </row>
    <row r="56">
      <c r="A56" s="1">
        <v>44561.0</v>
      </c>
      <c r="B56" s="5" t="s">
        <v>36</v>
      </c>
      <c r="C56" s="6">
        <v>392.0</v>
      </c>
      <c r="D56" s="4" t="s">
        <v>684</v>
      </c>
      <c r="E56" s="5" t="s">
        <v>685</v>
      </c>
      <c r="F56" s="5">
        <v>2017.0</v>
      </c>
      <c r="G56" s="3" t="s">
        <v>90</v>
      </c>
      <c r="H56" s="2">
        <v>2.0</v>
      </c>
      <c r="I56" s="5">
        <v>-7.0</v>
      </c>
      <c r="J56" s="2">
        <v>-4.0</v>
      </c>
      <c r="K56" s="3">
        <v>-3.0</v>
      </c>
      <c r="L56" s="3">
        <v>2.0</v>
      </c>
      <c r="M56" s="3" t="s">
        <v>91</v>
      </c>
      <c r="N56" s="2">
        <v>0.0</v>
      </c>
      <c r="O56" s="3">
        <v>1.0</v>
      </c>
      <c r="P56" s="3" t="s">
        <v>107</v>
      </c>
      <c r="Q56" s="3" t="s">
        <v>93</v>
      </c>
      <c r="R56" s="6"/>
      <c r="S56" s="3">
        <v>0.25</v>
      </c>
      <c r="T56" s="3">
        <v>0.75</v>
      </c>
      <c r="U56" s="3">
        <v>0.0</v>
      </c>
      <c r="V56" s="2">
        <f t="shared" si="1"/>
        <v>1</v>
      </c>
      <c r="W56" s="3" t="s">
        <v>686</v>
      </c>
      <c r="X56" s="3" t="s">
        <v>687</v>
      </c>
      <c r="Y56" s="3" t="s">
        <v>96</v>
      </c>
      <c r="Z56" s="3" t="s">
        <v>110</v>
      </c>
      <c r="AA56" s="3" t="s">
        <v>688</v>
      </c>
      <c r="AB56" s="6"/>
      <c r="AC56" s="3" t="s">
        <v>689</v>
      </c>
      <c r="AD56" s="5" t="s">
        <v>685</v>
      </c>
      <c r="AE56" s="3" t="s">
        <v>690</v>
      </c>
      <c r="AF56" s="3" t="s">
        <v>691</v>
      </c>
      <c r="AG56" s="3" t="s">
        <v>692</v>
      </c>
      <c r="AH56" s="5" t="s">
        <v>693</v>
      </c>
      <c r="AI56" s="3" t="s">
        <v>154</v>
      </c>
      <c r="AJ56" s="3" t="s">
        <v>53</v>
      </c>
    </row>
    <row r="57">
      <c r="A57" s="1">
        <v>44561.0</v>
      </c>
      <c r="B57" s="5" t="s">
        <v>36</v>
      </c>
      <c r="C57" s="6">
        <v>393.0</v>
      </c>
      <c r="D57" s="4" t="s">
        <v>694</v>
      </c>
      <c r="E57" s="5" t="s">
        <v>695</v>
      </c>
      <c r="F57" s="5">
        <v>2018.0</v>
      </c>
      <c r="G57" s="3" t="s">
        <v>90</v>
      </c>
      <c r="H57" s="2">
        <v>2.0</v>
      </c>
      <c r="I57" s="5">
        <v>-7.0</v>
      </c>
      <c r="J57" s="2">
        <v>-4.0</v>
      </c>
      <c r="K57" s="3">
        <v>-3.0</v>
      </c>
      <c r="L57" s="3">
        <v>2.0</v>
      </c>
      <c r="M57" s="3" t="s">
        <v>91</v>
      </c>
      <c r="N57" s="2">
        <v>0.0</v>
      </c>
      <c r="O57" s="3">
        <v>0.0</v>
      </c>
      <c r="P57" s="3" t="s">
        <v>107</v>
      </c>
      <c r="Q57" s="3" t="s">
        <v>93</v>
      </c>
      <c r="R57" s="6"/>
      <c r="S57" s="3">
        <v>0.25</v>
      </c>
      <c r="T57" s="3">
        <v>0.25</v>
      </c>
      <c r="U57" s="3">
        <v>0.5</v>
      </c>
      <c r="V57" s="2">
        <f t="shared" si="1"/>
        <v>1</v>
      </c>
      <c r="W57" s="3" t="s">
        <v>696</v>
      </c>
      <c r="X57" s="3" t="s">
        <v>687</v>
      </c>
      <c r="Y57" s="3" t="s">
        <v>96</v>
      </c>
      <c r="Z57" s="3" t="s">
        <v>97</v>
      </c>
      <c r="AA57" s="3" t="s">
        <v>697</v>
      </c>
      <c r="AB57" s="6"/>
      <c r="AC57" s="3" t="s">
        <v>698</v>
      </c>
      <c r="AD57" s="5" t="s">
        <v>695</v>
      </c>
      <c r="AE57" s="3" t="s">
        <v>699</v>
      </c>
      <c r="AF57" s="3" t="s">
        <v>700</v>
      </c>
      <c r="AG57" s="3" t="s">
        <v>701</v>
      </c>
      <c r="AH57" s="5" t="s">
        <v>702</v>
      </c>
      <c r="AI57" s="3" t="s">
        <v>52</v>
      </c>
      <c r="AJ57" s="3" t="s">
        <v>53</v>
      </c>
    </row>
    <row r="58">
      <c r="A58" s="1">
        <v>44561.0</v>
      </c>
      <c r="B58" s="5" t="s">
        <v>36</v>
      </c>
      <c r="C58" s="6">
        <v>328.0</v>
      </c>
      <c r="D58" s="4" t="s">
        <v>703</v>
      </c>
      <c r="E58" s="5" t="s">
        <v>644</v>
      </c>
      <c r="F58" s="5">
        <v>2017.0</v>
      </c>
      <c r="G58" s="3" t="s">
        <v>704</v>
      </c>
      <c r="H58" s="15">
        <v>44230.0</v>
      </c>
      <c r="I58" s="5">
        <v>-7.0</v>
      </c>
      <c r="J58" s="2">
        <v>-4.0</v>
      </c>
      <c r="K58" s="3">
        <v>-3.0</v>
      </c>
      <c r="L58" s="3">
        <v>5.0</v>
      </c>
      <c r="M58" s="3" t="s">
        <v>91</v>
      </c>
      <c r="N58" s="2">
        <v>0.0</v>
      </c>
      <c r="O58" s="3">
        <v>1.0</v>
      </c>
      <c r="P58" s="3" t="s">
        <v>107</v>
      </c>
      <c r="Q58" s="3" t="s">
        <v>42</v>
      </c>
      <c r="R58" s="6"/>
      <c r="S58" s="3">
        <v>0.5</v>
      </c>
      <c r="T58" s="3">
        <v>0.5</v>
      </c>
      <c r="U58" s="3">
        <v>0.0</v>
      </c>
      <c r="V58" s="2">
        <f t="shared" si="1"/>
        <v>1</v>
      </c>
      <c r="W58" s="3" t="s">
        <v>705</v>
      </c>
      <c r="X58" s="3" t="s">
        <v>706</v>
      </c>
      <c r="Y58" s="3" t="s">
        <v>707</v>
      </c>
      <c r="Z58" s="3" t="s">
        <v>110</v>
      </c>
      <c r="AA58" s="3" t="s">
        <v>708</v>
      </c>
      <c r="AB58" s="6"/>
      <c r="AC58" s="3" t="s">
        <v>709</v>
      </c>
      <c r="AD58" s="5" t="s">
        <v>644</v>
      </c>
      <c r="AE58" s="3" t="s">
        <v>710</v>
      </c>
      <c r="AF58" s="3" t="s">
        <v>711</v>
      </c>
      <c r="AG58" s="3" t="s">
        <v>712</v>
      </c>
      <c r="AH58" s="5" t="s">
        <v>713</v>
      </c>
      <c r="AI58" s="3" t="s">
        <v>154</v>
      </c>
      <c r="AJ58" s="3" t="s">
        <v>53</v>
      </c>
    </row>
    <row r="59" ht="28.5" customHeight="1">
      <c r="A59" s="1">
        <v>44561.0</v>
      </c>
      <c r="B59" s="2" t="s">
        <v>36</v>
      </c>
      <c r="C59" s="6">
        <v>296.0</v>
      </c>
      <c r="D59" s="4" t="s">
        <v>714</v>
      </c>
      <c r="E59" s="5" t="s">
        <v>715</v>
      </c>
      <c r="F59" s="5">
        <v>2010.0</v>
      </c>
      <c r="G59" s="3" t="s">
        <v>716</v>
      </c>
      <c r="H59" s="2">
        <v>2.0</v>
      </c>
      <c r="I59" s="2">
        <v>-7.0</v>
      </c>
      <c r="J59" s="2">
        <v>-4.0</v>
      </c>
      <c r="K59" s="3">
        <v>2.0</v>
      </c>
      <c r="L59" s="5">
        <v>2.0</v>
      </c>
      <c r="M59" s="3" t="s">
        <v>577</v>
      </c>
      <c r="N59" s="2">
        <v>0.0</v>
      </c>
      <c r="O59" s="3">
        <v>1.0</v>
      </c>
      <c r="P59" s="3" t="s">
        <v>107</v>
      </c>
      <c r="Q59" s="3" t="s">
        <v>93</v>
      </c>
      <c r="R59" s="6"/>
      <c r="S59" s="3">
        <v>0.25</v>
      </c>
      <c r="T59" s="3">
        <v>0.5</v>
      </c>
      <c r="U59" s="3">
        <v>0.25</v>
      </c>
      <c r="V59" s="2">
        <f t="shared" si="1"/>
        <v>1</v>
      </c>
      <c r="W59" s="3" t="s">
        <v>717</v>
      </c>
      <c r="X59" s="3" t="s">
        <v>718</v>
      </c>
      <c r="Y59" s="3" t="s">
        <v>719</v>
      </c>
      <c r="Z59" s="3" t="s">
        <v>110</v>
      </c>
      <c r="AA59" s="3" t="s">
        <v>720</v>
      </c>
      <c r="AB59" s="6"/>
      <c r="AC59" s="3" t="s">
        <v>721</v>
      </c>
      <c r="AD59" s="5" t="s">
        <v>715</v>
      </c>
      <c r="AE59" s="3" t="s">
        <v>722</v>
      </c>
      <c r="AF59" s="3" t="s">
        <v>723</v>
      </c>
      <c r="AG59" s="3" t="s">
        <v>724</v>
      </c>
      <c r="AH59" s="5" t="s">
        <v>725</v>
      </c>
      <c r="AI59" s="3" t="s">
        <v>52</v>
      </c>
      <c r="AJ59" s="3" t="s">
        <v>53</v>
      </c>
    </row>
    <row r="60">
      <c r="A60" s="1">
        <v>44561.0</v>
      </c>
      <c r="B60" s="2" t="s">
        <v>36</v>
      </c>
      <c r="C60" s="6">
        <v>133.0</v>
      </c>
      <c r="D60" s="4" t="s">
        <v>726</v>
      </c>
      <c r="E60" s="2" t="s">
        <v>727</v>
      </c>
      <c r="F60" s="5">
        <v>2016.0</v>
      </c>
      <c r="G60" s="2" t="s">
        <v>728</v>
      </c>
      <c r="H60" s="5">
        <v>2.0</v>
      </c>
      <c r="I60" s="5">
        <v>-3.0</v>
      </c>
      <c r="J60" s="5">
        <v>-2.0</v>
      </c>
      <c r="K60" s="8">
        <v>-2.0</v>
      </c>
      <c r="L60" s="8">
        <v>0.0</v>
      </c>
      <c r="M60" s="2" t="s">
        <v>75</v>
      </c>
      <c r="N60" s="2">
        <v>0.0</v>
      </c>
      <c r="O60" s="2">
        <v>1.0</v>
      </c>
      <c r="P60" s="2" t="s">
        <v>41</v>
      </c>
      <c r="Q60" s="2" t="s">
        <v>76</v>
      </c>
      <c r="R60" s="2" t="s">
        <v>77</v>
      </c>
      <c r="S60" s="2">
        <v>0.0</v>
      </c>
      <c r="T60" s="2">
        <v>1.0</v>
      </c>
      <c r="U60" s="2">
        <v>0.0</v>
      </c>
      <c r="V60" s="2">
        <f t="shared" si="1"/>
        <v>1</v>
      </c>
      <c r="W60" s="2" t="s">
        <v>729</v>
      </c>
      <c r="X60" s="2" t="s">
        <v>730</v>
      </c>
      <c r="Y60" s="2" t="s">
        <v>123</v>
      </c>
      <c r="Z60" s="2" t="s">
        <v>124</v>
      </c>
      <c r="AA60" s="2" t="s">
        <v>731</v>
      </c>
      <c r="AB60" s="10"/>
      <c r="AC60" s="2" t="s">
        <v>732</v>
      </c>
      <c r="AD60" s="5" t="s">
        <v>733</v>
      </c>
      <c r="AE60" s="2" t="s">
        <v>734</v>
      </c>
      <c r="AF60" s="2" t="s">
        <v>735</v>
      </c>
      <c r="AG60" s="2" t="s">
        <v>50</v>
      </c>
      <c r="AH60" s="5" t="s">
        <v>736</v>
      </c>
      <c r="AI60" s="10"/>
      <c r="AJ60" s="10"/>
    </row>
    <row r="61">
      <c r="A61" s="1">
        <v>44561.0</v>
      </c>
      <c r="B61" s="2" t="s">
        <v>36</v>
      </c>
      <c r="C61" s="6">
        <v>6.0</v>
      </c>
      <c r="D61" s="4" t="s">
        <v>737</v>
      </c>
      <c r="E61" s="2" t="s">
        <v>738</v>
      </c>
      <c r="F61" s="5">
        <v>2006.0</v>
      </c>
      <c r="G61" s="2" t="s">
        <v>133</v>
      </c>
      <c r="H61" s="2">
        <v>3.0</v>
      </c>
      <c r="I61" s="2">
        <v>-3.0</v>
      </c>
      <c r="J61" s="2">
        <v>-2.0</v>
      </c>
      <c r="K61" s="2">
        <v>-2.0</v>
      </c>
      <c r="L61" s="2">
        <v>0.0</v>
      </c>
      <c r="M61" s="2" t="s">
        <v>57</v>
      </c>
      <c r="N61" s="2">
        <v>0.0</v>
      </c>
      <c r="O61" s="2">
        <v>1.0</v>
      </c>
      <c r="P61" s="2" t="s">
        <v>41</v>
      </c>
      <c r="Q61" s="2" t="s">
        <v>58</v>
      </c>
      <c r="R61" s="2" t="s">
        <v>172</v>
      </c>
      <c r="S61" s="2">
        <v>0.75</v>
      </c>
      <c r="T61" s="2">
        <v>0.25</v>
      </c>
      <c r="U61" s="2">
        <v>0.0</v>
      </c>
      <c r="V61" s="2">
        <f t="shared" si="1"/>
        <v>1</v>
      </c>
      <c r="W61" s="2" t="s">
        <v>739</v>
      </c>
      <c r="X61" s="2" t="s">
        <v>740</v>
      </c>
      <c r="Y61" s="2" t="s">
        <v>741</v>
      </c>
      <c r="Z61" s="2" t="s">
        <v>124</v>
      </c>
      <c r="AA61" s="2" t="s">
        <v>742</v>
      </c>
      <c r="AB61" s="2" t="e">
        <v>#NAME?</v>
      </c>
      <c r="AC61" s="2" t="s">
        <v>743</v>
      </c>
      <c r="AD61" s="5" t="s">
        <v>744</v>
      </c>
      <c r="AE61" s="2" t="s">
        <v>745</v>
      </c>
      <c r="AF61" s="2" t="s">
        <v>746</v>
      </c>
      <c r="AG61" s="2" t="s">
        <v>50</v>
      </c>
      <c r="AH61" s="5" t="s">
        <v>747</v>
      </c>
      <c r="AI61" s="10"/>
      <c r="AJ61" s="10"/>
    </row>
    <row r="62">
      <c r="A62" s="1">
        <v>44561.0</v>
      </c>
      <c r="B62" s="2" t="s">
        <v>36</v>
      </c>
      <c r="C62" s="6">
        <v>46.0</v>
      </c>
      <c r="D62" s="4" t="s">
        <v>748</v>
      </c>
      <c r="E62" s="2" t="s">
        <v>749</v>
      </c>
      <c r="F62" s="5">
        <v>2007.0</v>
      </c>
      <c r="G62" s="2" t="s">
        <v>133</v>
      </c>
      <c r="H62" s="5">
        <v>3.0</v>
      </c>
      <c r="I62" s="5">
        <v>-3.0</v>
      </c>
      <c r="J62" s="5">
        <v>-2.0</v>
      </c>
      <c r="K62" s="8">
        <v>-2.0</v>
      </c>
      <c r="L62" s="8">
        <v>0.0</v>
      </c>
      <c r="M62" s="2" t="s">
        <v>75</v>
      </c>
      <c r="N62" s="2">
        <v>0.0</v>
      </c>
      <c r="O62" s="2">
        <v>1.0</v>
      </c>
      <c r="P62" s="2" t="s">
        <v>41</v>
      </c>
      <c r="Q62" s="2" t="s">
        <v>76</v>
      </c>
      <c r="R62" s="2" t="s">
        <v>578</v>
      </c>
      <c r="S62" s="2">
        <v>0.75</v>
      </c>
      <c r="T62" s="2">
        <v>0.25</v>
      </c>
      <c r="U62" s="2">
        <v>0.0</v>
      </c>
      <c r="V62" s="2">
        <f t="shared" si="1"/>
        <v>1</v>
      </c>
      <c r="W62" s="2" t="s">
        <v>750</v>
      </c>
      <c r="X62" s="2" t="s">
        <v>146</v>
      </c>
      <c r="Y62" s="2" t="s">
        <v>751</v>
      </c>
      <c r="Z62" s="2" t="s">
        <v>752</v>
      </c>
      <c r="AA62" s="2" t="s">
        <v>753</v>
      </c>
      <c r="AB62" s="2" t="e">
        <v>#NAME?</v>
      </c>
      <c r="AC62" s="2" t="s">
        <v>754</v>
      </c>
      <c r="AD62" s="5" t="s">
        <v>755</v>
      </c>
      <c r="AE62" s="2" t="s">
        <v>756</v>
      </c>
      <c r="AF62" s="2" t="s">
        <v>757</v>
      </c>
      <c r="AG62" s="2" t="s">
        <v>50</v>
      </c>
      <c r="AH62" s="5" t="s">
        <v>758</v>
      </c>
      <c r="AI62" s="2" t="s">
        <v>52</v>
      </c>
      <c r="AJ62" s="10"/>
    </row>
    <row r="63">
      <c r="A63" s="1">
        <v>44561.0</v>
      </c>
      <c r="B63" s="2" t="s">
        <v>36</v>
      </c>
      <c r="C63" s="6">
        <v>49.0</v>
      </c>
      <c r="D63" s="4" t="s">
        <v>759</v>
      </c>
      <c r="E63" s="2" t="s">
        <v>760</v>
      </c>
      <c r="F63" s="5">
        <v>2011.0</v>
      </c>
      <c r="G63" s="2" t="s">
        <v>133</v>
      </c>
      <c r="H63" s="2">
        <v>3.0</v>
      </c>
      <c r="I63" s="2">
        <v>-3.0</v>
      </c>
      <c r="J63" s="2">
        <v>-2.0</v>
      </c>
      <c r="K63" s="2" t="s">
        <v>50</v>
      </c>
      <c r="L63" s="2" t="s">
        <v>50</v>
      </c>
      <c r="M63" s="2" t="s">
        <v>57</v>
      </c>
      <c r="N63" s="2">
        <v>0.0</v>
      </c>
      <c r="O63" s="2">
        <v>1.0</v>
      </c>
      <c r="P63" s="2" t="s">
        <v>92</v>
      </c>
      <c r="Q63" s="2" t="s">
        <v>93</v>
      </c>
      <c r="R63" s="2" t="s">
        <v>382</v>
      </c>
      <c r="S63" s="2">
        <v>0.0</v>
      </c>
      <c r="T63" s="2">
        <v>1.0</v>
      </c>
      <c r="U63" s="2">
        <v>0.0</v>
      </c>
      <c r="V63" s="2">
        <f t="shared" si="1"/>
        <v>1</v>
      </c>
      <c r="W63" s="2" t="s">
        <v>761</v>
      </c>
      <c r="X63" s="2" t="s">
        <v>161</v>
      </c>
      <c r="Y63" s="2" t="s">
        <v>80</v>
      </c>
      <c r="Z63" s="2" t="s">
        <v>762</v>
      </c>
      <c r="AA63" s="2" t="s">
        <v>763</v>
      </c>
      <c r="AB63" s="2" t="e">
        <v>#NAME?</v>
      </c>
      <c r="AC63" s="2" t="s">
        <v>764</v>
      </c>
      <c r="AD63" s="5" t="s">
        <v>765</v>
      </c>
      <c r="AE63" s="2" t="s">
        <v>766</v>
      </c>
      <c r="AF63" s="2" t="s">
        <v>767</v>
      </c>
      <c r="AG63" s="2" t="s">
        <v>50</v>
      </c>
      <c r="AH63" s="5" t="s">
        <v>768</v>
      </c>
      <c r="AI63" s="2" t="s">
        <v>52</v>
      </c>
      <c r="AJ63" s="10"/>
    </row>
    <row r="64">
      <c r="A64" s="1">
        <v>44561.0</v>
      </c>
      <c r="B64" s="2" t="s">
        <v>36</v>
      </c>
      <c r="C64" s="6">
        <v>278.0</v>
      </c>
      <c r="D64" s="4" t="s">
        <v>769</v>
      </c>
      <c r="E64" s="5" t="s">
        <v>770</v>
      </c>
      <c r="F64" s="5">
        <v>2019.0</v>
      </c>
      <c r="G64" s="3" t="s">
        <v>771</v>
      </c>
      <c r="H64" s="2">
        <v>3.0</v>
      </c>
      <c r="I64" s="2">
        <v>-3.0</v>
      </c>
      <c r="J64" s="2">
        <v>-1.0</v>
      </c>
      <c r="K64" s="3">
        <v>-2.0</v>
      </c>
      <c r="L64" s="3">
        <v>0.0</v>
      </c>
      <c r="M64" s="3" t="s">
        <v>75</v>
      </c>
      <c r="N64" s="2">
        <v>0.0</v>
      </c>
      <c r="O64" s="3">
        <v>1.0</v>
      </c>
      <c r="P64" s="3" t="s">
        <v>107</v>
      </c>
      <c r="Q64" s="3" t="s">
        <v>76</v>
      </c>
      <c r="R64" s="6"/>
      <c r="S64" s="3">
        <v>1.0</v>
      </c>
      <c r="T64" s="3">
        <v>0.0</v>
      </c>
      <c r="U64" s="3">
        <v>0.0</v>
      </c>
      <c r="V64" s="2">
        <f t="shared" si="1"/>
        <v>1</v>
      </c>
      <c r="W64" s="3" t="s">
        <v>772</v>
      </c>
      <c r="X64" s="3" t="s">
        <v>773</v>
      </c>
      <c r="Y64" s="3" t="s">
        <v>123</v>
      </c>
      <c r="Z64" s="3" t="s">
        <v>774</v>
      </c>
      <c r="AA64" s="3" t="s">
        <v>775</v>
      </c>
      <c r="AB64" s="6"/>
      <c r="AC64" s="3" t="s">
        <v>776</v>
      </c>
      <c r="AD64" s="5" t="s">
        <v>770</v>
      </c>
      <c r="AE64" s="3" t="s">
        <v>777</v>
      </c>
      <c r="AF64" s="3" t="s">
        <v>778</v>
      </c>
      <c r="AG64" s="6"/>
      <c r="AH64" s="5" t="s">
        <v>779</v>
      </c>
      <c r="AI64" s="3" t="s">
        <v>52</v>
      </c>
      <c r="AJ64" s="3" t="s">
        <v>53</v>
      </c>
    </row>
    <row r="65">
      <c r="A65" s="1">
        <v>44561.0</v>
      </c>
      <c r="B65" s="2" t="s">
        <v>36</v>
      </c>
      <c r="C65" s="6">
        <v>281.0</v>
      </c>
      <c r="D65" s="4" t="s">
        <v>780</v>
      </c>
      <c r="E65" s="5" t="s">
        <v>781</v>
      </c>
      <c r="F65" s="5">
        <v>2020.0</v>
      </c>
      <c r="G65" s="3" t="s">
        <v>771</v>
      </c>
      <c r="H65" s="2">
        <v>3.0</v>
      </c>
      <c r="I65" s="2">
        <v>-3.0</v>
      </c>
      <c r="J65" s="2">
        <v>-1.0</v>
      </c>
      <c r="K65" s="3">
        <v>-2.0</v>
      </c>
      <c r="L65" s="3">
        <v>0.0</v>
      </c>
      <c r="M65" s="3" t="s">
        <v>782</v>
      </c>
      <c r="N65" s="2">
        <v>0.0</v>
      </c>
      <c r="O65" s="3">
        <v>1.0</v>
      </c>
      <c r="P65" s="3" t="s">
        <v>107</v>
      </c>
      <c r="Q65" s="3" t="s">
        <v>93</v>
      </c>
      <c r="R65" s="6"/>
      <c r="S65" s="3">
        <v>0.25</v>
      </c>
      <c r="T65" s="3">
        <v>0.75</v>
      </c>
      <c r="U65" s="3">
        <v>0.0</v>
      </c>
      <c r="V65" s="2">
        <f t="shared" si="1"/>
        <v>1</v>
      </c>
      <c r="W65" s="13" t="s">
        <v>783</v>
      </c>
      <c r="X65" s="6"/>
      <c r="Y65" s="6"/>
      <c r="Z65" s="6"/>
      <c r="AA65" s="3" t="s">
        <v>784</v>
      </c>
      <c r="AB65" s="6"/>
      <c r="AC65" s="3" t="s">
        <v>785</v>
      </c>
      <c r="AD65" s="5" t="s">
        <v>781</v>
      </c>
      <c r="AE65" s="3" t="s">
        <v>786</v>
      </c>
      <c r="AF65" s="3" t="s">
        <v>39</v>
      </c>
      <c r="AG65" s="3" t="s">
        <v>50</v>
      </c>
      <c r="AH65" s="5" t="s">
        <v>787</v>
      </c>
      <c r="AI65" s="3" t="s">
        <v>154</v>
      </c>
      <c r="AJ65" s="6"/>
    </row>
    <row r="66">
      <c r="A66" s="1">
        <v>44561.0</v>
      </c>
      <c r="B66" s="2" t="s">
        <v>36</v>
      </c>
      <c r="C66" s="6">
        <v>279.0</v>
      </c>
      <c r="D66" s="4" t="s">
        <v>788</v>
      </c>
      <c r="E66" s="5" t="s">
        <v>789</v>
      </c>
      <c r="F66" s="5">
        <v>2018.0</v>
      </c>
      <c r="G66" s="3" t="s">
        <v>790</v>
      </c>
      <c r="H66" s="2">
        <v>3.0</v>
      </c>
      <c r="I66" s="2">
        <v>-9.0</v>
      </c>
      <c r="J66" s="2">
        <v>0.0</v>
      </c>
      <c r="K66" s="3">
        <v>-3.0</v>
      </c>
      <c r="L66" s="3">
        <v>0.0</v>
      </c>
      <c r="M66" s="3" t="s">
        <v>553</v>
      </c>
      <c r="N66" s="2">
        <v>0.0</v>
      </c>
      <c r="O66" s="3">
        <v>1.0</v>
      </c>
      <c r="P66" s="3" t="s">
        <v>791</v>
      </c>
      <c r="Q66" s="3" t="s">
        <v>42</v>
      </c>
      <c r="R66" s="6"/>
      <c r="S66" s="3">
        <v>0.5</v>
      </c>
      <c r="T66" s="3">
        <v>0.5</v>
      </c>
      <c r="U66" s="3">
        <v>0.0</v>
      </c>
      <c r="V66" s="2">
        <f t="shared" si="1"/>
        <v>1</v>
      </c>
      <c r="W66" s="3" t="s">
        <v>792</v>
      </c>
      <c r="X66" s="6"/>
      <c r="Y66" s="6"/>
      <c r="Z66" s="6"/>
      <c r="AA66" s="6"/>
      <c r="AB66" s="6"/>
      <c r="AC66" s="6"/>
      <c r="AD66" s="5" t="s">
        <v>789</v>
      </c>
      <c r="AE66" s="3" t="s">
        <v>793</v>
      </c>
      <c r="AF66" s="6"/>
      <c r="AG66" s="6"/>
      <c r="AH66" s="5" t="s">
        <v>794</v>
      </c>
      <c r="AI66" s="6"/>
      <c r="AJ66" s="6"/>
    </row>
    <row r="67">
      <c r="A67" s="1">
        <v>44561.0</v>
      </c>
      <c r="B67" s="2" t="s">
        <v>36</v>
      </c>
      <c r="C67" s="6">
        <v>2.0</v>
      </c>
      <c r="D67" s="4" t="s">
        <v>795</v>
      </c>
      <c r="E67" s="2" t="s">
        <v>796</v>
      </c>
      <c r="F67" s="5">
        <v>2010.0</v>
      </c>
      <c r="G67" s="2" t="s">
        <v>797</v>
      </c>
      <c r="H67" s="2">
        <v>3.0</v>
      </c>
      <c r="I67" s="2">
        <v>-2.0</v>
      </c>
      <c r="J67" s="2">
        <v>-2.0</v>
      </c>
      <c r="K67" s="2">
        <v>-3.0</v>
      </c>
      <c r="L67" s="2">
        <v>0.0</v>
      </c>
      <c r="M67" s="2" t="s">
        <v>57</v>
      </c>
      <c r="N67" s="2">
        <v>0.0</v>
      </c>
      <c r="O67" s="2">
        <v>1.0</v>
      </c>
      <c r="P67" s="2" t="s">
        <v>41</v>
      </c>
      <c r="Q67" s="2" t="s">
        <v>76</v>
      </c>
      <c r="R67" s="2" t="s">
        <v>77</v>
      </c>
      <c r="S67" s="2">
        <v>0.75</v>
      </c>
      <c r="T67" s="2">
        <v>0.25</v>
      </c>
      <c r="U67" s="2">
        <v>0.0</v>
      </c>
      <c r="V67" s="2">
        <f t="shared" si="1"/>
        <v>1</v>
      </c>
      <c r="W67" s="2" t="s">
        <v>798</v>
      </c>
      <c r="X67" s="2" t="s">
        <v>79</v>
      </c>
      <c r="Y67" s="2" t="s">
        <v>80</v>
      </c>
      <c r="Z67" s="2" t="s">
        <v>799</v>
      </c>
      <c r="AA67" s="2" t="s">
        <v>800</v>
      </c>
      <c r="AB67" s="2" t="e">
        <v>#NAME?</v>
      </c>
      <c r="AC67" s="2" t="s">
        <v>801</v>
      </c>
      <c r="AD67" s="5" t="s">
        <v>802</v>
      </c>
      <c r="AE67" s="2" t="s">
        <v>803</v>
      </c>
      <c r="AF67" s="2" t="s">
        <v>804</v>
      </c>
      <c r="AG67" s="2" t="s">
        <v>50</v>
      </c>
      <c r="AH67" s="5" t="s">
        <v>805</v>
      </c>
      <c r="AI67" s="2" t="s">
        <v>52</v>
      </c>
      <c r="AJ67" s="10"/>
    </row>
    <row r="68">
      <c r="A68" s="1">
        <v>44561.0</v>
      </c>
      <c r="B68" s="2" t="s">
        <v>36</v>
      </c>
      <c r="C68" s="6">
        <v>54.0</v>
      </c>
      <c r="D68" s="4" t="s">
        <v>806</v>
      </c>
      <c r="E68" s="2" t="s">
        <v>807</v>
      </c>
      <c r="F68" s="5">
        <v>2000.0</v>
      </c>
      <c r="G68" s="2" t="s">
        <v>808</v>
      </c>
      <c r="H68" s="5">
        <v>3.0</v>
      </c>
      <c r="I68" s="5">
        <v>-9.0</v>
      </c>
      <c r="J68" s="5">
        <v>-1.0</v>
      </c>
      <c r="K68" s="8">
        <v>-6.0</v>
      </c>
      <c r="L68" s="8">
        <v>0.0</v>
      </c>
      <c r="M68" s="2" t="s">
        <v>809</v>
      </c>
      <c r="N68" s="2">
        <v>1.0</v>
      </c>
      <c r="O68" s="2">
        <v>1.0</v>
      </c>
      <c r="P68" s="2" t="s">
        <v>41</v>
      </c>
      <c r="Q68" s="2" t="s">
        <v>93</v>
      </c>
      <c r="R68" s="2" t="s">
        <v>77</v>
      </c>
      <c r="S68" s="2">
        <v>0.25</v>
      </c>
      <c r="T68" s="2">
        <v>0.75</v>
      </c>
      <c r="U68" s="2">
        <v>0.0</v>
      </c>
      <c r="V68" s="2">
        <f t="shared" si="1"/>
        <v>1</v>
      </c>
      <c r="W68" s="2" t="s">
        <v>201</v>
      </c>
      <c r="X68" s="2" t="s">
        <v>810</v>
      </c>
      <c r="Y68" s="2" t="s">
        <v>123</v>
      </c>
      <c r="Z68" s="2" t="s">
        <v>124</v>
      </c>
      <c r="AA68" s="2" t="s">
        <v>811</v>
      </c>
      <c r="AB68" s="2" t="e">
        <v>#NAME?</v>
      </c>
      <c r="AC68" s="2" t="s">
        <v>812</v>
      </c>
      <c r="AD68" s="5" t="s">
        <v>813</v>
      </c>
      <c r="AE68" s="2" t="s">
        <v>814</v>
      </c>
      <c r="AF68" s="2" t="s">
        <v>815</v>
      </c>
      <c r="AG68" s="2" t="s">
        <v>50</v>
      </c>
      <c r="AH68" s="5" t="s">
        <v>816</v>
      </c>
      <c r="AI68" s="2" t="s">
        <v>154</v>
      </c>
      <c r="AJ68" s="2"/>
    </row>
    <row r="69">
      <c r="A69" s="1">
        <v>44561.0</v>
      </c>
      <c r="B69" s="2" t="s">
        <v>36</v>
      </c>
      <c r="C69" s="6">
        <v>28.0</v>
      </c>
      <c r="D69" s="4" t="s">
        <v>817</v>
      </c>
      <c r="E69" s="2" t="s">
        <v>818</v>
      </c>
      <c r="F69" s="5">
        <v>2013.0</v>
      </c>
      <c r="G69" s="2" t="s">
        <v>819</v>
      </c>
      <c r="H69" s="2">
        <v>3.0</v>
      </c>
      <c r="I69" s="2">
        <v>-9.0</v>
      </c>
      <c r="J69" s="2">
        <v>-5.0</v>
      </c>
      <c r="K69" s="2">
        <v>-8.0</v>
      </c>
      <c r="L69" s="5">
        <v>3.0</v>
      </c>
      <c r="M69" s="2" t="s">
        <v>820</v>
      </c>
      <c r="N69" s="2">
        <v>1.0</v>
      </c>
      <c r="O69" s="2">
        <v>1.0</v>
      </c>
      <c r="P69" s="2" t="s">
        <v>41</v>
      </c>
      <c r="Q69" s="2" t="s">
        <v>93</v>
      </c>
      <c r="R69" s="2" t="s">
        <v>821</v>
      </c>
      <c r="S69" s="2">
        <v>0.5</v>
      </c>
      <c r="T69" s="2">
        <v>0.0</v>
      </c>
      <c r="U69" s="2">
        <v>0.5</v>
      </c>
      <c r="V69" s="2">
        <f t="shared" si="1"/>
        <v>1</v>
      </c>
      <c r="W69" s="2" t="s">
        <v>822</v>
      </c>
      <c r="X69" s="2" t="s">
        <v>823</v>
      </c>
      <c r="Y69" s="2" t="s">
        <v>91</v>
      </c>
      <c r="Z69" s="2" t="s">
        <v>124</v>
      </c>
      <c r="AA69" s="2" t="s">
        <v>824</v>
      </c>
      <c r="AB69" s="2" t="e">
        <v>#NAME?</v>
      </c>
      <c r="AC69" s="2" t="s">
        <v>825</v>
      </c>
      <c r="AD69" s="5" t="s">
        <v>826</v>
      </c>
      <c r="AE69" s="2" t="s">
        <v>827</v>
      </c>
      <c r="AF69" s="2" t="s">
        <v>828</v>
      </c>
      <c r="AG69" s="2" t="s">
        <v>829</v>
      </c>
      <c r="AH69" s="5" t="s">
        <v>830</v>
      </c>
      <c r="AI69" s="5" t="s">
        <v>273</v>
      </c>
      <c r="AJ69" s="5"/>
    </row>
    <row r="70" ht="30.0" customHeight="1">
      <c r="A70" s="1">
        <v>44561.0</v>
      </c>
      <c r="B70" s="2" t="s">
        <v>36</v>
      </c>
      <c r="C70" s="6">
        <v>289.0</v>
      </c>
      <c r="D70" s="4" t="s">
        <v>831</v>
      </c>
      <c r="E70" s="5" t="s">
        <v>832</v>
      </c>
      <c r="F70" s="5">
        <v>2019.0</v>
      </c>
      <c r="G70" s="3" t="s">
        <v>833</v>
      </c>
      <c r="H70" s="2">
        <v>3.0</v>
      </c>
      <c r="I70" s="2">
        <v>-10.0</v>
      </c>
      <c r="J70" s="2">
        <v>-7.0</v>
      </c>
      <c r="K70" s="3">
        <v>-15.0</v>
      </c>
      <c r="L70" s="3">
        <v>0.0</v>
      </c>
      <c r="M70" s="3" t="s">
        <v>213</v>
      </c>
      <c r="N70" s="2">
        <v>0.0</v>
      </c>
      <c r="O70" s="3">
        <v>1.0</v>
      </c>
      <c r="P70" s="3" t="s">
        <v>834</v>
      </c>
      <c r="Q70" s="3" t="s">
        <v>42</v>
      </c>
      <c r="R70" s="6"/>
      <c r="S70" s="3">
        <v>0.25</v>
      </c>
      <c r="T70" s="3">
        <v>0.25</v>
      </c>
      <c r="U70" s="3">
        <v>0.5</v>
      </c>
      <c r="V70" s="2">
        <f t="shared" si="1"/>
        <v>1</v>
      </c>
      <c r="W70" s="3" t="s">
        <v>835</v>
      </c>
      <c r="X70" s="3" t="s">
        <v>836</v>
      </c>
      <c r="Y70" s="3" t="s">
        <v>837</v>
      </c>
      <c r="Z70" s="3" t="s">
        <v>838</v>
      </c>
      <c r="AA70" s="3" t="s">
        <v>839</v>
      </c>
      <c r="AB70" s="6"/>
      <c r="AC70" s="3" t="s">
        <v>840</v>
      </c>
      <c r="AD70" s="5" t="s">
        <v>832</v>
      </c>
      <c r="AE70" s="3" t="s">
        <v>841</v>
      </c>
      <c r="AF70" s="3" t="s">
        <v>842</v>
      </c>
      <c r="AG70" s="3" t="s">
        <v>843</v>
      </c>
      <c r="AH70" s="5" t="s">
        <v>844</v>
      </c>
      <c r="AI70" s="3" t="s">
        <v>52</v>
      </c>
      <c r="AJ70" s="3" t="s">
        <v>53</v>
      </c>
    </row>
    <row r="71">
      <c r="A71" s="1">
        <v>44561.0</v>
      </c>
      <c r="B71" s="2" t="s">
        <v>36</v>
      </c>
      <c r="C71" s="6">
        <v>131.0</v>
      </c>
      <c r="D71" s="4" t="s">
        <v>845</v>
      </c>
      <c r="E71" s="2" t="s">
        <v>846</v>
      </c>
      <c r="F71" s="5">
        <v>2003.0</v>
      </c>
      <c r="G71" s="2" t="s">
        <v>847</v>
      </c>
      <c r="H71" s="2">
        <v>2.0</v>
      </c>
      <c r="I71" s="2">
        <v>-10.0</v>
      </c>
      <c r="J71" s="2">
        <v>-6.0</v>
      </c>
      <c r="K71" s="2">
        <v>-6.0</v>
      </c>
      <c r="L71" s="2">
        <v>5.0</v>
      </c>
      <c r="M71" s="2" t="s">
        <v>213</v>
      </c>
      <c r="N71" s="2">
        <v>0.0</v>
      </c>
      <c r="O71" s="2">
        <v>1.0</v>
      </c>
      <c r="P71" s="2" t="s">
        <v>848</v>
      </c>
      <c r="Q71" s="2" t="s">
        <v>76</v>
      </c>
      <c r="R71" s="2" t="s">
        <v>77</v>
      </c>
      <c r="S71" s="2">
        <v>1.0</v>
      </c>
      <c r="T71" s="2">
        <v>0.0</v>
      </c>
      <c r="U71" s="2">
        <v>0.0</v>
      </c>
      <c r="V71" s="2">
        <f t="shared" si="1"/>
        <v>1</v>
      </c>
      <c r="W71" s="2" t="s">
        <v>372</v>
      </c>
      <c r="X71" s="2" t="s">
        <v>849</v>
      </c>
      <c r="Y71" s="2" t="s">
        <v>50</v>
      </c>
      <c r="Z71" s="2" t="s">
        <v>124</v>
      </c>
      <c r="AA71" s="2" t="s">
        <v>850</v>
      </c>
      <c r="AB71" s="2" t="e">
        <v>#NAME?</v>
      </c>
      <c r="AC71" s="2" t="s">
        <v>851</v>
      </c>
      <c r="AD71" s="5" t="s">
        <v>852</v>
      </c>
      <c r="AE71" s="2" t="s">
        <v>853</v>
      </c>
      <c r="AF71" s="2" t="s">
        <v>854</v>
      </c>
      <c r="AG71" s="2" t="s">
        <v>50</v>
      </c>
      <c r="AH71" s="2" t="s">
        <v>855</v>
      </c>
      <c r="AI71" s="2" t="s">
        <v>52</v>
      </c>
      <c r="AJ71" s="10"/>
    </row>
    <row r="72">
      <c r="A72" s="1">
        <v>44561.0</v>
      </c>
      <c r="B72" s="2" t="s">
        <v>36</v>
      </c>
      <c r="C72" s="6">
        <v>123.0</v>
      </c>
      <c r="D72" s="4" t="s">
        <v>856</v>
      </c>
      <c r="E72" s="2" t="s">
        <v>857</v>
      </c>
      <c r="F72" s="5">
        <v>2010.0</v>
      </c>
      <c r="G72" s="2" t="s">
        <v>847</v>
      </c>
      <c r="H72" s="2">
        <v>2.0</v>
      </c>
      <c r="I72" s="2">
        <v>-9.0</v>
      </c>
      <c r="J72" s="2">
        <v>-6.0</v>
      </c>
      <c r="K72" s="2">
        <v>-6.0</v>
      </c>
      <c r="L72" s="2">
        <v>5.0</v>
      </c>
      <c r="M72" s="2" t="s">
        <v>213</v>
      </c>
      <c r="N72" s="2">
        <v>0.0</v>
      </c>
      <c r="O72" s="2">
        <v>1.0</v>
      </c>
      <c r="P72" s="2" t="s">
        <v>41</v>
      </c>
      <c r="Q72" s="2" t="s">
        <v>76</v>
      </c>
      <c r="R72" s="2" t="s">
        <v>77</v>
      </c>
      <c r="S72" s="2">
        <v>0.0</v>
      </c>
      <c r="T72" s="2">
        <v>0.75</v>
      </c>
      <c r="U72" s="2">
        <v>0.25</v>
      </c>
      <c r="V72" s="2">
        <f t="shared" si="1"/>
        <v>1</v>
      </c>
      <c r="W72" s="2" t="s">
        <v>858</v>
      </c>
      <c r="X72" s="2" t="s">
        <v>859</v>
      </c>
      <c r="Y72" s="2" t="s">
        <v>50</v>
      </c>
      <c r="Z72" s="2" t="s">
        <v>124</v>
      </c>
      <c r="AA72" s="2" t="s">
        <v>860</v>
      </c>
      <c r="AB72" s="2" t="e">
        <v>#NAME?</v>
      </c>
      <c r="AC72" s="2" t="s">
        <v>861</v>
      </c>
      <c r="AD72" s="5" t="s">
        <v>862</v>
      </c>
      <c r="AE72" s="2" t="s">
        <v>863</v>
      </c>
      <c r="AF72" s="2" t="s">
        <v>864</v>
      </c>
      <c r="AG72" s="2" t="s">
        <v>50</v>
      </c>
      <c r="AH72" s="5" t="s">
        <v>865</v>
      </c>
      <c r="AI72" s="2" t="s">
        <v>52</v>
      </c>
      <c r="AJ72" s="10"/>
    </row>
    <row r="73">
      <c r="A73" s="1">
        <v>44561.0</v>
      </c>
      <c r="B73" s="2" t="s">
        <v>36</v>
      </c>
      <c r="C73" s="6">
        <v>67.0</v>
      </c>
      <c r="D73" s="4" t="s">
        <v>866</v>
      </c>
      <c r="E73" s="2" t="s">
        <v>867</v>
      </c>
      <c r="F73" s="5">
        <v>2010.0</v>
      </c>
      <c r="G73" s="2" t="s">
        <v>847</v>
      </c>
      <c r="H73" s="2">
        <v>2.0</v>
      </c>
      <c r="I73" s="2">
        <v>-10.0</v>
      </c>
      <c r="J73" s="2">
        <v>-6.0</v>
      </c>
      <c r="K73" s="2">
        <v>-6.0</v>
      </c>
      <c r="L73" s="2">
        <v>5.0</v>
      </c>
      <c r="M73" s="2" t="s">
        <v>213</v>
      </c>
      <c r="N73" s="2">
        <v>0.0</v>
      </c>
      <c r="O73" s="2">
        <v>1.0</v>
      </c>
      <c r="P73" s="2" t="s">
        <v>41</v>
      </c>
      <c r="Q73" s="2" t="s">
        <v>76</v>
      </c>
      <c r="R73" s="2" t="s">
        <v>77</v>
      </c>
      <c r="S73" s="2">
        <v>0.0</v>
      </c>
      <c r="T73" s="2">
        <v>1.0</v>
      </c>
      <c r="U73" s="2">
        <v>0.0</v>
      </c>
      <c r="V73" s="2">
        <f t="shared" si="1"/>
        <v>1</v>
      </c>
      <c r="W73" s="2" t="s">
        <v>201</v>
      </c>
      <c r="X73" s="2" t="s">
        <v>868</v>
      </c>
      <c r="Y73" s="2" t="s">
        <v>213</v>
      </c>
      <c r="Z73" s="2" t="s">
        <v>124</v>
      </c>
      <c r="AA73" s="2" t="s">
        <v>869</v>
      </c>
      <c r="AB73" s="2" t="e">
        <v>#NAME?</v>
      </c>
      <c r="AC73" s="2" t="s">
        <v>870</v>
      </c>
      <c r="AD73" s="5" t="s">
        <v>871</v>
      </c>
      <c r="AE73" s="2" t="s">
        <v>872</v>
      </c>
      <c r="AF73" s="2" t="s">
        <v>873</v>
      </c>
      <c r="AG73" s="2" t="s">
        <v>50</v>
      </c>
      <c r="AH73" s="5" t="s">
        <v>874</v>
      </c>
      <c r="AI73" s="10"/>
      <c r="AJ73" s="10"/>
    </row>
    <row r="74">
      <c r="A74" s="1">
        <v>44561.0</v>
      </c>
      <c r="B74" s="2" t="s">
        <v>36</v>
      </c>
      <c r="C74" s="6">
        <v>7.0</v>
      </c>
      <c r="D74" s="4" t="s">
        <v>875</v>
      </c>
      <c r="E74" s="2" t="s">
        <v>876</v>
      </c>
      <c r="F74" s="5">
        <v>2003.0</v>
      </c>
      <c r="G74" s="2" t="s">
        <v>200</v>
      </c>
      <c r="H74" s="5">
        <v>2.0</v>
      </c>
      <c r="I74" s="5">
        <v>-3.0</v>
      </c>
      <c r="J74" s="5">
        <v>-2.0</v>
      </c>
      <c r="K74" s="5">
        <v>0.0</v>
      </c>
      <c r="L74" s="5">
        <v>0.0</v>
      </c>
      <c r="M74" s="2" t="s">
        <v>57</v>
      </c>
      <c r="N74" s="2">
        <v>0.0</v>
      </c>
      <c r="O74" s="2">
        <v>1.0</v>
      </c>
      <c r="P74" s="2" t="s">
        <v>41</v>
      </c>
      <c r="Q74" s="2" t="s">
        <v>76</v>
      </c>
      <c r="R74" s="2" t="s">
        <v>77</v>
      </c>
      <c r="S74" s="2">
        <v>1.0</v>
      </c>
      <c r="T74" s="2">
        <v>0.0</v>
      </c>
      <c r="U74" s="2">
        <v>0.0</v>
      </c>
      <c r="V74" s="2">
        <f t="shared" si="1"/>
        <v>1</v>
      </c>
      <c r="W74" s="2" t="s">
        <v>372</v>
      </c>
      <c r="X74" s="2" t="s">
        <v>877</v>
      </c>
      <c r="Y74" s="2" t="s">
        <v>878</v>
      </c>
      <c r="Z74" s="2" t="s">
        <v>799</v>
      </c>
      <c r="AA74" s="2" t="s">
        <v>879</v>
      </c>
      <c r="AB74" s="2" t="e">
        <v>#NAME?</v>
      </c>
      <c r="AC74" s="2" t="s">
        <v>880</v>
      </c>
      <c r="AD74" s="5" t="s">
        <v>881</v>
      </c>
      <c r="AE74" s="2" t="s">
        <v>882</v>
      </c>
      <c r="AF74" s="2" t="s">
        <v>366</v>
      </c>
      <c r="AG74" s="2" t="s">
        <v>50</v>
      </c>
      <c r="AH74" s="5" t="s">
        <v>883</v>
      </c>
      <c r="AI74" s="10"/>
      <c r="AJ74" s="10"/>
    </row>
    <row r="75">
      <c r="A75" s="1">
        <v>44561.0</v>
      </c>
      <c r="B75" s="2" t="s">
        <v>36</v>
      </c>
      <c r="C75" s="6">
        <v>56.0</v>
      </c>
      <c r="D75" s="4" t="s">
        <v>884</v>
      </c>
      <c r="E75" s="2" t="s">
        <v>885</v>
      </c>
      <c r="F75" s="5">
        <v>2009.0</v>
      </c>
      <c r="G75" s="2" t="s">
        <v>200</v>
      </c>
      <c r="H75" s="5">
        <v>3.0</v>
      </c>
      <c r="I75" s="5">
        <v>-3.0</v>
      </c>
      <c r="J75" s="5">
        <v>-2.0</v>
      </c>
      <c r="K75" s="8">
        <v>-2.0</v>
      </c>
      <c r="L75" s="8">
        <v>0.0</v>
      </c>
      <c r="M75" s="2" t="s">
        <v>75</v>
      </c>
      <c r="N75" s="2">
        <v>0.0</v>
      </c>
      <c r="O75" s="2">
        <v>1.0</v>
      </c>
      <c r="P75" s="2" t="s">
        <v>41</v>
      </c>
      <c r="Q75" s="2" t="s">
        <v>76</v>
      </c>
      <c r="R75" s="2" t="s">
        <v>77</v>
      </c>
      <c r="S75" s="2">
        <v>0.75</v>
      </c>
      <c r="T75" s="2">
        <v>0.25</v>
      </c>
      <c r="U75" s="2">
        <v>0.0</v>
      </c>
      <c r="V75" s="2">
        <f t="shared" si="1"/>
        <v>1</v>
      </c>
      <c r="W75" s="2" t="s">
        <v>886</v>
      </c>
      <c r="X75" s="2" t="s">
        <v>146</v>
      </c>
      <c r="Y75" s="2" t="s">
        <v>887</v>
      </c>
      <c r="Z75" s="2" t="s">
        <v>63</v>
      </c>
      <c r="AA75" s="2" t="s">
        <v>888</v>
      </c>
      <c r="AB75" s="2" t="e">
        <v>#NAME?</v>
      </c>
      <c r="AC75" s="2" t="s">
        <v>889</v>
      </c>
      <c r="AD75" s="5" t="s">
        <v>890</v>
      </c>
      <c r="AE75" s="2" t="s">
        <v>891</v>
      </c>
      <c r="AF75" s="2" t="s">
        <v>892</v>
      </c>
      <c r="AG75" s="2" t="s">
        <v>50</v>
      </c>
      <c r="AH75" s="5" t="s">
        <v>893</v>
      </c>
      <c r="AI75" s="10"/>
      <c r="AJ75" s="10"/>
    </row>
    <row r="76">
      <c r="A76" s="1">
        <v>44561.0</v>
      </c>
      <c r="B76" s="2" t="s">
        <v>36</v>
      </c>
      <c r="C76" s="6">
        <v>3.0</v>
      </c>
      <c r="D76" s="4" t="s">
        <v>894</v>
      </c>
      <c r="E76" s="2" t="s">
        <v>895</v>
      </c>
      <c r="F76" s="5">
        <v>2011.0</v>
      </c>
      <c r="G76" s="2" t="s">
        <v>200</v>
      </c>
      <c r="H76" s="5">
        <v>3.0</v>
      </c>
      <c r="I76" s="5">
        <v>-3.0</v>
      </c>
      <c r="J76" s="5">
        <v>-2.0</v>
      </c>
      <c r="K76" s="8">
        <v>-2.0</v>
      </c>
      <c r="L76" s="8">
        <v>0.0</v>
      </c>
      <c r="M76" s="2" t="s">
        <v>75</v>
      </c>
      <c r="N76" s="2">
        <v>0.0</v>
      </c>
      <c r="O76" s="2">
        <v>1.0</v>
      </c>
      <c r="P76" s="2" t="s">
        <v>41</v>
      </c>
      <c r="Q76" s="2" t="s">
        <v>76</v>
      </c>
      <c r="R76" s="2" t="s">
        <v>77</v>
      </c>
      <c r="S76" s="2">
        <v>0.5</v>
      </c>
      <c r="T76" s="2">
        <v>0.0</v>
      </c>
      <c r="U76" s="2">
        <v>0.5</v>
      </c>
      <c r="V76" s="2">
        <f t="shared" si="1"/>
        <v>1</v>
      </c>
      <c r="W76" s="2" t="s">
        <v>896</v>
      </c>
      <c r="X76" s="2" t="s">
        <v>146</v>
      </c>
      <c r="Y76" s="2" t="s">
        <v>897</v>
      </c>
      <c r="Z76" s="2" t="s">
        <v>110</v>
      </c>
      <c r="AA76" s="2" t="s">
        <v>898</v>
      </c>
      <c r="AB76" s="10"/>
      <c r="AC76" s="2" t="s">
        <v>899</v>
      </c>
      <c r="AD76" s="5" t="s">
        <v>900</v>
      </c>
      <c r="AE76" s="2" t="s">
        <v>901</v>
      </c>
      <c r="AF76" s="2" t="s">
        <v>902</v>
      </c>
      <c r="AG76" s="2" t="s">
        <v>50</v>
      </c>
      <c r="AH76" s="5" t="s">
        <v>903</v>
      </c>
      <c r="AI76" s="2" t="s">
        <v>154</v>
      </c>
      <c r="AJ76" s="2" t="s">
        <v>53</v>
      </c>
    </row>
    <row r="77">
      <c r="A77" s="1">
        <v>44561.0</v>
      </c>
      <c r="B77" s="2" t="s">
        <v>36</v>
      </c>
      <c r="C77" s="6">
        <v>132.0</v>
      </c>
      <c r="D77" s="4" t="s">
        <v>904</v>
      </c>
      <c r="E77" s="2" t="s">
        <v>905</v>
      </c>
      <c r="F77" s="5">
        <v>2011.0</v>
      </c>
      <c r="G77" s="2" t="s">
        <v>200</v>
      </c>
      <c r="H77" s="5">
        <v>3.0</v>
      </c>
      <c r="I77" s="5">
        <v>-3.0</v>
      </c>
      <c r="J77" s="5">
        <v>-1.0</v>
      </c>
      <c r="K77" s="8">
        <v>-2.0</v>
      </c>
      <c r="L77" s="8">
        <v>0.0</v>
      </c>
      <c r="M77" s="2" t="s">
        <v>75</v>
      </c>
      <c r="N77" s="2">
        <v>0.0</v>
      </c>
      <c r="O77" s="2">
        <v>1.0</v>
      </c>
      <c r="P77" s="2" t="s">
        <v>41</v>
      </c>
      <c r="Q77" s="2" t="s">
        <v>76</v>
      </c>
      <c r="R77" s="2" t="s">
        <v>77</v>
      </c>
      <c r="S77" s="2">
        <v>0.25</v>
      </c>
      <c r="T77" s="2">
        <v>0.75</v>
      </c>
      <c r="U77" s="2">
        <v>0.0</v>
      </c>
      <c r="V77" s="2">
        <f t="shared" si="1"/>
        <v>1</v>
      </c>
      <c r="W77" s="2" t="s">
        <v>530</v>
      </c>
      <c r="X77" s="2" t="s">
        <v>146</v>
      </c>
      <c r="Y77" s="2" t="s">
        <v>123</v>
      </c>
      <c r="Z77" s="2" t="s">
        <v>63</v>
      </c>
      <c r="AA77" s="2" t="s">
        <v>906</v>
      </c>
      <c r="AB77" s="2" t="e">
        <v>#NAME?</v>
      </c>
      <c r="AC77" s="2" t="s">
        <v>907</v>
      </c>
      <c r="AD77" s="5" t="s">
        <v>908</v>
      </c>
      <c r="AE77" s="2" t="s">
        <v>909</v>
      </c>
      <c r="AF77" s="2" t="s">
        <v>207</v>
      </c>
      <c r="AG77" s="2" t="s">
        <v>910</v>
      </c>
      <c r="AH77" s="17"/>
      <c r="AI77" s="10"/>
      <c r="AJ77" s="10"/>
    </row>
    <row r="78">
      <c r="A78" s="1">
        <v>44561.0</v>
      </c>
      <c r="B78" s="2" t="s">
        <v>36</v>
      </c>
      <c r="C78" s="6">
        <v>48.0</v>
      </c>
      <c r="D78" s="4" t="s">
        <v>911</v>
      </c>
      <c r="E78" s="2" t="s">
        <v>912</v>
      </c>
      <c r="F78" s="5">
        <v>2011.0</v>
      </c>
      <c r="G78" s="2" t="s">
        <v>200</v>
      </c>
      <c r="H78" s="5">
        <v>3.0</v>
      </c>
      <c r="I78" s="5">
        <v>-3.0</v>
      </c>
      <c r="J78" s="5">
        <v>-2.0</v>
      </c>
      <c r="K78" s="8">
        <v>-2.0</v>
      </c>
      <c r="L78" s="8">
        <v>0.0</v>
      </c>
      <c r="M78" s="2" t="s">
        <v>75</v>
      </c>
      <c r="N78" s="2">
        <v>0.0</v>
      </c>
      <c r="O78" s="2">
        <v>1.0</v>
      </c>
      <c r="P78" s="2" t="s">
        <v>41</v>
      </c>
      <c r="Q78" s="2" t="s">
        <v>76</v>
      </c>
      <c r="R78" s="2" t="s">
        <v>77</v>
      </c>
      <c r="S78" s="2">
        <v>1.0</v>
      </c>
      <c r="T78" s="2">
        <v>0.0</v>
      </c>
      <c r="U78" s="2">
        <v>0.0</v>
      </c>
      <c r="V78" s="2">
        <f t="shared" si="1"/>
        <v>1</v>
      </c>
      <c r="W78" s="2" t="s">
        <v>913</v>
      </c>
      <c r="X78" s="2" t="s">
        <v>146</v>
      </c>
      <c r="Y78" s="2" t="s">
        <v>897</v>
      </c>
      <c r="Z78" s="2" t="s">
        <v>124</v>
      </c>
      <c r="AA78" s="2" t="s">
        <v>914</v>
      </c>
      <c r="AB78" s="2" t="e">
        <v>#NAME?</v>
      </c>
      <c r="AC78" s="2" t="s">
        <v>915</v>
      </c>
      <c r="AD78" s="5" t="s">
        <v>916</v>
      </c>
      <c r="AE78" s="2" t="s">
        <v>917</v>
      </c>
      <c r="AF78" s="2" t="s">
        <v>918</v>
      </c>
      <c r="AG78" s="2" t="s">
        <v>919</v>
      </c>
      <c r="AH78" s="5" t="s">
        <v>920</v>
      </c>
      <c r="AI78" s="2" t="s">
        <v>154</v>
      </c>
      <c r="AJ78" s="10"/>
    </row>
    <row r="79">
      <c r="A79" s="1">
        <v>44561.0</v>
      </c>
      <c r="B79" s="2" t="s">
        <v>36</v>
      </c>
      <c r="C79" s="6">
        <v>37.0</v>
      </c>
      <c r="D79" s="4" t="s">
        <v>921</v>
      </c>
      <c r="E79" s="2" t="s">
        <v>262</v>
      </c>
      <c r="F79" s="5">
        <v>2009.0</v>
      </c>
      <c r="G79" s="2" t="s">
        <v>212</v>
      </c>
      <c r="H79" s="2">
        <v>3.0</v>
      </c>
      <c r="I79" s="2">
        <v>-10.0</v>
      </c>
      <c r="J79" s="2">
        <v>-3.0</v>
      </c>
      <c r="K79" s="2">
        <v>-6.0</v>
      </c>
      <c r="L79" s="2">
        <v>4.0</v>
      </c>
      <c r="M79" s="2" t="s">
        <v>820</v>
      </c>
      <c r="N79" s="2">
        <v>1.0</v>
      </c>
      <c r="O79" s="2">
        <v>1.0</v>
      </c>
      <c r="P79" s="2" t="s">
        <v>41</v>
      </c>
      <c r="Q79" s="2" t="s">
        <v>76</v>
      </c>
      <c r="R79" s="2" t="s">
        <v>77</v>
      </c>
      <c r="S79" s="2">
        <v>0.33</v>
      </c>
      <c r="T79" s="2">
        <v>0.33</v>
      </c>
      <c r="U79" s="2">
        <v>0.33</v>
      </c>
      <c r="V79" s="2">
        <f t="shared" si="1"/>
        <v>0.99</v>
      </c>
      <c r="W79" s="2" t="s">
        <v>922</v>
      </c>
      <c r="X79" s="2" t="s">
        <v>923</v>
      </c>
      <c r="Y79" s="2" t="s">
        <v>91</v>
      </c>
      <c r="Z79" s="2" t="s">
        <v>124</v>
      </c>
      <c r="AA79" s="2" t="s">
        <v>924</v>
      </c>
      <c r="AB79" s="2" t="e">
        <v>#NAME?</v>
      </c>
      <c r="AC79" s="2" t="s">
        <v>925</v>
      </c>
      <c r="AD79" s="5" t="s">
        <v>926</v>
      </c>
      <c r="AE79" s="2" t="s">
        <v>927</v>
      </c>
      <c r="AF79" s="2" t="s">
        <v>928</v>
      </c>
      <c r="AG79" s="2" t="s">
        <v>929</v>
      </c>
      <c r="AH79" s="5" t="s">
        <v>930</v>
      </c>
      <c r="AI79" s="5" t="s">
        <v>273</v>
      </c>
      <c r="AJ79" s="5" t="s">
        <v>53</v>
      </c>
    </row>
    <row r="80">
      <c r="A80" s="1">
        <v>44561.0</v>
      </c>
      <c r="B80" s="2" t="s">
        <v>36</v>
      </c>
      <c r="C80" s="6">
        <v>38.0</v>
      </c>
      <c r="D80" s="4" t="s">
        <v>931</v>
      </c>
      <c r="E80" s="2" t="s">
        <v>262</v>
      </c>
      <c r="F80" s="5">
        <v>2011.0</v>
      </c>
      <c r="G80" s="2" t="s">
        <v>212</v>
      </c>
      <c r="H80" s="2">
        <v>3.0</v>
      </c>
      <c r="I80" s="2">
        <v>-10.0</v>
      </c>
      <c r="J80" s="5">
        <v>-5.0</v>
      </c>
      <c r="K80" s="2">
        <v>-6.0</v>
      </c>
      <c r="L80" s="2">
        <v>4.0</v>
      </c>
      <c r="M80" s="2" t="s">
        <v>820</v>
      </c>
      <c r="N80" s="2">
        <v>1.0</v>
      </c>
      <c r="O80" s="2">
        <v>1.0</v>
      </c>
      <c r="P80" s="2" t="s">
        <v>41</v>
      </c>
      <c r="Q80" s="2" t="s">
        <v>76</v>
      </c>
      <c r="R80" s="2" t="s">
        <v>77</v>
      </c>
      <c r="S80" s="2">
        <v>0.33</v>
      </c>
      <c r="T80" s="2">
        <v>0.33</v>
      </c>
      <c r="U80" s="2">
        <v>0.33</v>
      </c>
      <c r="V80" s="2">
        <f t="shared" si="1"/>
        <v>0.99</v>
      </c>
      <c r="W80" s="2" t="s">
        <v>932</v>
      </c>
      <c r="X80" s="2" t="s">
        <v>823</v>
      </c>
      <c r="Y80" s="2" t="s">
        <v>91</v>
      </c>
      <c r="Z80" s="2" t="s">
        <v>124</v>
      </c>
      <c r="AA80" s="2" t="s">
        <v>933</v>
      </c>
      <c r="AB80" s="2" t="e">
        <v>#NAME?</v>
      </c>
      <c r="AC80" s="2" t="s">
        <v>934</v>
      </c>
      <c r="AD80" s="5" t="s">
        <v>935</v>
      </c>
      <c r="AE80" s="2" t="s">
        <v>936</v>
      </c>
      <c r="AF80" s="2" t="s">
        <v>344</v>
      </c>
      <c r="AG80" s="2" t="s">
        <v>937</v>
      </c>
      <c r="AH80" s="5" t="s">
        <v>938</v>
      </c>
      <c r="AI80" s="5" t="s">
        <v>273</v>
      </c>
      <c r="AJ80" s="5"/>
    </row>
    <row r="81">
      <c r="A81" s="1">
        <v>44561.0</v>
      </c>
      <c r="B81" s="2" t="s">
        <v>36</v>
      </c>
      <c r="C81" s="6">
        <v>65.0</v>
      </c>
      <c r="D81" s="4" t="s">
        <v>939</v>
      </c>
      <c r="E81" s="2" t="s">
        <v>940</v>
      </c>
      <c r="F81" s="5">
        <v>2007.0</v>
      </c>
      <c r="G81" s="2" t="s">
        <v>941</v>
      </c>
      <c r="H81" s="2">
        <v>3.0</v>
      </c>
      <c r="I81" s="2">
        <v>-10.0</v>
      </c>
      <c r="J81" s="2">
        <v>-6.0</v>
      </c>
      <c r="K81" s="2">
        <v>-6.0</v>
      </c>
      <c r="L81" s="2">
        <v>2.0</v>
      </c>
      <c r="M81" s="2" t="s">
        <v>302</v>
      </c>
      <c r="N81" s="2">
        <v>0.0</v>
      </c>
      <c r="O81" s="2">
        <v>0.0</v>
      </c>
      <c r="P81" s="2" t="s">
        <v>942</v>
      </c>
      <c r="Q81" s="2" t="s">
        <v>58</v>
      </c>
      <c r="R81" s="2" t="s">
        <v>190</v>
      </c>
      <c r="S81" s="2">
        <v>0.0</v>
      </c>
      <c r="T81" s="2">
        <v>0.0</v>
      </c>
      <c r="U81" s="2">
        <v>1.0</v>
      </c>
      <c r="V81" s="2">
        <f t="shared" si="1"/>
        <v>1</v>
      </c>
      <c r="W81" s="2" t="s">
        <v>191</v>
      </c>
      <c r="X81" s="2" t="s">
        <v>943</v>
      </c>
      <c r="Y81" s="2" t="s">
        <v>50</v>
      </c>
      <c r="Z81" s="2" t="s">
        <v>194</v>
      </c>
      <c r="AA81" s="2" t="s">
        <v>944</v>
      </c>
      <c r="AB81" s="2" t="e">
        <v>#NAME?</v>
      </c>
      <c r="AC81" s="2" t="s">
        <v>945</v>
      </c>
      <c r="AD81" s="5" t="s">
        <v>946</v>
      </c>
      <c r="AE81" s="2" t="s">
        <v>947</v>
      </c>
      <c r="AF81" s="2" t="s">
        <v>344</v>
      </c>
      <c r="AG81" s="2" t="s">
        <v>50</v>
      </c>
      <c r="AH81" s="5" t="s">
        <v>39</v>
      </c>
      <c r="AI81" s="2" t="s">
        <v>52</v>
      </c>
      <c r="AJ81" s="2"/>
    </row>
    <row r="82">
      <c r="A82" s="1">
        <v>44561.0</v>
      </c>
      <c r="B82" s="5" t="s">
        <v>36</v>
      </c>
      <c r="C82" s="6"/>
      <c r="D82" s="4" t="s">
        <v>948</v>
      </c>
      <c r="E82" s="5" t="s">
        <v>949</v>
      </c>
      <c r="F82" s="5">
        <v>2013.0</v>
      </c>
      <c r="G82" s="3" t="s">
        <v>950</v>
      </c>
      <c r="H82" s="15">
        <v>44230.0</v>
      </c>
      <c r="I82" s="2">
        <v>-9.0</v>
      </c>
      <c r="J82" s="13">
        <v>-1.0</v>
      </c>
      <c r="K82" s="3">
        <v>-6.0</v>
      </c>
      <c r="L82" s="3">
        <v>-2.0</v>
      </c>
      <c r="M82" s="3" t="s">
        <v>951</v>
      </c>
      <c r="N82" s="2">
        <v>1.0</v>
      </c>
      <c r="O82" s="3">
        <v>0.0</v>
      </c>
      <c r="P82" s="3" t="s">
        <v>494</v>
      </c>
      <c r="Q82" s="3" t="s">
        <v>42</v>
      </c>
      <c r="R82" s="6"/>
      <c r="S82" s="3">
        <v>0.5</v>
      </c>
      <c r="T82" s="3">
        <v>0.25</v>
      </c>
      <c r="U82" s="3">
        <v>0.25</v>
      </c>
      <c r="V82" s="2">
        <f t="shared" si="1"/>
        <v>1</v>
      </c>
      <c r="W82" s="3" t="s">
        <v>952</v>
      </c>
      <c r="X82" s="3" t="s">
        <v>953</v>
      </c>
      <c r="Y82" s="3" t="s">
        <v>954</v>
      </c>
      <c r="Z82" s="3" t="s">
        <v>955</v>
      </c>
      <c r="AA82" s="3" t="s">
        <v>956</v>
      </c>
      <c r="AB82" s="6"/>
      <c r="AC82" s="3" t="s">
        <v>957</v>
      </c>
      <c r="AD82" s="5" t="s">
        <v>958</v>
      </c>
      <c r="AE82" s="3" t="s">
        <v>959</v>
      </c>
      <c r="AF82" s="3" t="s">
        <v>960</v>
      </c>
      <c r="AG82" s="3" t="s">
        <v>961</v>
      </c>
      <c r="AH82" s="5" t="s">
        <v>962</v>
      </c>
      <c r="AI82" s="3" t="s">
        <v>52</v>
      </c>
      <c r="AJ82" s="3" t="s">
        <v>53</v>
      </c>
    </row>
    <row r="83">
      <c r="A83" s="1">
        <v>44561.0</v>
      </c>
      <c r="B83" s="5" t="s">
        <v>36</v>
      </c>
      <c r="C83" s="3">
        <v>303.0</v>
      </c>
      <c r="D83" s="4" t="s">
        <v>963</v>
      </c>
      <c r="E83" s="5" t="s">
        <v>964</v>
      </c>
      <c r="F83" s="5">
        <v>2014.0</v>
      </c>
      <c r="G83" s="3" t="s">
        <v>950</v>
      </c>
      <c r="H83" s="15">
        <v>44230.0</v>
      </c>
      <c r="I83" s="2">
        <v>-9.0</v>
      </c>
      <c r="J83" s="13">
        <v>-1.0</v>
      </c>
      <c r="K83" s="3">
        <v>-6.0</v>
      </c>
      <c r="L83" s="3">
        <v>-2.0</v>
      </c>
      <c r="M83" s="3" t="s">
        <v>951</v>
      </c>
      <c r="N83" s="2">
        <v>1.0</v>
      </c>
      <c r="O83" s="3">
        <v>0.0</v>
      </c>
      <c r="P83" s="3" t="s">
        <v>494</v>
      </c>
      <c r="Q83" s="3" t="s">
        <v>42</v>
      </c>
      <c r="R83" s="6"/>
      <c r="S83" s="3">
        <v>0.5</v>
      </c>
      <c r="T83" s="3">
        <v>0.5</v>
      </c>
      <c r="U83" s="3">
        <v>0.0</v>
      </c>
      <c r="V83" s="2">
        <f t="shared" si="1"/>
        <v>1</v>
      </c>
      <c r="W83" s="3" t="s">
        <v>965</v>
      </c>
      <c r="X83" s="3" t="s">
        <v>953</v>
      </c>
      <c r="Y83" s="3" t="s">
        <v>954</v>
      </c>
      <c r="Z83" s="3" t="s">
        <v>110</v>
      </c>
      <c r="AA83" s="3" t="s">
        <v>966</v>
      </c>
      <c r="AB83" s="6"/>
      <c r="AC83" s="3" t="s">
        <v>967</v>
      </c>
      <c r="AD83" s="5" t="s">
        <v>968</v>
      </c>
      <c r="AE83" s="3" t="s">
        <v>969</v>
      </c>
      <c r="AF83" s="3" t="s">
        <v>960</v>
      </c>
      <c r="AG83" s="3" t="s">
        <v>970</v>
      </c>
      <c r="AH83" s="5" t="s">
        <v>971</v>
      </c>
      <c r="AI83" s="3" t="s">
        <v>52</v>
      </c>
      <c r="AJ83" s="3" t="s">
        <v>53</v>
      </c>
    </row>
    <row r="84">
      <c r="A84" s="1">
        <v>44561.0</v>
      </c>
      <c r="B84" s="5" t="s">
        <v>36</v>
      </c>
      <c r="C84" s="6">
        <v>358.0</v>
      </c>
      <c r="D84" s="4" t="s">
        <v>972</v>
      </c>
      <c r="E84" s="5" t="s">
        <v>973</v>
      </c>
      <c r="F84" s="5">
        <v>2020.0</v>
      </c>
      <c r="G84" s="13" t="s">
        <v>974</v>
      </c>
      <c r="H84" s="2">
        <v>2.0</v>
      </c>
      <c r="I84" s="5">
        <v>-10.0</v>
      </c>
      <c r="J84" s="2">
        <v>-4.0</v>
      </c>
      <c r="K84" s="3">
        <v>-3.0</v>
      </c>
      <c r="L84" s="3">
        <v>0.0</v>
      </c>
      <c r="M84" s="3" t="s">
        <v>455</v>
      </c>
      <c r="N84" s="2">
        <v>0.0</v>
      </c>
      <c r="O84" s="3">
        <v>1.0</v>
      </c>
      <c r="P84" s="3" t="s">
        <v>107</v>
      </c>
      <c r="Q84" s="3" t="s">
        <v>93</v>
      </c>
      <c r="R84" s="6"/>
      <c r="S84" s="3">
        <v>0.0</v>
      </c>
      <c r="T84" s="3">
        <v>1.0</v>
      </c>
      <c r="U84" s="3">
        <v>0.0</v>
      </c>
      <c r="V84" s="2">
        <f t="shared" si="1"/>
        <v>1</v>
      </c>
      <c r="W84" s="3" t="s">
        <v>975</v>
      </c>
      <c r="X84" s="3" t="s">
        <v>976</v>
      </c>
      <c r="Y84" s="3" t="s">
        <v>707</v>
      </c>
      <c r="Z84" s="3" t="s">
        <v>97</v>
      </c>
      <c r="AA84" s="3" t="s">
        <v>977</v>
      </c>
      <c r="AB84" s="6"/>
      <c r="AC84" s="3" t="s">
        <v>978</v>
      </c>
      <c r="AD84" s="5" t="s">
        <v>973</v>
      </c>
      <c r="AE84" s="3" t="s">
        <v>979</v>
      </c>
      <c r="AF84" s="3" t="s">
        <v>980</v>
      </c>
      <c r="AG84" s="3" t="s">
        <v>39</v>
      </c>
      <c r="AH84" s="5" t="s">
        <v>981</v>
      </c>
      <c r="AI84" s="3" t="s">
        <v>52</v>
      </c>
      <c r="AJ84" s="3" t="s">
        <v>53</v>
      </c>
    </row>
    <row r="85">
      <c r="A85" s="1">
        <v>44561.0</v>
      </c>
      <c r="B85" s="5" t="s">
        <v>36</v>
      </c>
      <c r="C85" s="6">
        <v>23.0</v>
      </c>
      <c r="D85" s="4" t="s">
        <v>982</v>
      </c>
      <c r="E85" s="2" t="s">
        <v>983</v>
      </c>
      <c r="F85" s="5">
        <v>2005.0</v>
      </c>
      <c r="G85" s="2" t="s">
        <v>235</v>
      </c>
      <c r="H85" s="2">
        <v>3.0</v>
      </c>
      <c r="I85" s="2">
        <v>-5.0</v>
      </c>
      <c r="J85" s="2">
        <v>-3.0</v>
      </c>
      <c r="K85" s="2">
        <v>-6.0</v>
      </c>
      <c r="L85" s="2">
        <v>5.0</v>
      </c>
      <c r="M85" s="2" t="s">
        <v>455</v>
      </c>
      <c r="N85" s="2">
        <v>0.0</v>
      </c>
      <c r="O85" s="2">
        <v>0.0</v>
      </c>
      <c r="P85" s="2" t="s">
        <v>41</v>
      </c>
      <c r="Q85" s="2" t="s">
        <v>58</v>
      </c>
      <c r="R85" s="2" t="s">
        <v>821</v>
      </c>
      <c r="S85" s="2">
        <v>1.0</v>
      </c>
      <c r="T85" s="2">
        <v>0.0</v>
      </c>
      <c r="U85" s="2">
        <v>0.0</v>
      </c>
      <c r="V85" s="2">
        <f t="shared" si="1"/>
        <v>1</v>
      </c>
      <c r="W85" s="2" t="s">
        <v>984</v>
      </c>
      <c r="X85" s="2" t="s">
        <v>985</v>
      </c>
      <c r="Y85" s="2" t="s">
        <v>986</v>
      </c>
      <c r="Z85" s="2" t="s">
        <v>987</v>
      </c>
      <c r="AA85" s="2" t="s">
        <v>988</v>
      </c>
      <c r="AB85" s="2" t="e">
        <v>#NAME?</v>
      </c>
      <c r="AC85" s="2" t="s">
        <v>989</v>
      </c>
      <c r="AD85" s="5" t="s">
        <v>990</v>
      </c>
      <c r="AE85" s="2" t="s">
        <v>991</v>
      </c>
      <c r="AF85" s="2" t="s">
        <v>992</v>
      </c>
      <c r="AG85" s="2" t="s">
        <v>50</v>
      </c>
      <c r="AH85" s="5" t="s">
        <v>993</v>
      </c>
      <c r="AI85" s="2" t="s">
        <v>52</v>
      </c>
      <c r="AJ85" s="2"/>
    </row>
    <row r="86">
      <c r="A86" s="1">
        <v>44561.0</v>
      </c>
      <c r="B86" s="5" t="s">
        <v>36</v>
      </c>
      <c r="C86" s="6">
        <v>117.0</v>
      </c>
      <c r="D86" s="4" t="s">
        <v>994</v>
      </c>
      <c r="E86" s="2" t="s">
        <v>995</v>
      </c>
      <c r="F86" s="5">
        <v>2008.0</v>
      </c>
      <c r="G86" s="2" t="s">
        <v>235</v>
      </c>
      <c r="H86" s="2">
        <v>3.0</v>
      </c>
      <c r="I86" s="2">
        <v>-5.0</v>
      </c>
      <c r="J86" s="2">
        <v>-3.0</v>
      </c>
      <c r="K86" s="2">
        <v>0.0</v>
      </c>
      <c r="L86" s="2">
        <v>2.0</v>
      </c>
      <c r="M86" s="2" t="s">
        <v>455</v>
      </c>
      <c r="N86" s="2">
        <v>0.0</v>
      </c>
      <c r="O86" s="2">
        <v>1.0</v>
      </c>
      <c r="P86" s="2" t="s">
        <v>41</v>
      </c>
      <c r="Q86" s="2" t="s">
        <v>58</v>
      </c>
      <c r="R86" s="2" t="s">
        <v>172</v>
      </c>
      <c r="S86" s="2">
        <v>1.0</v>
      </c>
      <c r="T86" s="2">
        <v>0.0</v>
      </c>
      <c r="U86" s="2">
        <v>0.0</v>
      </c>
      <c r="V86" s="2">
        <f t="shared" si="1"/>
        <v>1</v>
      </c>
      <c r="W86" s="2" t="s">
        <v>996</v>
      </c>
      <c r="X86" s="2" t="s">
        <v>997</v>
      </c>
      <c r="Y86" s="2" t="s">
        <v>998</v>
      </c>
      <c r="Z86" s="2" t="s">
        <v>590</v>
      </c>
      <c r="AA86" s="2" t="s">
        <v>999</v>
      </c>
      <c r="AB86" s="2" t="e">
        <v>#NAME?</v>
      </c>
      <c r="AC86" s="2" t="s">
        <v>1000</v>
      </c>
      <c r="AD86" s="5" t="s">
        <v>1001</v>
      </c>
      <c r="AE86" s="2" t="s">
        <v>1002</v>
      </c>
      <c r="AF86" s="2" t="s">
        <v>1003</v>
      </c>
      <c r="AG86" s="2" t="s">
        <v>50</v>
      </c>
      <c r="AH86" s="5" t="s">
        <v>1004</v>
      </c>
      <c r="AI86" s="2" t="s">
        <v>52</v>
      </c>
      <c r="AJ86" s="2"/>
    </row>
    <row r="87">
      <c r="A87" s="1">
        <v>44561.0</v>
      </c>
      <c r="B87" s="2" t="s">
        <v>36</v>
      </c>
      <c r="C87" s="6">
        <v>222.0</v>
      </c>
      <c r="D87" s="4" t="s">
        <v>1005</v>
      </c>
      <c r="E87" s="5" t="s">
        <v>1006</v>
      </c>
      <c r="F87" s="5">
        <v>2009.0</v>
      </c>
      <c r="G87" s="2" t="s">
        <v>276</v>
      </c>
      <c r="H87" s="2">
        <v>2.0</v>
      </c>
      <c r="I87" s="2">
        <v>-5.0</v>
      </c>
      <c r="J87" s="5">
        <v>-4.0</v>
      </c>
      <c r="K87" s="2">
        <v>3.0</v>
      </c>
      <c r="L87" s="2">
        <v>6.0</v>
      </c>
      <c r="M87" s="2" t="s">
        <v>455</v>
      </c>
      <c r="N87" s="2">
        <v>0.0</v>
      </c>
      <c r="O87" s="2">
        <v>1.0</v>
      </c>
      <c r="P87" s="2" t="s">
        <v>41</v>
      </c>
      <c r="Q87" s="2" t="s">
        <v>76</v>
      </c>
      <c r="R87" s="10"/>
      <c r="S87" s="2">
        <v>0.5</v>
      </c>
      <c r="T87" s="2">
        <v>0.5</v>
      </c>
      <c r="U87" s="2">
        <v>0.0</v>
      </c>
      <c r="V87" s="2">
        <f t="shared" si="1"/>
        <v>1</v>
      </c>
      <c r="W87" s="2" t="s">
        <v>1007</v>
      </c>
      <c r="X87" s="2" t="s">
        <v>1008</v>
      </c>
      <c r="Y87" s="2" t="s">
        <v>1009</v>
      </c>
      <c r="Z87" s="2" t="s">
        <v>1010</v>
      </c>
      <c r="AA87" s="2" t="s">
        <v>1011</v>
      </c>
      <c r="AB87" s="10"/>
      <c r="AC87" s="2" t="s">
        <v>1012</v>
      </c>
      <c r="AD87" s="5" t="s">
        <v>1006</v>
      </c>
      <c r="AE87" s="2" t="s">
        <v>1013</v>
      </c>
      <c r="AF87" s="2" t="s">
        <v>1014</v>
      </c>
      <c r="AG87" s="2" t="s">
        <v>50</v>
      </c>
      <c r="AH87" s="5" t="s">
        <v>1015</v>
      </c>
      <c r="AI87" s="2" t="s">
        <v>52</v>
      </c>
      <c r="AJ87" s="10"/>
    </row>
    <row r="88">
      <c r="A88" s="1">
        <v>44561.0</v>
      </c>
      <c r="B88" s="5" t="s">
        <v>36</v>
      </c>
      <c r="C88" s="6">
        <v>1.0</v>
      </c>
      <c r="D88" s="4" t="s">
        <v>1016</v>
      </c>
      <c r="E88" s="2" t="s">
        <v>1017</v>
      </c>
      <c r="F88" s="5">
        <v>2009.0</v>
      </c>
      <c r="G88" s="2" t="s">
        <v>235</v>
      </c>
      <c r="H88" s="2">
        <v>0.0</v>
      </c>
      <c r="I88" s="2">
        <v>-5.0</v>
      </c>
      <c r="J88" s="2">
        <v>-1.0</v>
      </c>
      <c r="K88" s="2">
        <v>-6.0</v>
      </c>
      <c r="L88" s="2">
        <v>-2.0</v>
      </c>
      <c r="M88" s="2" t="s">
        <v>951</v>
      </c>
      <c r="N88" s="5">
        <v>0.0</v>
      </c>
      <c r="O88" s="2">
        <v>0.0</v>
      </c>
      <c r="P88" s="2" t="s">
        <v>41</v>
      </c>
      <c r="Q88" s="2" t="s">
        <v>235</v>
      </c>
      <c r="R88" s="2" t="s">
        <v>59</v>
      </c>
      <c r="S88" s="2">
        <v>1.0</v>
      </c>
      <c r="T88" s="2">
        <v>0.0</v>
      </c>
      <c r="U88" s="2">
        <v>0.0</v>
      </c>
      <c r="V88" s="2">
        <f t="shared" si="1"/>
        <v>1</v>
      </c>
      <c r="W88" s="2" t="s">
        <v>1018</v>
      </c>
      <c r="X88" s="2" t="s">
        <v>79</v>
      </c>
      <c r="Y88" s="2" t="s">
        <v>80</v>
      </c>
      <c r="Z88" s="2" t="s">
        <v>799</v>
      </c>
      <c r="AA88" s="2" t="s">
        <v>1019</v>
      </c>
      <c r="AB88" s="2" t="e">
        <v>#NAME?</v>
      </c>
      <c r="AC88" s="2" t="s">
        <v>1020</v>
      </c>
      <c r="AD88" s="5" t="s">
        <v>1021</v>
      </c>
      <c r="AE88" s="2" t="s">
        <v>1022</v>
      </c>
      <c r="AF88" s="2" t="s">
        <v>1023</v>
      </c>
      <c r="AG88" s="2" t="s">
        <v>1024</v>
      </c>
      <c r="AH88" s="5" t="s">
        <v>1025</v>
      </c>
      <c r="AI88" s="2" t="s">
        <v>52</v>
      </c>
      <c r="AJ88" s="2" t="s">
        <v>53</v>
      </c>
    </row>
    <row r="89">
      <c r="A89" s="1">
        <v>44561.0</v>
      </c>
      <c r="B89" s="2" t="s">
        <v>36</v>
      </c>
      <c r="C89" s="6">
        <v>331.0</v>
      </c>
      <c r="D89" s="4" t="s">
        <v>1026</v>
      </c>
      <c r="E89" s="5" t="s">
        <v>1027</v>
      </c>
      <c r="F89" s="5">
        <v>2009.0</v>
      </c>
      <c r="G89" s="3" t="s">
        <v>276</v>
      </c>
      <c r="H89" s="2">
        <v>3.0</v>
      </c>
      <c r="I89" s="2">
        <v>-7.0</v>
      </c>
      <c r="J89" s="2">
        <v>-4.0</v>
      </c>
      <c r="K89" s="3">
        <v>-6.0</v>
      </c>
      <c r="L89" s="3">
        <v>3.0</v>
      </c>
      <c r="M89" s="3" t="s">
        <v>1028</v>
      </c>
      <c r="N89" s="5">
        <v>1.0</v>
      </c>
      <c r="O89" s="3">
        <v>1.0</v>
      </c>
      <c r="P89" s="3" t="s">
        <v>41</v>
      </c>
      <c r="Q89" s="3" t="s">
        <v>58</v>
      </c>
      <c r="R89" s="6"/>
      <c r="S89" s="3">
        <v>1.0</v>
      </c>
      <c r="T89" s="3">
        <v>0.0</v>
      </c>
      <c r="U89" s="3">
        <v>0.0</v>
      </c>
      <c r="V89" s="2">
        <v>0.0</v>
      </c>
      <c r="W89" s="3" t="s">
        <v>1029</v>
      </c>
      <c r="X89" s="3" t="s">
        <v>1030</v>
      </c>
      <c r="Y89" s="3" t="s">
        <v>1031</v>
      </c>
      <c r="Z89" s="3" t="s">
        <v>1032</v>
      </c>
      <c r="AA89" s="3" t="s">
        <v>1033</v>
      </c>
      <c r="AB89" s="6"/>
      <c r="AC89" s="3" t="s">
        <v>1034</v>
      </c>
      <c r="AD89" s="5" t="s">
        <v>1027</v>
      </c>
      <c r="AE89" s="3" t="s">
        <v>1035</v>
      </c>
      <c r="AF89" s="3" t="s">
        <v>1036</v>
      </c>
      <c r="AG89" s="3" t="s">
        <v>39</v>
      </c>
      <c r="AH89" s="5" t="s">
        <v>1037</v>
      </c>
      <c r="AI89" s="3" t="s">
        <v>52</v>
      </c>
      <c r="AJ89" s="3" t="s">
        <v>53</v>
      </c>
    </row>
    <row r="90">
      <c r="A90" s="1">
        <v>44561.0</v>
      </c>
      <c r="B90" s="5" t="s">
        <v>36</v>
      </c>
      <c r="C90" s="6">
        <v>60.0</v>
      </c>
      <c r="D90" s="4" t="s">
        <v>1038</v>
      </c>
      <c r="E90" s="2" t="s">
        <v>1039</v>
      </c>
      <c r="F90" s="5">
        <v>2010.0</v>
      </c>
      <c r="G90" s="2" t="s">
        <v>235</v>
      </c>
      <c r="H90" s="2">
        <v>3.0</v>
      </c>
      <c r="I90" s="2">
        <v>-5.0</v>
      </c>
      <c r="J90" s="2">
        <v>-4.0</v>
      </c>
      <c r="K90" s="2">
        <v>3.0</v>
      </c>
      <c r="L90" s="2">
        <v>5.0</v>
      </c>
      <c r="M90" s="2" t="s">
        <v>455</v>
      </c>
      <c r="N90" s="2">
        <v>0.0</v>
      </c>
      <c r="O90" s="2">
        <v>1.0</v>
      </c>
      <c r="P90" s="2" t="s">
        <v>41</v>
      </c>
      <c r="Q90" s="2" t="s">
        <v>93</v>
      </c>
      <c r="R90" s="2" t="s">
        <v>59</v>
      </c>
      <c r="S90" s="2">
        <v>0.25</v>
      </c>
      <c r="T90" s="2">
        <v>0.0</v>
      </c>
      <c r="U90" s="2">
        <v>0.75</v>
      </c>
      <c r="V90" s="2">
        <f t="shared" ref="V90:V111" si="2">SUM(S90:U90)</f>
        <v>1</v>
      </c>
      <c r="W90" s="2" t="s">
        <v>599</v>
      </c>
      <c r="X90" s="2" t="s">
        <v>1040</v>
      </c>
      <c r="Y90" s="2" t="s">
        <v>91</v>
      </c>
      <c r="Z90" s="2" t="s">
        <v>987</v>
      </c>
      <c r="AA90" s="2" t="s">
        <v>1041</v>
      </c>
      <c r="AB90" s="2" t="e">
        <v>#NAME?</v>
      </c>
      <c r="AC90" s="2" t="s">
        <v>1042</v>
      </c>
      <c r="AD90" s="5" t="s">
        <v>1043</v>
      </c>
      <c r="AE90" s="2" t="s">
        <v>1044</v>
      </c>
      <c r="AF90" s="2" t="s">
        <v>344</v>
      </c>
      <c r="AG90" s="2" t="s">
        <v>50</v>
      </c>
      <c r="AH90" s="5" t="s">
        <v>1045</v>
      </c>
      <c r="AI90" s="2" t="s">
        <v>52</v>
      </c>
      <c r="AJ90" s="2"/>
    </row>
    <row r="91">
      <c r="A91" s="1">
        <v>44561.0</v>
      </c>
      <c r="B91" s="2" t="s">
        <v>36</v>
      </c>
      <c r="C91" s="6">
        <v>64.0</v>
      </c>
      <c r="D91" s="4" t="s">
        <v>1046</v>
      </c>
      <c r="E91" s="5" t="s">
        <v>1047</v>
      </c>
      <c r="F91" s="5">
        <v>2011.0</v>
      </c>
      <c r="G91" s="5" t="s">
        <v>235</v>
      </c>
      <c r="H91" s="5">
        <v>3.0</v>
      </c>
      <c r="I91" s="5">
        <v>-5.0</v>
      </c>
      <c r="J91" s="5">
        <v>-2.0</v>
      </c>
      <c r="K91" s="5">
        <v>-10.0</v>
      </c>
      <c r="L91" s="5">
        <v>0.0</v>
      </c>
      <c r="M91" s="5" t="s">
        <v>1048</v>
      </c>
      <c r="N91" s="2">
        <v>1.0</v>
      </c>
      <c r="O91" s="2">
        <v>1.0</v>
      </c>
      <c r="P91" s="2" t="s">
        <v>41</v>
      </c>
      <c r="Q91" s="2" t="s">
        <v>76</v>
      </c>
      <c r="R91" s="2" t="s">
        <v>1049</v>
      </c>
      <c r="S91" s="2">
        <v>0.5</v>
      </c>
      <c r="T91" s="2">
        <v>0.25</v>
      </c>
      <c r="U91" s="2">
        <v>0.25</v>
      </c>
      <c r="V91" s="2">
        <f t="shared" si="2"/>
        <v>1</v>
      </c>
      <c r="W91" s="2" t="s">
        <v>1050</v>
      </c>
      <c r="X91" s="2" t="s">
        <v>1051</v>
      </c>
      <c r="Y91" s="2" t="s">
        <v>1052</v>
      </c>
      <c r="Z91" s="2" t="s">
        <v>124</v>
      </c>
      <c r="AA91" s="2" t="s">
        <v>1053</v>
      </c>
      <c r="AB91" s="2" t="e">
        <v>#NAME?</v>
      </c>
      <c r="AC91" s="2" t="s">
        <v>1054</v>
      </c>
      <c r="AD91" s="5" t="s">
        <v>1055</v>
      </c>
      <c r="AE91" s="2" t="s">
        <v>1056</v>
      </c>
      <c r="AF91" s="2" t="s">
        <v>1057</v>
      </c>
      <c r="AG91" s="2" t="s">
        <v>50</v>
      </c>
      <c r="AH91" s="5" t="s">
        <v>1058</v>
      </c>
      <c r="AI91" s="2" t="s">
        <v>52</v>
      </c>
      <c r="AJ91" s="2"/>
    </row>
    <row r="92">
      <c r="A92" s="1">
        <v>44561.0</v>
      </c>
      <c r="B92" s="5" t="s">
        <v>36</v>
      </c>
      <c r="C92" s="6">
        <v>402.0</v>
      </c>
      <c r="D92" s="4" t="s">
        <v>1059</v>
      </c>
      <c r="E92" s="5" t="s">
        <v>1060</v>
      </c>
      <c r="F92" s="5">
        <v>2012.0</v>
      </c>
      <c r="G92" s="3" t="s">
        <v>276</v>
      </c>
      <c r="H92" s="2">
        <v>3.0</v>
      </c>
      <c r="I92" s="2">
        <v>-5.0</v>
      </c>
      <c r="J92" s="2">
        <v>-4.0</v>
      </c>
      <c r="K92" s="3">
        <v>-3.0</v>
      </c>
      <c r="L92" s="3">
        <v>0.0</v>
      </c>
      <c r="M92" s="3" t="s">
        <v>455</v>
      </c>
      <c r="N92" s="2">
        <v>0.0</v>
      </c>
      <c r="O92" s="3">
        <v>1.0</v>
      </c>
      <c r="P92" s="3" t="s">
        <v>41</v>
      </c>
      <c r="Q92" s="3" t="s">
        <v>76</v>
      </c>
      <c r="R92" s="6"/>
      <c r="S92" s="3">
        <v>0.75</v>
      </c>
      <c r="T92" s="3">
        <v>0.0</v>
      </c>
      <c r="U92" s="3">
        <v>0.25</v>
      </c>
      <c r="V92" s="2">
        <f t="shared" si="2"/>
        <v>1</v>
      </c>
      <c r="W92" s="3" t="s">
        <v>1061</v>
      </c>
      <c r="X92" s="3" t="s">
        <v>1062</v>
      </c>
      <c r="Y92" s="3" t="s">
        <v>1063</v>
      </c>
      <c r="Z92" s="3" t="s">
        <v>110</v>
      </c>
      <c r="AA92" s="3" t="s">
        <v>1064</v>
      </c>
      <c r="AB92" s="6"/>
      <c r="AC92" s="3" t="s">
        <v>1065</v>
      </c>
      <c r="AD92" s="5" t="s">
        <v>1060</v>
      </c>
      <c r="AE92" s="3" t="s">
        <v>1066</v>
      </c>
      <c r="AF92" s="3" t="s">
        <v>1067</v>
      </c>
      <c r="AG92" s="3" t="s">
        <v>1068</v>
      </c>
      <c r="AH92" s="5" t="s">
        <v>1069</v>
      </c>
      <c r="AI92" s="3" t="s">
        <v>1070</v>
      </c>
      <c r="AJ92" s="3" t="s">
        <v>52</v>
      </c>
    </row>
    <row r="93">
      <c r="A93" s="1">
        <v>44561.0</v>
      </c>
      <c r="B93" s="2" t="s">
        <v>36</v>
      </c>
      <c r="C93" s="6">
        <v>43.0</v>
      </c>
      <c r="D93" s="4" t="s">
        <v>1071</v>
      </c>
      <c r="E93" s="2" t="s">
        <v>1072</v>
      </c>
      <c r="F93" s="5">
        <v>2013.0</v>
      </c>
      <c r="G93" s="2" t="s">
        <v>235</v>
      </c>
      <c r="H93" s="2">
        <v>3.0</v>
      </c>
      <c r="I93" s="5">
        <v>-10.0</v>
      </c>
      <c r="J93" s="5">
        <v>-9.0</v>
      </c>
      <c r="K93" s="5">
        <v>-15.0</v>
      </c>
      <c r="L93" s="2">
        <v>-12.0</v>
      </c>
      <c r="M93" s="2" t="s">
        <v>213</v>
      </c>
      <c r="N93" s="2">
        <v>0.0</v>
      </c>
      <c r="O93" s="2">
        <v>1.0</v>
      </c>
      <c r="P93" s="2" t="s">
        <v>41</v>
      </c>
      <c r="Q93" s="2" t="s">
        <v>76</v>
      </c>
      <c r="R93" s="2" t="s">
        <v>77</v>
      </c>
      <c r="S93" s="2">
        <v>0.25</v>
      </c>
      <c r="T93" s="2">
        <v>0.0</v>
      </c>
      <c r="U93" s="2">
        <v>0.75</v>
      </c>
      <c r="V93" s="2">
        <f t="shared" si="2"/>
        <v>1</v>
      </c>
      <c r="W93" s="2" t="s">
        <v>1073</v>
      </c>
      <c r="X93" s="2" t="s">
        <v>1074</v>
      </c>
      <c r="Y93" s="2" t="s">
        <v>1075</v>
      </c>
      <c r="Z93" s="2" t="s">
        <v>124</v>
      </c>
      <c r="AA93" s="2" t="s">
        <v>1076</v>
      </c>
      <c r="AB93" s="2" t="e">
        <v>#NAME?</v>
      </c>
      <c r="AC93" s="2" t="s">
        <v>1077</v>
      </c>
      <c r="AD93" s="5" t="s">
        <v>1078</v>
      </c>
      <c r="AE93" s="2" t="s">
        <v>1079</v>
      </c>
      <c r="AF93" s="2" t="s">
        <v>1080</v>
      </c>
      <c r="AG93" s="2" t="s">
        <v>1081</v>
      </c>
      <c r="AH93" s="5" t="s">
        <v>1082</v>
      </c>
      <c r="AI93" s="2" t="s">
        <v>273</v>
      </c>
      <c r="AJ93" s="2"/>
    </row>
    <row r="94">
      <c r="A94" s="1">
        <v>44561.0</v>
      </c>
      <c r="B94" s="2" t="s">
        <v>36</v>
      </c>
      <c r="C94" s="6">
        <v>55.0</v>
      </c>
      <c r="D94" s="4" t="s">
        <v>1083</v>
      </c>
      <c r="E94" s="2" t="s">
        <v>1084</v>
      </c>
      <c r="F94" s="5">
        <v>2014.0</v>
      </c>
      <c r="G94" s="2" t="s">
        <v>235</v>
      </c>
      <c r="H94" s="2">
        <v>3.0</v>
      </c>
      <c r="I94" s="2">
        <v>-10.0</v>
      </c>
      <c r="J94" s="2">
        <v>-9.0</v>
      </c>
      <c r="K94" s="2">
        <v>-15.0</v>
      </c>
      <c r="L94" s="2">
        <v>-9.0</v>
      </c>
      <c r="M94" s="2" t="s">
        <v>213</v>
      </c>
      <c r="N94" s="2">
        <v>0.0</v>
      </c>
      <c r="O94" s="2">
        <v>1.0</v>
      </c>
      <c r="P94" s="2" t="s">
        <v>41</v>
      </c>
      <c r="Q94" s="2" t="s">
        <v>76</v>
      </c>
      <c r="R94" s="2" t="s">
        <v>77</v>
      </c>
      <c r="S94" s="2">
        <v>0.25</v>
      </c>
      <c r="T94" s="2">
        <v>0.0</v>
      </c>
      <c r="U94" s="2">
        <v>0.75</v>
      </c>
      <c r="V94" s="2">
        <f t="shared" si="2"/>
        <v>1</v>
      </c>
      <c r="W94" s="2" t="s">
        <v>1085</v>
      </c>
      <c r="X94" s="2" t="s">
        <v>1086</v>
      </c>
      <c r="Y94" s="2" t="s">
        <v>213</v>
      </c>
      <c r="Z94" s="2" t="s">
        <v>124</v>
      </c>
      <c r="AA94" s="2" t="s">
        <v>1087</v>
      </c>
      <c r="AB94" s="2" t="e">
        <v>#NAME?</v>
      </c>
      <c r="AC94" s="2" t="s">
        <v>1088</v>
      </c>
      <c r="AD94" s="5" t="s">
        <v>1089</v>
      </c>
      <c r="AE94" s="2" t="s">
        <v>1090</v>
      </c>
      <c r="AF94" s="2" t="s">
        <v>1091</v>
      </c>
      <c r="AG94" s="2" t="s">
        <v>50</v>
      </c>
      <c r="AH94" s="5" t="s">
        <v>1092</v>
      </c>
      <c r="AI94" s="2" t="s">
        <v>273</v>
      </c>
      <c r="AJ94" s="2"/>
    </row>
    <row r="95">
      <c r="A95" s="1">
        <v>44561.0</v>
      </c>
      <c r="B95" s="2" t="s">
        <v>36</v>
      </c>
      <c r="C95" s="6">
        <v>77.0</v>
      </c>
      <c r="D95" s="4" t="s">
        <v>1093</v>
      </c>
      <c r="E95" s="2" t="s">
        <v>1094</v>
      </c>
      <c r="F95" s="5">
        <v>2016.0</v>
      </c>
      <c r="G95" s="2" t="s">
        <v>235</v>
      </c>
      <c r="H95" s="2">
        <v>3.0</v>
      </c>
      <c r="I95" s="2">
        <v>-9.0</v>
      </c>
      <c r="J95" s="2">
        <v>-8.0</v>
      </c>
      <c r="K95" s="2">
        <v>-15.0</v>
      </c>
      <c r="L95" s="2">
        <v>-4.0</v>
      </c>
      <c r="M95" s="2" t="s">
        <v>213</v>
      </c>
      <c r="N95" s="2">
        <v>1.0</v>
      </c>
      <c r="O95" s="2">
        <v>1.0</v>
      </c>
      <c r="P95" s="2" t="s">
        <v>41</v>
      </c>
      <c r="Q95" s="2" t="s">
        <v>76</v>
      </c>
      <c r="R95" s="2" t="s">
        <v>77</v>
      </c>
      <c r="S95" s="2">
        <v>0.25</v>
      </c>
      <c r="T95" s="2">
        <v>0.0</v>
      </c>
      <c r="U95" s="2">
        <v>0.75</v>
      </c>
      <c r="V95" s="2">
        <f t="shared" si="2"/>
        <v>1</v>
      </c>
      <c r="W95" s="2" t="s">
        <v>1095</v>
      </c>
      <c r="X95" s="2" t="s">
        <v>1096</v>
      </c>
      <c r="Y95" s="2" t="s">
        <v>1097</v>
      </c>
      <c r="Z95" s="2" t="s">
        <v>45</v>
      </c>
      <c r="AA95" s="2" t="s">
        <v>1098</v>
      </c>
      <c r="AB95" s="2" t="e">
        <v>#NAME?</v>
      </c>
      <c r="AC95" s="2" t="s">
        <v>1099</v>
      </c>
      <c r="AD95" s="5" t="s">
        <v>1100</v>
      </c>
      <c r="AE95" s="2" t="s">
        <v>1101</v>
      </c>
      <c r="AF95" s="2" t="s">
        <v>232</v>
      </c>
      <c r="AG95" s="2" t="s">
        <v>50</v>
      </c>
      <c r="AH95" s="5" t="s">
        <v>1102</v>
      </c>
      <c r="AI95" s="2" t="s">
        <v>52</v>
      </c>
      <c r="AJ95" s="2"/>
    </row>
    <row r="96">
      <c r="A96" s="1">
        <v>44561.0</v>
      </c>
      <c r="B96" s="2" t="s">
        <v>36</v>
      </c>
      <c r="C96" s="6">
        <v>47.0</v>
      </c>
      <c r="D96" s="4" t="s">
        <v>1103</v>
      </c>
      <c r="E96" s="2" t="s">
        <v>1104</v>
      </c>
      <c r="F96" s="5">
        <v>2016.0</v>
      </c>
      <c r="G96" s="2" t="s">
        <v>235</v>
      </c>
      <c r="H96" s="2">
        <v>2.0</v>
      </c>
      <c r="I96" s="2">
        <v>-9.0</v>
      </c>
      <c r="J96" s="2">
        <v>-9.0</v>
      </c>
      <c r="K96" s="2">
        <v>-15.0</v>
      </c>
      <c r="L96" s="2">
        <v>-9.0</v>
      </c>
      <c r="M96" s="2" t="s">
        <v>213</v>
      </c>
      <c r="N96" s="2">
        <v>0.0</v>
      </c>
      <c r="O96" s="2">
        <v>1.0</v>
      </c>
      <c r="P96" s="2" t="s">
        <v>41</v>
      </c>
      <c r="Q96" s="2" t="s">
        <v>76</v>
      </c>
      <c r="R96" s="2" t="s">
        <v>77</v>
      </c>
      <c r="S96" s="2">
        <v>0.0</v>
      </c>
      <c r="T96" s="2">
        <v>1.0</v>
      </c>
      <c r="U96" s="2">
        <v>0.0</v>
      </c>
      <c r="V96" s="2">
        <f t="shared" si="2"/>
        <v>1</v>
      </c>
      <c r="W96" s="2" t="s">
        <v>1105</v>
      </c>
      <c r="X96" s="2" t="s">
        <v>1106</v>
      </c>
      <c r="Y96" s="2" t="s">
        <v>567</v>
      </c>
      <c r="Z96" s="2" t="s">
        <v>45</v>
      </c>
      <c r="AA96" s="2" t="s">
        <v>1107</v>
      </c>
      <c r="AB96" s="2" t="e">
        <v>#NAME?</v>
      </c>
      <c r="AC96" s="2" t="s">
        <v>1108</v>
      </c>
      <c r="AD96" s="5" t="s">
        <v>1109</v>
      </c>
      <c r="AE96" s="2" t="s">
        <v>1110</v>
      </c>
      <c r="AF96" s="2" t="s">
        <v>1111</v>
      </c>
      <c r="AG96" s="2" t="s">
        <v>50</v>
      </c>
      <c r="AH96" s="5" t="s">
        <v>1112</v>
      </c>
      <c r="AI96" s="2" t="s">
        <v>52</v>
      </c>
      <c r="AJ96" s="2"/>
    </row>
    <row r="97">
      <c r="A97" s="1">
        <v>44561.0</v>
      </c>
      <c r="B97" s="2" t="s">
        <v>36</v>
      </c>
      <c r="C97" s="6">
        <v>161.0</v>
      </c>
      <c r="D97" s="4" t="s">
        <v>1113</v>
      </c>
      <c r="E97" s="5" t="s">
        <v>1114</v>
      </c>
      <c r="F97" s="5">
        <v>2016.0</v>
      </c>
      <c r="G97" s="2" t="s">
        <v>276</v>
      </c>
      <c r="H97" s="2">
        <v>3.0</v>
      </c>
      <c r="I97" s="2">
        <v>-4.0</v>
      </c>
      <c r="J97" s="2">
        <v>-1.0</v>
      </c>
      <c r="K97" s="2">
        <v>-6.0</v>
      </c>
      <c r="L97" s="2">
        <v>0.0</v>
      </c>
      <c r="M97" s="2" t="s">
        <v>57</v>
      </c>
      <c r="N97" s="2">
        <v>0.0</v>
      </c>
      <c r="O97" s="2">
        <v>1.0</v>
      </c>
      <c r="P97" s="2" t="s">
        <v>41</v>
      </c>
      <c r="Q97" s="2" t="s">
        <v>76</v>
      </c>
      <c r="R97" s="10"/>
      <c r="S97" s="2">
        <v>1.0</v>
      </c>
      <c r="T97" s="2">
        <v>0.0</v>
      </c>
      <c r="U97" s="2">
        <v>0.0</v>
      </c>
      <c r="V97" s="2">
        <f t="shared" si="2"/>
        <v>1</v>
      </c>
      <c r="W97" s="2" t="s">
        <v>1115</v>
      </c>
      <c r="X97" s="2" t="s">
        <v>1116</v>
      </c>
      <c r="Y97" s="2" t="s">
        <v>1117</v>
      </c>
      <c r="Z97" s="2" t="s">
        <v>1118</v>
      </c>
      <c r="AA97" s="2" t="s">
        <v>1119</v>
      </c>
      <c r="AB97" s="10"/>
      <c r="AC97" s="2" t="s">
        <v>1120</v>
      </c>
      <c r="AD97" s="5" t="s">
        <v>1121</v>
      </c>
      <c r="AE97" s="2" t="s">
        <v>1122</v>
      </c>
      <c r="AF97" s="2" t="s">
        <v>1123</v>
      </c>
      <c r="AG97" s="2" t="s">
        <v>50</v>
      </c>
      <c r="AH97" s="5" t="s">
        <v>1124</v>
      </c>
      <c r="AI97" s="2" t="s">
        <v>52</v>
      </c>
      <c r="AJ97" s="2" t="s">
        <v>53</v>
      </c>
    </row>
    <row r="98">
      <c r="A98" s="1">
        <v>44561.0</v>
      </c>
      <c r="B98" s="2" t="s">
        <v>36</v>
      </c>
      <c r="C98" s="6">
        <v>219.0</v>
      </c>
      <c r="D98" s="4" t="s">
        <v>1125</v>
      </c>
      <c r="E98" s="5" t="s">
        <v>1126</v>
      </c>
      <c r="F98" s="5">
        <v>2018.0</v>
      </c>
      <c r="G98" s="2" t="s">
        <v>276</v>
      </c>
      <c r="H98" s="2">
        <v>2.0</v>
      </c>
      <c r="I98" s="2">
        <v>-6.0</v>
      </c>
      <c r="J98" s="5">
        <v>-3.0</v>
      </c>
      <c r="K98" s="2">
        <v>-6.0</v>
      </c>
      <c r="L98" s="2">
        <v>6.0</v>
      </c>
      <c r="M98" s="2" t="s">
        <v>455</v>
      </c>
      <c r="N98" s="2">
        <v>0.0</v>
      </c>
      <c r="O98" s="2">
        <v>1.0</v>
      </c>
      <c r="P98" s="2" t="s">
        <v>41</v>
      </c>
      <c r="Q98" s="2" t="s">
        <v>93</v>
      </c>
      <c r="R98" s="10"/>
      <c r="S98" s="2">
        <v>0.75</v>
      </c>
      <c r="T98" s="2">
        <v>0.25</v>
      </c>
      <c r="U98" s="2">
        <v>0.0</v>
      </c>
      <c r="V98" s="2">
        <f t="shared" si="2"/>
        <v>1</v>
      </c>
      <c r="W98" s="2" t="s">
        <v>1127</v>
      </c>
      <c r="X98" s="2" t="s">
        <v>1128</v>
      </c>
      <c r="Y98" s="2" t="s">
        <v>1129</v>
      </c>
      <c r="Z98" s="2" t="s">
        <v>1130</v>
      </c>
      <c r="AA98" s="2" t="s">
        <v>1131</v>
      </c>
      <c r="AB98" s="10"/>
      <c r="AC98" s="2" t="s">
        <v>1132</v>
      </c>
      <c r="AD98" s="5" t="s">
        <v>1126</v>
      </c>
      <c r="AE98" s="2" t="s">
        <v>1133</v>
      </c>
      <c r="AF98" s="2" t="s">
        <v>1134</v>
      </c>
      <c r="AG98" s="2" t="s">
        <v>1135</v>
      </c>
      <c r="AH98" s="5" t="s">
        <v>1136</v>
      </c>
      <c r="AI98" s="2" t="s">
        <v>52</v>
      </c>
      <c r="AJ98" s="2" t="s">
        <v>53</v>
      </c>
    </row>
    <row r="99">
      <c r="A99" s="1">
        <v>44561.0</v>
      </c>
      <c r="B99" s="2" t="s">
        <v>36</v>
      </c>
      <c r="C99" s="6">
        <v>160.0</v>
      </c>
      <c r="D99" s="4" t="s">
        <v>1137</v>
      </c>
      <c r="E99" s="5" t="s">
        <v>1138</v>
      </c>
      <c r="F99" s="5">
        <v>2019.0</v>
      </c>
      <c r="G99" s="2" t="s">
        <v>276</v>
      </c>
      <c r="H99" s="2">
        <v>3.0</v>
      </c>
      <c r="I99" s="2">
        <v>-10.0</v>
      </c>
      <c r="J99" s="2">
        <v>-6.0</v>
      </c>
      <c r="K99" s="2">
        <v>-15.0</v>
      </c>
      <c r="L99" s="2">
        <v>-6.0</v>
      </c>
      <c r="M99" s="2" t="s">
        <v>213</v>
      </c>
      <c r="N99" s="2">
        <v>0.0</v>
      </c>
      <c r="O99" s="2">
        <v>1.0</v>
      </c>
      <c r="P99" s="2" t="s">
        <v>41</v>
      </c>
      <c r="Q99" s="5" t="s">
        <v>76</v>
      </c>
      <c r="R99" s="10"/>
      <c r="S99" s="2">
        <v>0.25</v>
      </c>
      <c r="T99" s="2">
        <v>0.75</v>
      </c>
      <c r="U99" s="2">
        <v>0.0</v>
      </c>
      <c r="V99" s="2">
        <f t="shared" si="2"/>
        <v>1</v>
      </c>
      <c r="W99" s="2" t="s">
        <v>1139</v>
      </c>
      <c r="X99" s="2" t="s">
        <v>215</v>
      </c>
      <c r="Y99" s="2" t="s">
        <v>1140</v>
      </c>
      <c r="Z99" s="2" t="s">
        <v>124</v>
      </c>
      <c r="AA99" s="2" t="s">
        <v>1141</v>
      </c>
      <c r="AB99" s="10"/>
      <c r="AC99" s="2" t="s">
        <v>1142</v>
      </c>
      <c r="AD99" s="5" t="s">
        <v>1143</v>
      </c>
      <c r="AE99" s="2" t="s">
        <v>1144</v>
      </c>
      <c r="AF99" s="2" t="s">
        <v>1145</v>
      </c>
      <c r="AG99" s="2" t="s">
        <v>1146</v>
      </c>
      <c r="AH99" s="5" t="s">
        <v>39</v>
      </c>
      <c r="AI99" s="2" t="s">
        <v>52</v>
      </c>
      <c r="AJ99" s="2"/>
    </row>
    <row r="100">
      <c r="A100" s="1">
        <v>44561.0</v>
      </c>
      <c r="B100" s="2" t="s">
        <v>36</v>
      </c>
      <c r="C100" s="6">
        <v>333.0</v>
      </c>
      <c r="D100" s="4" t="s">
        <v>1147</v>
      </c>
      <c r="E100" s="5" t="s">
        <v>1148</v>
      </c>
      <c r="F100" s="5">
        <v>2020.0</v>
      </c>
      <c r="G100" s="3" t="s">
        <v>276</v>
      </c>
      <c r="H100" s="2">
        <v>2.0</v>
      </c>
      <c r="I100" s="2">
        <v>-5.0</v>
      </c>
      <c r="J100" s="2">
        <v>-4.0</v>
      </c>
      <c r="K100" s="3">
        <v>-3.0</v>
      </c>
      <c r="L100" s="3">
        <v>0.0</v>
      </c>
      <c r="M100" s="3" t="s">
        <v>1149</v>
      </c>
      <c r="N100" s="2">
        <v>0.0</v>
      </c>
      <c r="O100" s="3">
        <v>1.0</v>
      </c>
      <c r="P100" s="3" t="s">
        <v>41</v>
      </c>
      <c r="Q100" s="3" t="s">
        <v>58</v>
      </c>
      <c r="R100" s="6"/>
      <c r="S100" s="3">
        <v>0.5</v>
      </c>
      <c r="T100" s="3">
        <v>0.0</v>
      </c>
      <c r="U100" s="3">
        <v>0.5</v>
      </c>
      <c r="V100" s="2">
        <f t="shared" si="2"/>
        <v>1</v>
      </c>
      <c r="W100" s="3" t="s">
        <v>1150</v>
      </c>
      <c r="X100" s="3" t="s">
        <v>663</v>
      </c>
      <c r="Y100" s="3" t="s">
        <v>1151</v>
      </c>
      <c r="Z100" s="3" t="s">
        <v>163</v>
      </c>
      <c r="AA100" s="3" t="s">
        <v>1152</v>
      </c>
      <c r="AB100" s="6"/>
      <c r="AC100" s="3" t="s">
        <v>1153</v>
      </c>
      <c r="AD100" s="5" t="s">
        <v>1148</v>
      </c>
      <c r="AE100" s="3" t="s">
        <v>1154</v>
      </c>
      <c r="AF100" s="3" t="s">
        <v>1155</v>
      </c>
      <c r="AG100" s="3" t="s">
        <v>1156</v>
      </c>
      <c r="AH100" s="5" t="s">
        <v>1157</v>
      </c>
      <c r="AI100" s="3" t="s">
        <v>52</v>
      </c>
      <c r="AJ100" s="3" t="s">
        <v>53</v>
      </c>
    </row>
    <row r="101">
      <c r="A101" s="1">
        <v>44561.0</v>
      </c>
      <c r="B101" s="5" t="s">
        <v>36</v>
      </c>
      <c r="C101" s="6">
        <v>156.0</v>
      </c>
      <c r="D101" s="4" t="s">
        <v>1158</v>
      </c>
      <c r="E101" s="2" t="s">
        <v>1159</v>
      </c>
      <c r="F101" s="5">
        <v>2021.0</v>
      </c>
      <c r="G101" s="2" t="s">
        <v>276</v>
      </c>
      <c r="H101" s="2">
        <v>2.0</v>
      </c>
      <c r="I101" s="2">
        <v>-5.0</v>
      </c>
      <c r="J101" s="2">
        <v>-4.0</v>
      </c>
      <c r="K101" s="2">
        <v>3.0</v>
      </c>
      <c r="L101" s="2">
        <v>6.0</v>
      </c>
      <c r="M101" s="2" t="s">
        <v>455</v>
      </c>
      <c r="N101" s="2">
        <v>0.0</v>
      </c>
      <c r="O101" s="2">
        <v>1.0</v>
      </c>
      <c r="P101" s="2" t="s">
        <v>41</v>
      </c>
      <c r="Q101" s="2" t="s">
        <v>93</v>
      </c>
      <c r="R101" s="2" t="s">
        <v>1160</v>
      </c>
      <c r="S101" s="2">
        <v>0.25</v>
      </c>
      <c r="T101" s="2">
        <v>0.25</v>
      </c>
      <c r="U101" s="2">
        <v>0.5</v>
      </c>
      <c r="V101" s="2">
        <f t="shared" si="2"/>
        <v>1</v>
      </c>
      <c r="W101" s="5" t="s">
        <v>1161</v>
      </c>
      <c r="X101" s="5" t="s">
        <v>1162</v>
      </c>
      <c r="Y101" s="5" t="s">
        <v>1163</v>
      </c>
      <c r="Z101" s="5" t="s">
        <v>45</v>
      </c>
      <c r="AA101" s="5" t="s">
        <v>1164</v>
      </c>
      <c r="AB101" s="17"/>
      <c r="AC101" s="13" t="s">
        <v>1165</v>
      </c>
      <c r="AD101" s="5" t="s">
        <v>1166</v>
      </c>
      <c r="AE101" s="13" t="s">
        <v>1167</v>
      </c>
      <c r="AF101" s="5" t="s">
        <v>1168</v>
      </c>
      <c r="AG101" s="5" t="s">
        <v>39</v>
      </c>
      <c r="AH101" s="5" t="s">
        <v>1169</v>
      </c>
      <c r="AI101" s="2" t="s">
        <v>52</v>
      </c>
      <c r="AJ101" s="2" t="s">
        <v>53</v>
      </c>
    </row>
    <row r="102">
      <c r="A102" s="1">
        <v>44561.0</v>
      </c>
      <c r="B102" s="2" t="s">
        <v>36</v>
      </c>
      <c r="C102" s="6">
        <v>280.0</v>
      </c>
      <c r="D102" s="4" t="s">
        <v>1170</v>
      </c>
      <c r="E102" s="5" t="s">
        <v>1171</v>
      </c>
      <c r="F102" s="5">
        <v>2020.0</v>
      </c>
      <c r="G102" s="3" t="s">
        <v>1172</v>
      </c>
      <c r="H102" s="2">
        <v>2.0</v>
      </c>
      <c r="I102" s="2">
        <v>-9.0</v>
      </c>
      <c r="J102" s="2">
        <v>-8.0</v>
      </c>
      <c r="K102" s="3">
        <v>-9.0</v>
      </c>
      <c r="L102" s="3">
        <v>-3.0</v>
      </c>
      <c r="M102" s="3" t="s">
        <v>213</v>
      </c>
      <c r="N102" s="2">
        <v>0.0</v>
      </c>
      <c r="O102" s="3">
        <v>0.0</v>
      </c>
      <c r="P102" s="3" t="s">
        <v>41</v>
      </c>
      <c r="Q102" s="3" t="s">
        <v>76</v>
      </c>
      <c r="R102" s="6"/>
      <c r="S102" s="3">
        <v>0.0</v>
      </c>
      <c r="T102" s="3">
        <v>1.0</v>
      </c>
      <c r="U102" s="3">
        <v>0.0</v>
      </c>
      <c r="V102" s="2">
        <f t="shared" si="2"/>
        <v>1</v>
      </c>
      <c r="W102" s="3" t="s">
        <v>1173</v>
      </c>
      <c r="X102" s="3" t="s">
        <v>836</v>
      </c>
      <c r="Y102" s="3" t="s">
        <v>305</v>
      </c>
      <c r="Z102" s="3" t="s">
        <v>1174</v>
      </c>
      <c r="AA102" s="3" t="s">
        <v>1175</v>
      </c>
      <c r="AB102" s="6"/>
      <c r="AC102" s="3" t="s">
        <v>1176</v>
      </c>
      <c r="AD102" s="5" t="s">
        <v>1171</v>
      </c>
      <c r="AE102" s="3" t="s">
        <v>1177</v>
      </c>
      <c r="AF102" s="3" t="s">
        <v>1170</v>
      </c>
      <c r="AG102" s="3" t="s">
        <v>50</v>
      </c>
      <c r="AH102" s="5" t="s">
        <v>1178</v>
      </c>
      <c r="AI102" s="3" t="s">
        <v>466</v>
      </c>
      <c r="AJ102" s="3" t="s">
        <v>53</v>
      </c>
    </row>
    <row r="103">
      <c r="A103" s="1">
        <v>44561.0</v>
      </c>
      <c r="B103" s="2" t="s">
        <v>36</v>
      </c>
      <c r="C103" s="6">
        <v>312.0</v>
      </c>
      <c r="D103" s="9" t="s">
        <v>1179</v>
      </c>
      <c r="E103" s="5" t="s">
        <v>1180</v>
      </c>
      <c r="F103" s="5">
        <v>2015.0</v>
      </c>
      <c r="G103" s="3" t="s">
        <v>1181</v>
      </c>
      <c r="H103" s="15">
        <v>44230.0</v>
      </c>
      <c r="I103" s="5">
        <v>-6.0</v>
      </c>
      <c r="J103" s="5">
        <v>0.0</v>
      </c>
      <c r="K103" s="3">
        <v>-6.0</v>
      </c>
      <c r="L103" s="3">
        <v>5.0</v>
      </c>
      <c r="M103" s="3" t="s">
        <v>1182</v>
      </c>
      <c r="N103" s="5">
        <v>0.0</v>
      </c>
      <c r="O103" s="3">
        <v>1.0</v>
      </c>
      <c r="P103" s="3" t="s">
        <v>41</v>
      </c>
      <c r="Q103" s="3" t="s">
        <v>93</v>
      </c>
      <c r="R103" s="6"/>
      <c r="S103" s="3">
        <v>0.5</v>
      </c>
      <c r="T103" s="3">
        <v>0.5</v>
      </c>
      <c r="U103" s="3">
        <v>0.0</v>
      </c>
      <c r="V103" s="2">
        <f t="shared" si="2"/>
        <v>1</v>
      </c>
      <c r="W103" s="3" t="s">
        <v>1183</v>
      </c>
      <c r="X103" s="16" t="s">
        <v>1184</v>
      </c>
      <c r="Y103" s="16" t="s">
        <v>1184</v>
      </c>
      <c r="Z103" s="3" t="s">
        <v>1185</v>
      </c>
      <c r="AA103" s="3" t="s">
        <v>1186</v>
      </c>
      <c r="AB103" s="6"/>
      <c r="AC103" s="6"/>
      <c r="AD103" s="5" t="s">
        <v>1187</v>
      </c>
      <c r="AE103" s="3" t="s">
        <v>1188</v>
      </c>
      <c r="AF103" s="3" t="s">
        <v>39</v>
      </c>
      <c r="AG103" s="3" t="s">
        <v>39</v>
      </c>
      <c r="AH103" s="5" t="s">
        <v>1189</v>
      </c>
      <c r="AI103" s="3" t="s">
        <v>52</v>
      </c>
      <c r="AJ103" s="3" t="s">
        <v>53</v>
      </c>
    </row>
    <row r="104">
      <c r="A104" s="1">
        <v>44561.0</v>
      </c>
      <c r="B104" s="5" t="s">
        <v>36</v>
      </c>
      <c r="C104" s="6">
        <v>174.0</v>
      </c>
      <c r="D104" s="4" t="s">
        <v>1190</v>
      </c>
      <c r="E104" s="5" t="s">
        <v>1191</v>
      </c>
      <c r="F104" s="5">
        <v>2018.0</v>
      </c>
      <c r="G104" s="2" t="s">
        <v>1192</v>
      </c>
      <c r="H104" s="2">
        <v>2.0</v>
      </c>
      <c r="I104" s="5">
        <v>-7.0</v>
      </c>
      <c r="J104" s="2">
        <v>-4.0</v>
      </c>
      <c r="K104" s="3">
        <v>-3.0</v>
      </c>
      <c r="L104" s="2">
        <v>5.0</v>
      </c>
      <c r="M104" s="2" t="s">
        <v>1193</v>
      </c>
      <c r="N104" s="2">
        <v>0.0</v>
      </c>
      <c r="O104" s="2">
        <v>1.0</v>
      </c>
      <c r="P104" s="2" t="s">
        <v>107</v>
      </c>
      <c r="Q104" s="2" t="s">
        <v>93</v>
      </c>
      <c r="R104" s="10"/>
      <c r="S104" s="2">
        <v>0.25</v>
      </c>
      <c r="T104" s="2">
        <v>0.75</v>
      </c>
      <c r="U104" s="2">
        <v>0.0</v>
      </c>
      <c r="V104" s="2">
        <f t="shared" si="2"/>
        <v>1</v>
      </c>
      <c r="W104" s="2" t="s">
        <v>1194</v>
      </c>
      <c r="X104" s="2" t="s">
        <v>1195</v>
      </c>
      <c r="Y104" s="2" t="s">
        <v>96</v>
      </c>
      <c r="Z104" s="2" t="s">
        <v>97</v>
      </c>
      <c r="AA104" s="2" t="s">
        <v>1196</v>
      </c>
      <c r="AB104" s="10"/>
      <c r="AC104" s="2" t="s">
        <v>1197</v>
      </c>
      <c r="AD104" s="5" t="s">
        <v>1198</v>
      </c>
      <c r="AE104" s="2" t="s">
        <v>1199</v>
      </c>
      <c r="AF104" s="2" t="s">
        <v>1200</v>
      </c>
      <c r="AG104" s="2" t="s">
        <v>1201</v>
      </c>
      <c r="AH104" s="5" t="s">
        <v>1202</v>
      </c>
      <c r="AI104" s="2" t="s">
        <v>52</v>
      </c>
      <c r="AJ104" s="2" t="s">
        <v>53</v>
      </c>
    </row>
    <row r="105">
      <c r="A105" s="1">
        <v>44561.0</v>
      </c>
      <c r="B105" s="2" t="s">
        <v>36</v>
      </c>
      <c r="C105" s="6">
        <v>81.0</v>
      </c>
      <c r="D105" s="4" t="s">
        <v>1203</v>
      </c>
      <c r="E105" s="2" t="s">
        <v>1204</v>
      </c>
      <c r="F105" s="5">
        <v>2017.0</v>
      </c>
      <c r="G105" s="2" t="s">
        <v>301</v>
      </c>
      <c r="H105" s="2">
        <v>3.0</v>
      </c>
      <c r="I105" s="2">
        <v>-10.0</v>
      </c>
      <c r="J105" s="2">
        <v>-9.0</v>
      </c>
      <c r="K105" s="2">
        <v>-15.0</v>
      </c>
      <c r="L105" s="2">
        <v>-9.0</v>
      </c>
      <c r="M105" s="2" t="s">
        <v>213</v>
      </c>
      <c r="N105" s="2">
        <v>0.0</v>
      </c>
      <c r="O105" s="2">
        <v>1.0</v>
      </c>
      <c r="P105" s="2" t="s">
        <v>41</v>
      </c>
      <c r="Q105" s="2" t="s">
        <v>76</v>
      </c>
      <c r="R105" s="2" t="s">
        <v>77</v>
      </c>
      <c r="S105" s="2">
        <v>0.0</v>
      </c>
      <c r="T105" s="2">
        <v>0.5</v>
      </c>
      <c r="U105" s="2">
        <v>0.5</v>
      </c>
      <c r="V105" s="2">
        <f t="shared" si="2"/>
        <v>1</v>
      </c>
      <c r="W105" s="2" t="s">
        <v>1205</v>
      </c>
      <c r="X105" s="2" t="s">
        <v>215</v>
      </c>
      <c r="Y105" s="2" t="s">
        <v>305</v>
      </c>
      <c r="Z105" s="2" t="s">
        <v>124</v>
      </c>
      <c r="AA105" s="2" t="s">
        <v>1206</v>
      </c>
      <c r="AB105" s="2" t="e">
        <v>#NAME?</v>
      </c>
      <c r="AC105" s="2" t="s">
        <v>1207</v>
      </c>
      <c r="AD105" s="5" t="s">
        <v>1208</v>
      </c>
      <c r="AE105" s="2" t="s">
        <v>1209</v>
      </c>
      <c r="AF105" s="2" t="s">
        <v>1210</v>
      </c>
      <c r="AG105" s="2" t="s">
        <v>1211</v>
      </c>
      <c r="AH105" s="5" t="s">
        <v>1212</v>
      </c>
      <c r="AI105" s="2" t="s">
        <v>52</v>
      </c>
      <c r="AJ105" s="2"/>
    </row>
    <row r="106">
      <c r="A106" s="1">
        <v>44561.0</v>
      </c>
      <c r="B106" s="5" t="s">
        <v>36</v>
      </c>
      <c r="C106" s="6">
        <v>339.0</v>
      </c>
      <c r="D106" s="4" t="s">
        <v>1213</v>
      </c>
      <c r="E106" s="5" t="s">
        <v>1214</v>
      </c>
      <c r="F106" s="5">
        <v>2021.0</v>
      </c>
      <c r="G106" s="3" t="s">
        <v>1215</v>
      </c>
      <c r="H106" s="15">
        <v>44230.0</v>
      </c>
      <c r="I106" s="5">
        <v>-7.0</v>
      </c>
      <c r="J106" s="2">
        <v>-4.0</v>
      </c>
      <c r="K106" s="3">
        <v>-3.0</v>
      </c>
      <c r="L106" s="3">
        <v>6.0</v>
      </c>
      <c r="M106" s="3" t="s">
        <v>455</v>
      </c>
      <c r="N106" s="2">
        <v>0.0</v>
      </c>
      <c r="O106" s="3">
        <v>1.0</v>
      </c>
      <c r="P106" s="3" t="s">
        <v>107</v>
      </c>
      <c r="Q106" s="3" t="s">
        <v>93</v>
      </c>
      <c r="R106" s="6"/>
      <c r="S106" s="3">
        <v>0.25</v>
      </c>
      <c r="T106" s="3">
        <v>0.75</v>
      </c>
      <c r="U106" s="3">
        <v>0.0</v>
      </c>
      <c r="V106" s="2">
        <f t="shared" si="2"/>
        <v>1</v>
      </c>
      <c r="W106" s="3" t="s">
        <v>1216</v>
      </c>
      <c r="X106" s="3" t="s">
        <v>1217</v>
      </c>
      <c r="Y106" s="3" t="s">
        <v>707</v>
      </c>
      <c r="Z106" s="3" t="s">
        <v>97</v>
      </c>
      <c r="AA106" s="3" t="s">
        <v>1218</v>
      </c>
      <c r="AB106" s="6"/>
      <c r="AC106" s="3" t="s">
        <v>1219</v>
      </c>
      <c r="AD106" s="5" t="s">
        <v>1214</v>
      </c>
      <c r="AE106" s="3" t="s">
        <v>1220</v>
      </c>
      <c r="AF106" s="3" t="s">
        <v>1221</v>
      </c>
      <c r="AG106" s="3" t="s">
        <v>39</v>
      </c>
      <c r="AH106" s="5" t="s">
        <v>1222</v>
      </c>
      <c r="AI106" s="3" t="s">
        <v>52</v>
      </c>
      <c r="AJ106" s="3" t="s">
        <v>53</v>
      </c>
    </row>
    <row r="107">
      <c r="A107" s="1">
        <v>44561.0</v>
      </c>
      <c r="B107" s="2" t="s">
        <v>36</v>
      </c>
      <c r="C107" s="6">
        <v>246.0</v>
      </c>
      <c r="D107" s="4" t="s">
        <v>1223</v>
      </c>
      <c r="E107" s="5" t="s">
        <v>1224</v>
      </c>
      <c r="F107" s="5">
        <v>2019.0</v>
      </c>
      <c r="G107" s="16" t="s">
        <v>1225</v>
      </c>
      <c r="H107" s="2">
        <v>3.0</v>
      </c>
      <c r="I107" s="2">
        <v>-10.0</v>
      </c>
      <c r="J107" s="2">
        <v>-7.0</v>
      </c>
      <c r="K107" s="3">
        <v>-15.0</v>
      </c>
      <c r="L107" s="16">
        <v>-6.0</v>
      </c>
      <c r="M107" s="3" t="s">
        <v>213</v>
      </c>
      <c r="N107" s="2">
        <v>0.0</v>
      </c>
      <c r="O107" s="3">
        <v>1.0</v>
      </c>
      <c r="P107" s="3" t="s">
        <v>41</v>
      </c>
      <c r="Q107" s="3" t="s">
        <v>93</v>
      </c>
      <c r="R107" s="6"/>
      <c r="S107" s="3">
        <v>0.5</v>
      </c>
      <c r="T107" s="3">
        <v>0.5</v>
      </c>
      <c r="U107" s="3">
        <v>0.0</v>
      </c>
      <c r="V107" s="2">
        <f t="shared" si="2"/>
        <v>1</v>
      </c>
      <c r="W107" s="3" t="s">
        <v>1226</v>
      </c>
      <c r="X107" s="3" t="s">
        <v>836</v>
      </c>
      <c r="Y107" s="3" t="s">
        <v>1140</v>
      </c>
      <c r="Z107" s="3" t="s">
        <v>124</v>
      </c>
      <c r="AA107" s="3" t="s">
        <v>1227</v>
      </c>
      <c r="AB107" s="6"/>
      <c r="AC107" s="3" t="s">
        <v>1228</v>
      </c>
      <c r="AD107" s="5" t="s">
        <v>1229</v>
      </c>
      <c r="AE107" s="3" t="s">
        <v>1230</v>
      </c>
      <c r="AF107" s="3" t="s">
        <v>39</v>
      </c>
      <c r="AG107" s="18" t="s">
        <v>1231</v>
      </c>
      <c r="AH107" s="5" t="s">
        <v>1232</v>
      </c>
      <c r="AI107" s="3" t="s">
        <v>466</v>
      </c>
      <c r="AJ107" s="3" t="s">
        <v>53</v>
      </c>
    </row>
    <row r="108">
      <c r="A108" s="1">
        <v>44561.0</v>
      </c>
      <c r="B108" s="2" t="s">
        <v>36</v>
      </c>
      <c r="C108" s="6">
        <v>415.0</v>
      </c>
      <c r="D108" s="19" t="s">
        <v>1233</v>
      </c>
      <c r="E108" s="5" t="s">
        <v>1234</v>
      </c>
      <c r="F108" s="5">
        <v>2014.0</v>
      </c>
      <c r="G108" s="2" t="s">
        <v>1235</v>
      </c>
      <c r="H108" s="2">
        <v>3.0</v>
      </c>
      <c r="I108" s="2">
        <v>-10.0</v>
      </c>
      <c r="J108" s="5">
        <v>-6.0</v>
      </c>
      <c r="K108" s="2">
        <v>-15.0</v>
      </c>
      <c r="L108" s="2">
        <v>5.0</v>
      </c>
      <c r="M108" s="2" t="s">
        <v>213</v>
      </c>
      <c r="N108" s="2"/>
      <c r="O108" s="2"/>
      <c r="P108" s="2"/>
      <c r="Q108" s="5" t="s">
        <v>42</v>
      </c>
      <c r="R108" s="10"/>
      <c r="S108" s="2">
        <v>0.25</v>
      </c>
      <c r="T108" s="2">
        <v>0.5</v>
      </c>
      <c r="U108" s="2">
        <v>0.25</v>
      </c>
      <c r="V108" s="2">
        <f t="shared" si="2"/>
        <v>1</v>
      </c>
      <c r="W108" s="2" t="s">
        <v>1236</v>
      </c>
      <c r="X108" s="2" t="s">
        <v>215</v>
      </c>
      <c r="Y108" s="2" t="s">
        <v>1237</v>
      </c>
      <c r="Z108" s="2" t="s">
        <v>1238</v>
      </c>
      <c r="AA108" s="2" t="s">
        <v>1239</v>
      </c>
      <c r="AB108" s="10"/>
      <c r="AC108" s="2"/>
      <c r="AD108" s="5" t="s">
        <v>1240</v>
      </c>
      <c r="AE108" s="2" t="s">
        <v>1241</v>
      </c>
      <c r="AF108" s="2" t="s">
        <v>1242</v>
      </c>
      <c r="AG108" s="2" t="s">
        <v>39</v>
      </c>
      <c r="AH108" s="5" t="s">
        <v>1243</v>
      </c>
      <c r="AI108" s="2" t="s">
        <v>52</v>
      </c>
      <c r="AJ108" s="2" t="s">
        <v>53</v>
      </c>
    </row>
    <row r="109">
      <c r="A109" s="1">
        <v>44561.0</v>
      </c>
      <c r="B109" s="2" t="s">
        <v>36</v>
      </c>
      <c r="C109" s="6">
        <v>159.0</v>
      </c>
      <c r="D109" s="4" t="s">
        <v>1244</v>
      </c>
      <c r="E109" s="5" t="s">
        <v>1138</v>
      </c>
      <c r="F109" s="5">
        <v>2017.0</v>
      </c>
      <c r="G109" s="2" t="s">
        <v>1235</v>
      </c>
      <c r="H109" s="2">
        <v>3.0</v>
      </c>
      <c r="I109" s="2">
        <v>-10.0</v>
      </c>
      <c r="J109" s="2">
        <v>-6.0</v>
      </c>
      <c r="K109" s="2">
        <v>-15.0</v>
      </c>
      <c r="L109" s="2">
        <v>5.0</v>
      </c>
      <c r="M109" s="2" t="s">
        <v>213</v>
      </c>
      <c r="N109" s="2">
        <v>0.0</v>
      </c>
      <c r="O109" s="2">
        <v>1.0</v>
      </c>
      <c r="P109" s="2" t="s">
        <v>1245</v>
      </c>
      <c r="Q109" s="5" t="s">
        <v>42</v>
      </c>
      <c r="R109" s="10"/>
      <c r="S109" s="2">
        <v>0.25</v>
      </c>
      <c r="T109" s="2">
        <v>0.75</v>
      </c>
      <c r="U109" s="2">
        <v>0.0</v>
      </c>
      <c r="V109" s="2">
        <f t="shared" si="2"/>
        <v>1</v>
      </c>
      <c r="W109" s="2" t="s">
        <v>1246</v>
      </c>
      <c r="X109" s="2" t="s">
        <v>215</v>
      </c>
      <c r="Y109" s="2" t="s">
        <v>1247</v>
      </c>
      <c r="Z109" s="2" t="s">
        <v>124</v>
      </c>
      <c r="AA109" s="2" t="s">
        <v>1248</v>
      </c>
      <c r="AB109" s="10"/>
      <c r="AC109" s="2" t="s">
        <v>1249</v>
      </c>
      <c r="AD109" s="5" t="s">
        <v>1250</v>
      </c>
      <c r="AE109" s="2" t="s">
        <v>1251</v>
      </c>
      <c r="AF109" s="2" t="s">
        <v>1252</v>
      </c>
      <c r="AG109" s="2" t="s">
        <v>1253</v>
      </c>
      <c r="AH109" s="5" t="s">
        <v>1254</v>
      </c>
      <c r="AI109" s="2" t="s">
        <v>52</v>
      </c>
      <c r="AJ109" s="2" t="s">
        <v>53</v>
      </c>
    </row>
    <row r="110">
      <c r="A110" s="1">
        <v>44561.0</v>
      </c>
      <c r="B110" s="2" t="s">
        <v>36</v>
      </c>
      <c r="C110" s="6">
        <v>76.0</v>
      </c>
      <c r="D110" s="4" t="s">
        <v>1255</v>
      </c>
      <c r="E110" s="2" t="s">
        <v>1094</v>
      </c>
      <c r="F110" s="5">
        <v>2014.0</v>
      </c>
      <c r="G110" s="2" t="s">
        <v>1256</v>
      </c>
      <c r="H110" s="2">
        <v>2.0</v>
      </c>
      <c r="I110" s="2">
        <v>-9.0</v>
      </c>
      <c r="J110" s="2">
        <v>-9.0</v>
      </c>
      <c r="K110" s="2">
        <v>-15.0</v>
      </c>
      <c r="L110" s="2">
        <v>-9.0</v>
      </c>
      <c r="M110" s="2" t="s">
        <v>213</v>
      </c>
      <c r="N110" s="2">
        <v>0.0</v>
      </c>
      <c r="O110" s="2">
        <v>1.0</v>
      </c>
      <c r="P110" s="2" t="s">
        <v>41</v>
      </c>
      <c r="Q110" s="2" t="s">
        <v>76</v>
      </c>
      <c r="R110" s="2" t="s">
        <v>77</v>
      </c>
      <c r="S110" s="2">
        <v>0.25</v>
      </c>
      <c r="T110" s="2">
        <v>0.5</v>
      </c>
      <c r="U110" s="2">
        <v>0.25</v>
      </c>
      <c r="V110" s="2">
        <f t="shared" si="2"/>
        <v>1</v>
      </c>
      <c r="W110" s="2" t="s">
        <v>201</v>
      </c>
      <c r="X110" s="2" t="s">
        <v>1257</v>
      </c>
      <c r="Y110" s="2" t="s">
        <v>213</v>
      </c>
      <c r="Z110" s="2" t="s">
        <v>124</v>
      </c>
      <c r="AA110" s="2" t="s">
        <v>1258</v>
      </c>
      <c r="AB110" s="2" t="e">
        <v>#NAME?</v>
      </c>
      <c r="AC110" s="2" t="s">
        <v>1259</v>
      </c>
      <c r="AD110" s="5" t="s">
        <v>1260</v>
      </c>
      <c r="AE110" s="2" t="s">
        <v>1261</v>
      </c>
      <c r="AF110" s="2" t="s">
        <v>1262</v>
      </c>
      <c r="AG110" s="2" t="s">
        <v>50</v>
      </c>
      <c r="AH110" s="5" t="s">
        <v>1263</v>
      </c>
      <c r="AI110" s="2" t="s">
        <v>52</v>
      </c>
      <c r="AJ110" s="2"/>
    </row>
    <row r="111">
      <c r="A111" s="1">
        <v>44561.0</v>
      </c>
      <c r="B111" s="2" t="s">
        <v>36</v>
      </c>
      <c r="C111" s="6">
        <v>87.0</v>
      </c>
      <c r="D111" s="4" t="s">
        <v>1264</v>
      </c>
      <c r="E111" s="2" t="s">
        <v>300</v>
      </c>
      <c r="F111" s="5">
        <v>2014.0</v>
      </c>
      <c r="G111" s="2" t="s">
        <v>1256</v>
      </c>
      <c r="H111" s="2">
        <v>3.0</v>
      </c>
      <c r="I111" s="2">
        <v>-10.0</v>
      </c>
      <c r="J111" s="2">
        <v>-7.0</v>
      </c>
      <c r="K111" s="5">
        <v>-15.0</v>
      </c>
      <c r="L111" s="5">
        <v>-3.0</v>
      </c>
      <c r="M111" s="2" t="s">
        <v>213</v>
      </c>
      <c r="N111" s="2">
        <v>0.0</v>
      </c>
      <c r="O111" s="2">
        <v>1.0</v>
      </c>
      <c r="P111" s="2" t="s">
        <v>41</v>
      </c>
      <c r="Q111" s="2" t="s">
        <v>76</v>
      </c>
      <c r="R111" s="2" t="s">
        <v>190</v>
      </c>
      <c r="S111" s="2">
        <v>0.25</v>
      </c>
      <c r="T111" s="2">
        <v>0.0</v>
      </c>
      <c r="U111" s="2">
        <v>0.75</v>
      </c>
      <c r="V111" s="2">
        <f t="shared" si="2"/>
        <v>1</v>
      </c>
      <c r="W111" s="2" t="s">
        <v>1265</v>
      </c>
      <c r="X111" s="2" t="s">
        <v>1266</v>
      </c>
      <c r="Y111" s="2" t="s">
        <v>1267</v>
      </c>
      <c r="Z111" s="2" t="s">
        <v>124</v>
      </c>
      <c r="AA111" s="2" t="s">
        <v>1268</v>
      </c>
      <c r="AB111" s="2" t="e">
        <v>#NAME?</v>
      </c>
      <c r="AC111" s="2" t="s">
        <v>1269</v>
      </c>
      <c r="AD111" s="5" t="s">
        <v>1270</v>
      </c>
      <c r="AE111" s="2" t="s">
        <v>309</v>
      </c>
      <c r="AF111" s="2" t="s">
        <v>1271</v>
      </c>
      <c r="AG111" s="2" t="s">
        <v>1272</v>
      </c>
      <c r="AH111" s="5" t="s">
        <v>1273</v>
      </c>
      <c r="AI111" s="2" t="s">
        <v>273</v>
      </c>
      <c r="AJ111" s="2"/>
    </row>
    <row r="112">
      <c r="A112" s="1">
        <v>44561.0</v>
      </c>
      <c r="B112" s="2" t="s">
        <v>36</v>
      </c>
      <c r="C112" s="6">
        <v>400.0</v>
      </c>
      <c r="D112" s="4" t="s">
        <v>1274</v>
      </c>
      <c r="E112" s="5" t="s">
        <v>1275</v>
      </c>
      <c r="F112" s="5">
        <v>2020.0</v>
      </c>
      <c r="G112" s="3" t="s">
        <v>1276</v>
      </c>
      <c r="H112" s="2">
        <v>3.0</v>
      </c>
      <c r="I112" s="5">
        <v>-9.0</v>
      </c>
      <c r="J112" s="2">
        <v>-4.0</v>
      </c>
      <c r="K112" s="3">
        <v>2.0</v>
      </c>
      <c r="L112" s="3">
        <v>2.0</v>
      </c>
      <c r="M112" s="3" t="s">
        <v>577</v>
      </c>
      <c r="N112" s="2">
        <v>0.0</v>
      </c>
      <c r="O112" s="3">
        <v>1.0</v>
      </c>
      <c r="P112" s="3" t="s">
        <v>1277</v>
      </c>
      <c r="Q112" s="3" t="s">
        <v>76</v>
      </c>
      <c r="R112" s="6"/>
      <c r="S112" s="3">
        <v>1.0</v>
      </c>
      <c r="T112" s="3">
        <v>0.0</v>
      </c>
      <c r="U112" s="3">
        <v>0.0</v>
      </c>
      <c r="V112" s="2">
        <v>0.0</v>
      </c>
      <c r="W112" s="3" t="s">
        <v>1278</v>
      </c>
      <c r="X112" s="3" t="s">
        <v>1279</v>
      </c>
      <c r="Y112" s="3" t="s">
        <v>1280</v>
      </c>
      <c r="Z112" s="3" t="s">
        <v>1010</v>
      </c>
      <c r="AA112" s="3" t="s">
        <v>1281</v>
      </c>
      <c r="AB112" s="6"/>
      <c r="AC112" s="3" t="s">
        <v>1282</v>
      </c>
      <c r="AD112" s="5" t="s">
        <v>1275</v>
      </c>
      <c r="AE112" s="3" t="s">
        <v>1283</v>
      </c>
      <c r="AF112" s="3" t="s">
        <v>1284</v>
      </c>
      <c r="AG112" s="3" t="s">
        <v>39</v>
      </c>
      <c r="AH112" s="5" t="s">
        <v>1285</v>
      </c>
      <c r="AI112" s="3" t="s">
        <v>52</v>
      </c>
      <c r="AJ112" s="3" t="s">
        <v>53</v>
      </c>
    </row>
    <row r="113">
      <c r="A113" s="1">
        <v>44561.0</v>
      </c>
      <c r="B113" s="2" t="s">
        <v>36</v>
      </c>
      <c r="C113" s="6">
        <v>297.0</v>
      </c>
      <c r="D113" s="4" t="s">
        <v>1286</v>
      </c>
      <c r="E113" s="5" t="s">
        <v>1287</v>
      </c>
      <c r="F113" s="5">
        <v>2009.0</v>
      </c>
      <c r="G113" s="3" t="s">
        <v>1288</v>
      </c>
      <c r="H113" s="2">
        <v>2.0</v>
      </c>
      <c r="I113" s="2">
        <v>-10.0</v>
      </c>
      <c r="J113" s="2">
        <v>-6.0</v>
      </c>
      <c r="K113" s="3">
        <v>2.0</v>
      </c>
      <c r="L113" s="16">
        <v>9.0</v>
      </c>
      <c r="M113" s="3" t="s">
        <v>302</v>
      </c>
      <c r="N113" s="2">
        <v>1.0</v>
      </c>
      <c r="O113" s="3">
        <v>1.0</v>
      </c>
      <c r="P113" s="3" t="s">
        <v>41</v>
      </c>
      <c r="Q113" s="3" t="s">
        <v>93</v>
      </c>
      <c r="R113" s="6"/>
      <c r="S113" s="3">
        <v>0.0</v>
      </c>
      <c r="T113" s="3">
        <v>0.75</v>
      </c>
      <c r="U113" s="3">
        <v>0.25</v>
      </c>
      <c r="V113" s="2">
        <f t="shared" ref="V113:V135" si="3">SUM(S113:U113)</f>
        <v>1</v>
      </c>
      <c r="W113" s="3" t="s">
        <v>1289</v>
      </c>
      <c r="X113" s="3" t="s">
        <v>1290</v>
      </c>
      <c r="Y113" s="3" t="s">
        <v>1291</v>
      </c>
      <c r="Z113" s="3" t="s">
        <v>110</v>
      </c>
      <c r="AA113" s="3" t="s">
        <v>1292</v>
      </c>
      <c r="AB113" s="6"/>
      <c r="AC113" s="3" t="s">
        <v>1293</v>
      </c>
      <c r="AD113" s="5" t="s">
        <v>1287</v>
      </c>
      <c r="AE113" s="3" t="s">
        <v>1294</v>
      </c>
      <c r="AF113" s="3" t="s">
        <v>1295</v>
      </c>
      <c r="AG113" s="3" t="s">
        <v>1296</v>
      </c>
      <c r="AH113" s="5" t="s">
        <v>1297</v>
      </c>
      <c r="AI113" s="3" t="s">
        <v>466</v>
      </c>
      <c r="AJ113" s="16" t="s">
        <v>1298</v>
      </c>
    </row>
    <row r="114">
      <c r="A114" s="1">
        <v>44561.0</v>
      </c>
      <c r="B114" s="2" t="s">
        <v>36</v>
      </c>
      <c r="C114" s="6">
        <v>57.0</v>
      </c>
      <c r="D114" s="4" t="s">
        <v>1299</v>
      </c>
      <c r="E114" s="2" t="s">
        <v>1300</v>
      </c>
      <c r="F114" s="5">
        <v>1998.0</v>
      </c>
      <c r="G114" s="2" t="s">
        <v>1301</v>
      </c>
      <c r="H114" s="2">
        <v>2.0</v>
      </c>
      <c r="I114" s="2">
        <v>-2.0</v>
      </c>
      <c r="J114" s="2">
        <v>-2.0</v>
      </c>
      <c r="K114" s="2">
        <v>0.0</v>
      </c>
      <c r="L114" s="2">
        <v>0.0</v>
      </c>
      <c r="M114" s="2" t="s">
        <v>57</v>
      </c>
      <c r="N114" s="2">
        <v>0.0</v>
      </c>
      <c r="O114" s="2">
        <v>1.0</v>
      </c>
      <c r="P114" s="2" t="s">
        <v>41</v>
      </c>
      <c r="Q114" s="2" t="s">
        <v>76</v>
      </c>
      <c r="R114" s="2" t="s">
        <v>77</v>
      </c>
      <c r="S114" s="2">
        <v>1.0</v>
      </c>
      <c r="T114" s="2">
        <v>0.0</v>
      </c>
      <c r="U114" s="2">
        <v>0.0</v>
      </c>
      <c r="V114" s="2">
        <f t="shared" si="3"/>
        <v>1</v>
      </c>
      <c r="W114" s="2" t="s">
        <v>372</v>
      </c>
      <c r="X114" s="2" t="s">
        <v>1302</v>
      </c>
      <c r="Y114" s="2" t="s">
        <v>123</v>
      </c>
      <c r="Z114" s="2" t="s">
        <v>1303</v>
      </c>
      <c r="AA114" s="2" t="s">
        <v>1304</v>
      </c>
      <c r="AB114" s="2" t="e">
        <v>#NAME?</v>
      </c>
      <c r="AC114" s="2" t="s">
        <v>1305</v>
      </c>
      <c r="AD114" s="5" t="s">
        <v>1306</v>
      </c>
      <c r="AE114" s="2" t="s">
        <v>1307</v>
      </c>
      <c r="AF114" s="2" t="s">
        <v>1308</v>
      </c>
      <c r="AG114" s="2" t="s">
        <v>50</v>
      </c>
      <c r="AH114" s="5" t="s">
        <v>1309</v>
      </c>
      <c r="AI114" s="2" t="s">
        <v>52</v>
      </c>
      <c r="AJ114" s="10"/>
    </row>
    <row r="115">
      <c r="A115" s="1">
        <v>44561.0</v>
      </c>
      <c r="B115" s="2" t="s">
        <v>36</v>
      </c>
      <c r="C115" s="6">
        <v>50.0</v>
      </c>
      <c r="D115" s="4" t="s">
        <v>1310</v>
      </c>
      <c r="E115" s="2" t="s">
        <v>1311</v>
      </c>
      <c r="F115" s="5">
        <v>2009.0</v>
      </c>
      <c r="G115" s="2" t="s">
        <v>1301</v>
      </c>
      <c r="H115" s="2">
        <v>3.0</v>
      </c>
      <c r="I115" s="2">
        <v>-3.0</v>
      </c>
      <c r="J115" s="2">
        <v>-2.0</v>
      </c>
      <c r="K115" s="2">
        <v>0.0</v>
      </c>
      <c r="L115" s="2">
        <v>0.0</v>
      </c>
      <c r="M115" s="2" t="s">
        <v>57</v>
      </c>
      <c r="N115" s="2">
        <v>0.0</v>
      </c>
      <c r="O115" s="2">
        <v>1.0</v>
      </c>
      <c r="P115" s="2" t="s">
        <v>41</v>
      </c>
      <c r="Q115" s="2" t="s">
        <v>76</v>
      </c>
      <c r="R115" s="2" t="s">
        <v>382</v>
      </c>
      <c r="S115" s="2">
        <v>1.0</v>
      </c>
      <c r="T115" s="2">
        <v>0.0</v>
      </c>
      <c r="U115" s="2">
        <v>0.0</v>
      </c>
      <c r="V115" s="2">
        <f t="shared" si="3"/>
        <v>1</v>
      </c>
      <c r="W115" s="2" t="s">
        <v>372</v>
      </c>
      <c r="X115" s="2" t="s">
        <v>1312</v>
      </c>
      <c r="Y115" s="2" t="s">
        <v>1313</v>
      </c>
      <c r="Z115" s="2" t="s">
        <v>1303</v>
      </c>
      <c r="AA115" s="2" t="s">
        <v>1314</v>
      </c>
      <c r="AB115" s="2" t="e">
        <v>#NAME?</v>
      </c>
      <c r="AC115" s="2" t="s">
        <v>1315</v>
      </c>
      <c r="AD115" s="5" t="s">
        <v>1316</v>
      </c>
      <c r="AE115" s="2" t="s">
        <v>1317</v>
      </c>
      <c r="AF115" s="2" t="s">
        <v>1318</v>
      </c>
      <c r="AG115" s="2" t="s">
        <v>50</v>
      </c>
      <c r="AH115" s="5" t="s">
        <v>1319</v>
      </c>
      <c r="AI115" s="2" t="s">
        <v>52</v>
      </c>
      <c r="AJ115" s="10"/>
    </row>
    <row r="116">
      <c r="A116" s="1">
        <v>44561.0</v>
      </c>
      <c r="B116" s="2" t="s">
        <v>36</v>
      </c>
      <c r="C116" s="6">
        <v>4.0</v>
      </c>
      <c r="D116" s="4" t="s">
        <v>1320</v>
      </c>
      <c r="E116" s="2" t="s">
        <v>1321</v>
      </c>
      <c r="F116" s="5">
        <v>2014.0</v>
      </c>
      <c r="G116" s="2" t="s">
        <v>1301</v>
      </c>
      <c r="H116" s="5">
        <v>2.0</v>
      </c>
      <c r="I116" s="5">
        <v>-3.0</v>
      </c>
      <c r="J116" s="5">
        <v>-2.0</v>
      </c>
      <c r="K116" s="8">
        <v>-3.0</v>
      </c>
      <c r="L116" s="8">
        <v>0.0</v>
      </c>
      <c r="M116" s="2" t="s">
        <v>75</v>
      </c>
      <c r="N116" s="2">
        <v>0.0</v>
      </c>
      <c r="O116" s="2">
        <v>1.0</v>
      </c>
      <c r="P116" s="2" t="s">
        <v>41</v>
      </c>
      <c r="Q116" s="2" t="s">
        <v>76</v>
      </c>
      <c r="R116" s="2" t="s">
        <v>578</v>
      </c>
      <c r="S116" s="2">
        <v>0.75</v>
      </c>
      <c r="T116" s="2">
        <v>0.25</v>
      </c>
      <c r="U116" s="2">
        <v>0.0</v>
      </c>
      <c r="V116" s="2">
        <f t="shared" si="3"/>
        <v>1</v>
      </c>
      <c r="W116" s="2" t="s">
        <v>1322</v>
      </c>
      <c r="X116" s="2" t="s">
        <v>146</v>
      </c>
      <c r="Y116" s="2" t="s">
        <v>897</v>
      </c>
      <c r="Z116" s="2" t="s">
        <v>110</v>
      </c>
      <c r="AA116" s="2" t="s">
        <v>1323</v>
      </c>
      <c r="AB116" s="10"/>
      <c r="AC116" s="2" t="s">
        <v>1324</v>
      </c>
      <c r="AD116" s="5" t="s">
        <v>1325</v>
      </c>
      <c r="AE116" s="2" t="s">
        <v>1326</v>
      </c>
      <c r="AF116" s="2" t="s">
        <v>1327</v>
      </c>
      <c r="AG116" s="2" t="s">
        <v>50</v>
      </c>
      <c r="AH116" s="5" t="s">
        <v>1328</v>
      </c>
      <c r="AI116" s="2" t="s">
        <v>52</v>
      </c>
      <c r="AJ116" s="10"/>
    </row>
    <row r="117">
      <c r="A117" s="1">
        <v>44561.0</v>
      </c>
      <c r="B117" s="2" t="s">
        <v>36</v>
      </c>
      <c r="C117" s="6">
        <v>171.0</v>
      </c>
      <c r="D117" s="4" t="s">
        <v>1329</v>
      </c>
      <c r="E117" s="5" t="s">
        <v>1330</v>
      </c>
      <c r="F117" s="5">
        <v>2014.0</v>
      </c>
      <c r="G117" s="2" t="s">
        <v>1301</v>
      </c>
      <c r="H117" s="15">
        <v>44230.0</v>
      </c>
      <c r="I117" s="2">
        <v>-3.0</v>
      </c>
      <c r="J117" s="2">
        <v>-1.0</v>
      </c>
      <c r="K117" s="2">
        <v>-3.0</v>
      </c>
      <c r="L117" s="2">
        <v>0.0</v>
      </c>
      <c r="M117" s="2" t="s">
        <v>75</v>
      </c>
      <c r="N117" s="2">
        <v>0.0</v>
      </c>
      <c r="O117" s="2">
        <v>1.0</v>
      </c>
      <c r="P117" s="2" t="s">
        <v>41</v>
      </c>
      <c r="Q117" s="2" t="s">
        <v>42</v>
      </c>
      <c r="R117" s="10"/>
      <c r="S117" s="2">
        <v>0.75</v>
      </c>
      <c r="T117" s="2">
        <v>0.25</v>
      </c>
      <c r="U117" s="2">
        <v>0.0</v>
      </c>
      <c r="V117" s="2">
        <f t="shared" si="3"/>
        <v>1</v>
      </c>
      <c r="W117" s="2" t="s">
        <v>1331</v>
      </c>
      <c r="X117" s="2" t="s">
        <v>1332</v>
      </c>
      <c r="Y117" s="2" t="s">
        <v>1333</v>
      </c>
      <c r="Z117" s="2" t="s">
        <v>124</v>
      </c>
      <c r="AA117" s="2" t="s">
        <v>1334</v>
      </c>
      <c r="AB117" s="10"/>
      <c r="AC117" s="2" t="s">
        <v>1335</v>
      </c>
      <c r="AD117" s="5" t="s">
        <v>1336</v>
      </c>
      <c r="AE117" s="2" t="s">
        <v>1337</v>
      </c>
      <c r="AF117" s="2" t="s">
        <v>39</v>
      </c>
      <c r="AG117" s="2" t="s">
        <v>39</v>
      </c>
      <c r="AH117" s="5" t="s">
        <v>1338</v>
      </c>
      <c r="AI117" s="2" t="s">
        <v>52</v>
      </c>
      <c r="AJ117" s="10"/>
    </row>
    <row r="118">
      <c r="A118" s="1">
        <v>44561.0</v>
      </c>
      <c r="B118" s="2" t="s">
        <v>36</v>
      </c>
      <c r="C118" s="6">
        <v>158.0</v>
      </c>
      <c r="D118" s="4" t="s">
        <v>1339</v>
      </c>
      <c r="E118" s="5" t="s">
        <v>1340</v>
      </c>
      <c r="F118" s="5">
        <v>2008.0</v>
      </c>
      <c r="G118" s="2" t="s">
        <v>1341</v>
      </c>
      <c r="H118" s="15">
        <v>44230.0</v>
      </c>
      <c r="I118" s="2">
        <v>-3.0</v>
      </c>
      <c r="J118" s="2">
        <v>0.0</v>
      </c>
      <c r="K118" s="2">
        <v>-3.0</v>
      </c>
      <c r="L118" s="2">
        <v>3.0</v>
      </c>
      <c r="M118" s="2" t="s">
        <v>57</v>
      </c>
      <c r="N118" s="2">
        <v>1.0</v>
      </c>
      <c r="O118" s="2">
        <v>1.0</v>
      </c>
      <c r="P118" s="2" t="s">
        <v>41</v>
      </c>
      <c r="Q118" s="2" t="s">
        <v>42</v>
      </c>
      <c r="R118" s="10"/>
      <c r="S118" s="2">
        <v>0.0</v>
      </c>
      <c r="T118" s="2">
        <v>1.0</v>
      </c>
      <c r="U118" s="2">
        <v>0.0</v>
      </c>
      <c r="V118" s="2">
        <f t="shared" si="3"/>
        <v>1</v>
      </c>
      <c r="W118" s="2" t="s">
        <v>1342</v>
      </c>
      <c r="X118" s="2" t="s">
        <v>1343</v>
      </c>
      <c r="Y118" s="2" t="s">
        <v>1344</v>
      </c>
      <c r="Z118" s="2" t="s">
        <v>124</v>
      </c>
      <c r="AA118" s="2" t="s">
        <v>1345</v>
      </c>
      <c r="AB118" s="10"/>
      <c r="AC118" s="2" t="s">
        <v>1346</v>
      </c>
      <c r="AD118" s="5" t="s">
        <v>1347</v>
      </c>
      <c r="AE118" s="2" t="s">
        <v>1348</v>
      </c>
      <c r="AF118" s="10"/>
      <c r="AG118" s="10"/>
      <c r="AH118" s="5" t="s">
        <v>1349</v>
      </c>
      <c r="AI118" s="2" t="s">
        <v>260</v>
      </c>
      <c r="AJ118" s="2"/>
    </row>
    <row r="119">
      <c r="A119" s="1">
        <v>44561.0</v>
      </c>
      <c r="B119" s="2" t="s">
        <v>36</v>
      </c>
      <c r="C119" s="6">
        <v>157.0</v>
      </c>
      <c r="D119" s="4" t="s">
        <v>1350</v>
      </c>
      <c r="E119" s="5" t="s">
        <v>1351</v>
      </c>
      <c r="F119" s="5">
        <v>2018.0</v>
      </c>
      <c r="G119" s="2" t="s">
        <v>1352</v>
      </c>
      <c r="H119" s="2">
        <v>2.0</v>
      </c>
      <c r="I119" s="2">
        <v>-10.0</v>
      </c>
      <c r="J119" s="5">
        <v>-4.0</v>
      </c>
      <c r="K119" s="2">
        <v>-15.0</v>
      </c>
      <c r="L119" s="2">
        <v>6.0</v>
      </c>
      <c r="M119" s="2" t="s">
        <v>213</v>
      </c>
      <c r="N119" s="2">
        <v>1.0</v>
      </c>
      <c r="O119" s="2">
        <v>1.0</v>
      </c>
      <c r="P119" s="2" t="s">
        <v>1353</v>
      </c>
      <c r="Q119" s="2" t="s">
        <v>42</v>
      </c>
      <c r="R119" s="2"/>
      <c r="S119" s="2">
        <v>0.25</v>
      </c>
      <c r="T119" s="2">
        <v>0.75</v>
      </c>
      <c r="U119" s="2">
        <v>0.0</v>
      </c>
      <c r="V119" s="2">
        <f t="shared" si="3"/>
        <v>1</v>
      </c>
      <c r="W119" s="2" t="s">
        <v>1354</v>
      </c>
      <c r="X119" s="2" t="s">
        <v>1355</v>
      </c>
      <c r="Y119" s="2" t="s">
        <v>1356</v>
      </c>
      <c r="Z119" s="2" t="s">
        <v>1357</v>
      </c>
      <c r="AA119" s="2" t="s">
        <v>1358</v>
      </c>
      <c r="AB119" s="2"/>
      <c r="AC119" s="13" t="s">
        <v>1359</v>
      </c>
      <c r="AD119" s="5" t="s">
        <v>1360</v>
      </c>
      <c r="AE119" s="2" t="s">
        <v>1361</v>
      </c>
      <c r="AF119" s="2" t="s">
        <v>1362</v>
      </c>
      <c r="AG119" s="2" t="s">
        <v>39</v>
      </c>
      <c r="AH119" s="5" t="s">
        <v>1363</v>
      </c>
      <c r="AI119" s="2" t="s">
        <v>52</v>
      </c>
      <c r="AJ119" s="2"/>
    </row>
    <row r="120">
      <c r="A120" s="1">
        <v>44561.0</v>
      </c>
      <c r="B120" s="2" t="s">
        <v>36</v>
      </c>
      <c r="C120" s="6">
        <v>139.0</v>
      </c>
      <c r="D120" s="4" t="s">
        <v>1364</v>
      </c>
      <c r="E120" s="2" t="s">
        <v>1365</v>
      </c>
      <c r="F120" s="5">
        <v>2005.0</v>
      </c>
      <c r="G120" s="2" t="s">
        <v>1366</v>
      </c>
      <c r="H120" s="2">
        <v>3.0</v>
      </c>
      <c r="I120" s="2">
        <v>-3.0</v>
      </c>
      <c r="J120" s="2">
        <v>-2.0</v>
      </c>
      <c r="K120" s="2">
        <v>-2.0</v>
      </c>
      <c r="L120" s="2">
        <v>0.0</v>
      </c>
      <c r="M120" s="2" t="s">
        <v>57</v>
      </c>
      <c r="N120" s="2">
        <v>0.0</v>
      </c>
      <c r="O120" s="2">
        <v>1.0</v>
      </c>
      <c r="P120" s="2" t="s">
        <v>41</v>
      </c>
      <c r="Q120" s="2" t="s">
        <v>58</v>
      </c>
      <c r="R120" s="2" t="s">
        <v>59</v>
      </c>
      <c r="S120" s="2">
        <v>1.0</v>
      </c>
      <c r="T120" s="2">
        <v>0.0</v>
      </c>
      <c r="U120" s="2">
        <v>0.0</v>
      </c>
      <c r="V120" s="2">
        <f t="shared" si="3"/>
        <v>1</v>
      </c>
      <c r="W120" s="2" t="s">
        <v>372</v>
      </c>
      <c r="X120" s="2" t="s">
        <v>1367</v>
      </c>
      <c r="Y120" s="2" t="s">
        <v>1368</v>
      </c>
      <c r="Z120" s="2" t="s">
        <v>124</v>
      </c>
      <c r="AA120" s="2" t="s">
        <v>1369</v>
      </c>
      <c r="AB120" s="2" t="e">
        <v>#NAME?</v>
      </c>
      <c r="AC120" s="2" t="s">
        <v>1370</v>
      </c>
      <c r="AD120" s="5" t="s">
        <v>1371</v>
      </c>
      <c r="AE120" s="2" t="s">
        <v>1372</v>
      </c>
      <c r="AF120" s="2" t="s">
        <v>477</v>
      </c>
      <c r="AG120" s="2" t="s">
        <v>1373</v>
      </c>
      <c r="AH120" s="5" t="s">
        <v>1374</v>
      </c>
      <c r="AI120" s="2" t="s">
        <v>52</v>
      </c>
      <c r="AJ120" s="10"/>
    </row>
    <row r="121">
      <c r="A121" s="1">
        <v>44561.0</v>
      </c>
      <c r="B121" s="2" t="s">
        <v>36</v>
      </c>
      <c r="C121" s="6">
        <v>257.0</v>
      </c>
      <c r="D121" s="4" t="s">
        <v>1375</v>
      </c>
      <c r="E121" s="5" t="s">
        <v>1376</v>
      </c>
      <c r="F121" s="5">
        <v>2014.0</v>
      </c>
      <c r="G121" s="3" t="s">
        <v>1377</v>
      </c>
      <c r="H121" s="15">
        <v>44230.0</v>
      </c>
      <c r="I121" s="2">
        <v>-10.0</v>
      </c>
      <c r="J121" s="2">
        <v>-7.0</v>
      </c>
      <c r="K121" s="3">
        <v>-15.0</v>
      </c>
      <c r="L121" s="3">
        <v>0.0</v>
      </c>
      <c r="M121" s="3" t="s">
        <v>213</v>
      </c>
      <c r="N121" s="2">
        <v>0.0</v>
      </c>
      <c r="O121" s="3">
        <v>1.0</v>
      </c>
      <c r="P121" s="3" t="s">
        <v>1378</v>
      </c>
      <c r="Q121" s="3" t="s">
        <v>42</v>
      </c>
      <c r="R121" s="6"/>
      <c r="S121" s="3">
        <v>0.0</v>
      </c>
      <c r="T121" s="3">
        <v>0.5</v>
      </c>
      <c r="U121" s="3">
        <v>0.5</v>
      </c>
      <c r="V121" s="2">
        <f t="shared" si="3"/>
        <v>1</v>
      </c>
      <c r="W121" s="3" t="s">
        <v>1379</v>
      </c>
      <c r="X121" s="3" t="s">
        <v>215</v>
      </c>
      <c r="Y121" s="3" t="s">
        <v>1237</v>
      </c>
      <c r="Z121" s="3" t="s">
        <v>1380</v>
      </c>
      <c r="AA121" s="3" t="s">
        <v>1381</v>
      </c>
      <c r="AB121" s="6"/>
      <c r="AC121" s="3" t="s">
        <v>1382</v>
      </c>
      <c r="AD121" s="5" t="s">
        <v>1376</v>
      </c>
      <c r="AE121" s="3" t="s">
        <v>1383</v>
      </c>
      <c r="AF121" s="3" t="s">
        <v>1384</v>
      </c>
      <c r="AG121" s="3" t="s">
        <v>1385</v>
      </c>
      <c r="AH121" s="5" t="s">
        <v>1386</v>
      </c>
      <c r="AI121" s="3" t="s">
        <v>52</v>
      </c>
      <c r="AJ121" s="3" t="s">
        <v>53</v>
      </c>
    </row>
    <row r="122">
      <c r="A122" s="1">
        <v>44561.0</v>
      </c>
      <c r="B122" s="2" t="s">
        <v>36</v>
      </c>
      <c r="C122" s="6">
        <v>318.0</v>
      </c>
      <c r="D122" s="4" t="s">
        <v>1387</v>
      </c>
      <c r="E122" s="5" t="s">
        <v>1388</v>
      </c>
      <c r="F122" s="5">
        <v>2010.0</v>
      </c>
      <c r="G122" s="3" t="s">
        <v>1389</v>
      </c>
      <c r="H122" s="15">
        <v>44257.0</v>
      </c>
      <c r="I122" s="2">
        <v>-10.0</v>
      </c>
      <c r="J122" s="2">
        <v>-7.0</v>
      </c>
      <c r="K122" s="3">
        <v>-15.0</v>
      </c>
      <c r="L122" s="3">
        <v>3.0</v>
      </c>
      <c r="M122" s="3" t="s">
        <v>213</v>
      </c>
      <c r="N122" s="2">
        <v>0.0</v>
      </c>
      <c r="O122" s="3">
        <v>0.0</v>
      </c>
      <c r="P122" s="3" t="s">
        <v>1390</v>
      </c>
      <c r="Q122" s="3" t="s">
        <v>42</v>
      </c>
      <c r="R122" s="6"/>
      <c r="S122" s="3">
        <v>0.75</v>
      </c>
      <c r="T122" s="3">
        <v>0.25</v>
      </c>
      <c r="U122" s="3">
        <v>0.0</v>
      </c>
      <c r="V122" s="2">
        <f t="shared" si="3"/>
        <v>1</v>
      </c>
      <c r="W122" s="3" t="s">
        <v>1391</v>
      </c>
      <c r="X122" s="3" t="s">
        <v>1392</v>
      </c>
      <c r="Y122" s="3" t="s">
        <v>44</v>
      </c>
      <c r="Z122" s="3" t="s">
        <v>45</v>
      </c>
      <c r="AA122" s="3" t="s">
        <v>1393</v>
      </c>
      <c r="AB122" s="6"/>
      <c r="AC122" s="3" t="s">
        <v>1394</v>
      </c>
      <c r="AD122" s="5" t="s">
        <v>1388</v>
      </c>
      <c r="AE122" s="3" t="s">
        <v>1395</v>
      </c>
      <c r="AF122" s="3" t="s">
        <v>1396</v>
      </c>
      <c r="AG122" s="3" t="s">
        <v>39</v>
      </c>
      <c r="AH122" s="5" t="s">
        <v>1397</v>
      </c>
      <c r="AI122" s="3" t="s">
        <v>52</v>
      </c>
      <c r="AJ122" s="3" t="s">
        <v>53</v>
      </c>
    </row>
    <row r="123">
      <c r="A123" s="20">
        <v>44562.0</v>
      </c>
      <c r="B123" s="2" t="s">
        <v>36</v>
      </c>
      <c r="C123" s="6">
        <v>181.0</v>
      </c>
      <c r="D123" s="4" t="s">
        <v>1398</v>
      </c>
      <c r="E123" s="5" t="s">
        <v>1399</v>
      </c>
      <c r="F123" s="5">
        <v>2021.0</v>
      </c>
      <c r="G123" s="2" t="s">
        <v>39</v>
      </c>
      <c r="H123" s="2" t="s">
        <v>1400</v>
      </c>
      <c r="I123" s="5" t="s">
        <v>843</v>
      </c>
      <c r="J123" s="2" t="s">
        <v>843</v>
      </c>
      <c r="K123" s="2" t="s">
        <v>843</v>
      </c>
      <c r="L123" s="2" t="s">
        <v>843</v>
      </c>
      <c r="M123" s="5" t="s">
        <v>39</v>
      </c>
      <c r="N123" s="2">
        <v>1.0</v>
      </c>
      <c r="O123" s="2">
        <v>0.0</v>
      </c>
      <c r="P123" s="2" t="s">
        <v>41</v>
      </c>
      <c r="Q123" s="2" t="s">
        <v>42</v>
      </c>
      <c r="R123" s="10"/>
      <c r="S123" s="2">
        <v>0.5</v>
      </c>
      <c r="T123" s="2">
        <v>0.5</v>
      </c>
      <c r="U123" s="2">
        <v>0.0</v>
      </c>
      <c r="V123" s="2">
        <f t="shared" si="3"/>
        <v>1</v>
      </c>
      <c r="W123" s="2" t="s">
        <v>1401</v>
      </c>
      <c r="X123" s="2" t="s">
        <v>50</v>
      </c>
      <c r="Y123" s="2" t="s">
        <v>50</v>
      </c>
      <c r="Z123" s="2" t="s">
        <v>1402</v>
      </c>
      <c r="AA123" s="2" t="s">
        <v>1403</v>
      </c>
      <c r="AB123" s="10"/>
      <c r="AC123" s="2" t="s">
        <v>1404</v>
      </c>
      <c r="AD123" s="5" t="s">
        <v>1405</v>
      </c>
      <c r="AE123" s="2" t="s">
        <v>1406</v>
      </c>
      <c r="AF123" s="2" t="s">
        <v>1407</v>
      </c>
      <c r="AG123" s="2" t="s">
        <v>843</v>
      </c>
      <c r="AH123" s="5" t="s">
        <v>1408</v>
      </c>
      <c r="AI123" s="2" t="s">
        <v>843</v>
      </c>
      <c r="AJ123" s="2" t="s">
        <v>53</v>
      </c>
    </row>
    <row r="124">
      <c r="A124" s="1">
        <v>44562.0</v>
      </c>
      <c r="B124" s="2" t="s">
        <v>36</v>
      </c>
      <c r="C124" s="6">
        <v>308.0</v>
      </c>
      <c r="D124" s="4" t="s">
        <v>1409</v>
      </c>
      <c r="E124" s="5" t="s">
        <v>1410</v>
      </c>
      <c r="F124" s="5">
        <v>2020.0</v>
      </c>
      <c r="G124" s="3" t="s">
        <v>1411</v>
      </c>
      <c r="H124" s="2">
        <v>3.0</v>
      </c>
      <c r="I124" s="2">
        <v>-10.0</v>
      </c>
      <c r="J124" s="2">
        <v>-9.0</v>
      </c>
      <c r="K124" s="3">
        <v>-6.0</v>
      </c>
      <c r="L124" s="3">
        <v>0.0</v>
      </c>
      <c r="M124" s="3" t="s">
        <v>302</v>
      </c>
      <c r="N124" s="2">
        <v>0.0</v>
      </c>
      <c r="O124" s="3">
        <v>1.0</v>
      </c>
      <c r="P124" s="3" t="s">
        <v>1245</v>
      </c>
      <c r="Q124" s="3" t="s">
        <v>76</v>
      </c>
      <c r="R124" s="6"/>
      <c r="S124" s="3">
        <v>0.0</v>
      </c>
      <c r="T124" s="3">
        <v>0.5</v>
      </c>
      <c r="U124" s="5">
        <v>0.5</v>
      </c>
      <c r="V124" s="2">
        <f t="shared" si="3"/>
        <v>1</v>
      </c>
      <c r="W124" s="3" t="s">
        <v>1412</v>
      </c>
      <c r="X124" s="3" t="s">
        <v>1413</v>
      </c>
      <c r="Y124" s="3" t="s">
        <v>1414</v>
      </c>
      <c r="Z124" s="3" t="s">
        <v>344</v>
      </c>
      <c r="AA124" s="3" t="s">
        <v>1415</v>
      </c>
      <c r="AB124" s="6"/>
      <c r="AC124" s="3" t="s">
        <v>1416</v>
      </c>
      <c r="AD124" s="5" t="s">
        <v>1417</v>
      </c>
      <c r="AE124" s="3" t="s">
        <v>1418</v>
      </c>
      <c r="AF124" s="3" t="s">
        <v>1419</v>
      </c>
      <c r="AG124" s="3" t="s">
        <v>39</v>
      </c>
      <c r="AH124" s="5" t="s">
        <v>1420</v>
      </c>
      <c r="AI124" s="3" t="s">
        <v>52</v>
      </c>
      <c r="AJ124" s="3" t="s">
        <v>53</v>
      </c>
    </row>
    <row r="125">
      <c r="A125" s="1">
        <v>44562.0</v>
      </c>
      <c r="B125" s="2" t="s">
        <v>36</v>
      </c>
      <c r="C125" s="6">
        <v>119.0</v>
      </c>
      <c r="D125" s="4" t="s">
        <v>1421</v>
      </c>
      <c r="E125" s="2" t="s">
        <v>1422</v>
      </c>
      <c r="F125" s="5">
        <v>2009.0</v>
      </c>
      <c r="G125" s="2" t="s">
        <v>1423</v>
      </c>
      <c r="H125" s="2">
        <v>3.0</v>
      </c>
      <c r="I125" s="2">
        <v>-10.0</v>
      </c>
      <c r="J125" s="2">
        <v>-6.0</v>
      </c>
      <c r="K125" s="2" t="s">
        <v>50</v>
      </c>
      <c r="L125" s="2" t="s">
        <v>50</v>
      </c>
      <c r="M125" s="2" t="s">
        <v>1424</v>
      </c>
      <c r="N125" s="2">
        <v>0.0</v>
      </c>
      <c r="O125" s="2">
        <v>1.0</v>
      </c>
      <c r="P125" s="5" t="s">
        <v>92</v>
      </c>
      <c r="Q125" s="2" t="s">
        <v>93</v>
      </c>
      <c r="R125" s="2" t="s">
        <v>382</v>
      </c>
      <c r="S125" s="2">
        <v>0.75</v>
      </c>
      <c r="T125" s="2">
        <v>0.0</v>
      </c>
      <c r="U125" s="2">
        <v>0.25</v>
      </c>
      <c r="V125" s="2">
        <f t="shared" si="3"/>
        <v>1</v>
      </c>
      <c r="W125" s="2" t="s">
        <v>1425</v>
      </c>
      <c r="X125" s="2" t="s">
        <v>50</v>
      </c>
      <c r="Y125" s="2" t="s">
        <v>1426</v>
      </c>
      <c r="Z125" s="2" t="s">
        <v>124</v>
      </c>
      <c r="AA125" s="2" t="s">
        <v>1427</v>
      </c>
      <c r="AB125" s="2" t="e">
        <v>#NAME?</v>
      </c>
      <c r="AC125" s="2" t="s">
        <v>1428</v>
      </c>
      <c r="AD125" s="5" t="s">
        <v>1429</v>
      </c>
      <c r="AE125" s="2" t="s">
        <v>1430</v>
      </c>
      <c r="AF125" s="2" t="s">
        <v>1431</v>
      </c>
      <c r="AG125" s="2" t="s">
        <v>1432</v>
      </c>
      <c r="AH125" s="2" t="s">
        <v>39</v>
      </c>
      <c r="AI125" s="2" t="s">
        <v>52</v>
      </c>
      <c r="AJ125" s="2"/>
    </row>
    <row r="126">
      <c r="A126" s="1">
        <v>44562.0</v>
      </c>
      <c r="B126" s="21" t="s">
        <v>36</v>
      </c>
      <c r="C126" s="3">
        <v>350.0</v>
      </c>
      <c r="D126" s="4" t="s">
        <v>1433</v>
      </c>
      <c r="E126" s="5" t="s">
        <v>1434</v>
      </c>
      <c r="F126" s="5">
        <v>2021.0</v>
      </c>
      <c r="G126" s="3" t="s">
        <v>1423</v>
      </c>
      <c r="H126" s="2">
        <v>3.0</v>
      </c>
      <c r="I126" s="2">
        <v>-10.0</v>
      </c>
      <c r="J126" s="2">
        <v>-6.0</v>
      </c>
      <c r="K126" s="3">
        <v>-12.0</v>
      </c>
      <c r="L126" s="3">
        <v>-3.0</v>
      </c>
      <c r="M126" s="3" t="s">
        <v>213</v>
      </c>
      <c r="N126" s="13">
        <v>0.0</v>
      </c>
      <c r="O126" s="13">
        <v>1.0</v>
      </c>
      <c r="P126" s="2" t="s">
        <v>1435</v>
      </c>
      <c r="Q126" s="3" t="s">
        <v>76</v>
      </c>
      <c r="R126" s="6"/>
      <c r="S126" s="3">
        <v>0.5</v>
      </c>
      <c r="T126" s="3">
        <v>0.0</v>
      </c>
      <c r="U126" s="3">
        <v>0.5</v>
      </c>
      <c r="V126" s="2">
        <f t="shared" si="3"/>
        <v>1</v>
      </c>
      <c r="W126" s="3" t="s">
        <v>1436</v>
      </c>
      <c r="X126" s="2" t="s">
        <v>1437</v>
      </c>
      <c r="Y126" s="3" t="s">
        <v>1438</v>
      </c>
      <c r="Z126" s="3" t="s">
        <v>1402</v>
      </c>
      <c r="AA126" s="3" t="s">
        <v>1439</v>
      </c>
      <c r="AB126" s="6"/>
      <c r="AC126" s="3" t="s">
        <v>1440</v>
      </c>
      <c r="AD126" s="3" t="s">
        <v>1441</v>
      </c>
      <c r="AE126" s="3" t="s">
        <v>1442</v>
      </c>
      <c r="AF126" s="5" t="s">
        <v>1441</v>
      </c>
      <c r="AG126" s="3" t="s">
        <v>1443</v>
      </c>
      <c r="AH126" s="5" t="s">
        <v>1444</v>
      </c>
      <c r="AI126" s="3" t="s">
        <v>52</v>
      </c>
      <c r="AJ126" s="13" t="s">
        <v>53</v>
      </c>
    </row>
    <row r="127">
      <c r="A127" s="1">
        <v>44562.0</v>
      </c>
      <c r="B127" s="2" t="s">
        <v>36</v>
      </c>
      <c r="C127" s="6">
        <v>110.0</v>
      </c>
      <c r="D127" s="4" t="s">
        <v>1445</v>
      </c>
      <c r="E127" s="2" t="s">
        <v>1446</v>
      </c>
      <c r="F127" s="5">
        <v>2010.0</v>
      </c>
      <c r="G127" s="5" t="s">
        <v>1447</v>
      </c>
      <c r="H127" s="2">
        <v>0.0</v>
      </c>
      <c r="I127" s="5">
        <v>-10.0</v>
      </c>
      <c r="J127" s="2">
        <v>-6.0</v>
      </c>
      <c r="K127" s="2">
        <v>2.0</v>
      </c>
      <c r="L127" s="2">
        <v>2.0</v>
      </c>
      <c r="M127" s="2" t="s">
        <v>302</v>
      </c>
      <c r="N127" s="2">
        <v>0.0</v>
      </c>
      <c r="O127" s="2">
        <v>1.0</v>
      </c>
      <c r="P127" s="2" t="s">
        <v>494</v>
      </c>
      <c r="Q127" s="2" t="s">
        <v>42</v>
      </c>
      <c r="R127" s="2" t="s">
        <v>529</v>
      </c>
      <c r="S127" s="2">
        <v>0.0</v>
      </c>
      <c r="T127" s="2">
        <v>1.0</v>
      </c>
      <c r="U127" s="2">
        <v>0.0</v>
      </c>
      <c r="V127" s="2">
        <f t="shared" si="3"/>
        <v>1</v>
      </c>
      <c r="W127" s="2" t="s">
        <v>201</v>
      </c>
      <c r="X127" s="2" t="s">
        <v>1448</v>
      </c>
      <c r="Y127" s="2" t="s">
        <v>1449</v>
      </c>
      <c r="Z127" s="2" t="s">
        <v>1303</v>
      </c>
      <c r="AA127" s="2" t="s">
        <v>1450</v>
      </c>
      <c r="AB127" s="2" t="s">
        <v>50</v>
      </c>
      <c r="AC127" s="2" t="s">
        <v>1451</v>
      </c>
      <c r="AD127" s="5" t="s">
        <v>1452</v>
      </c>
      <c r="AE127" s="2" t="s">
        <v>1453</v>
      </c>
      <c r="AF127" s="2" t="s">
        <v>1454</v>
      </c>
      <c r="AG127" s="2" t="s">
        <v>1455</v>
      </c>
      <c r="AH127" s="5" t="s">
        <v>1456</v>
      </c>
      <c r="AI127" s="2" t="s">
        <v>52</v>
      </c>
      <c r="AJ127" s="2" t="s">
        <v>53</v>
      </c>
    </row>
    <row r="128">
      <c r="A128" s="20">
        <v>44562.0</v>
      </c>
      <c r="B128" s="2" t="s">
        <v>36</v>
      </c>
      <c r="C128" s="6"/>
      <c r="D128" s="4" t="s">
        <v>1457</v>
      </c>
      <c r="E128" s="5" t="s">
        <v>1458</v>
      </c>
      <c r="F128" s="5">
        <v>2019.0</v>
      </c>
      <c r="G128" s="2" t="s">
        <v>1459</v>
      </c>
      <c r="H128" s="2">
        <v>2.0</v>
      </c>
      <c r="I128" s="5">
        <v>-7.0</v>
      </c>
      <c r="J128" s="2">
        <v>-6.0</v>
      </c>
      <c r="K128" s="2">
        <v>2.0</v>
      </c>
      <c r="L128" s="2">
        <v>2.0</v>
      </c>
      <c r="M128" s="2" t="s">
        <v>302</v>
      </c>
      <c r="N128" s="2">
        <v>0.0</v>
      </c>
      <c r="O128" s="2">
        <v>1.0</v>
      </c>
      <c r="P128" s="2" t="s">
        <v>494</v>
      </c>
      <c r="Q128" s="2" t="s">
        <v>42</v>
      </c>
      <c r="R128" s="10"/>
      <c r="S128" s="2">
        <v>0.25</v>
      </c>
      <c r="T128" s="2">
        <v>0.5</v>
      </c>
      <c r="U128" s="2">
        <v>0.25</v>
      </c>
      <c r="V128" s="2">
        <f t="shared" si="3"/>
        <v>1</v>
      </c>
      <c r="W128" s="2" t="s">
        <v>1460</v>
      </c>
      <c r="X128" s="2" t="s">
        <v>1461</v>
      </c>
      <c r="Y128" s="2" t="s">
        <v>1462</v>
      </c>
      <c r="Z128" s="2" t="s">
        <v>1463</v>
      </c>
      <c r="AA128" s="2" t="s">
        <v>1464</v>
      </c>
      <c r="AB128" s="10"/>
      <c r="AC128" s="2" t="s">
        <v>1465</v>
      </c>
      <c r="AD128" s="5" t="s">
        <v>1466</v>
      </c>
      <c r="AE128" s="2" t="s">
        <v>1467</v>
      </c>
      <c r="AF128" s="2" t="s">
        <v>1468</v>
      </c>
      <c r="AG128" s="2" t="s">
        <v>1469</v>
      </c>
      <c r="AH128" s="5" t="s">
        <v>1470</v>
      </c>
      <c r="AI128" s="2" t="s">
        <v>52</v>
      </c>
      <c r="AJ128" s="2" t="s">
        <v>53</v>
      </c>
    </row>
    <row r="129">
      <c r="A129" s="20">
        <v>44562.0</v>
      </c>
      <c r="B129" s="2" t="s">
        <v>36</v>
      </c>
      <c r="C129" s="3">
        <v>230.0</v>
      </c>
      <c r="D129" s="4" t="s">
        <v>1471</v>
      </c>
      <c r="E129" s="5" t="s">
        <v>1472</v>
      </c>
      <c r="F129" s="5">
        <v>2015.0</v>
      </c>
      <c r="G129" s="2" t="s">
        <v>1473</v>
      </c>
      <c r="H129" s="22">
        <v>44595.0</v>
      </c>
      <c r="I129" s="2">
        <v>-10.0</v>
      </c>
      <c r="J129" s="2">
        <v>-6.0</v>
      </c>
      <c r="K129" s="3">
        <v>2.0</v>
      </c>
      <c r="L129" s="3">
        <v>5.0</v>
      </c>
      <c r="M129" s="3" t="s">
        <v>302</v>
      </c>
      <c r="N129" s="2">
        <v>1.0</v>
      </c>
      <c r="O129" s="2">
        <v>0.0</v>
      </c>
      <c r="P129" s="2" t="s">
        <v>1245</v>
      </c>
      <c r="Q129" s="2" t="s">
        <v>42</v>
      </c>
      <c r="R129" s="10"/>
      <c r="S129" s="2">
        <v>0.45</v>
      </c>
      <c r="T129" s="2">
        <v>0.45</v>
      </c>
      <c r="U129" s="2">
        <v>0.1</v>
      </c>
      <c r="V129" s="2">
        <f t="shared" si="3"/>
        <v>1</v>
      </c>
      <c r="W129" s="2" t="s">
        <v>1474</v>
      </c>
      <c r="X129" s="2" t="s">
        <v>1475</v>
      </c>
      <c r="Y129" s="2" t="s">
        <v>1476</v>
      </c>
      <c r="Z129" s="2" t="s">
        <v>1477</v>
      </c>
      <c r="AA129" s="2" t="s">
        <v>1478</v>
      </c>
      <c r="AB129" s="10"/>
      <c r="AC129" s="2" t="s">
        <v>1479</v>
      </c>
      <c r="AD129" s="5" t="s">
        <v>1480</v>
      </c>
      <c r="AE129" s="2" t="s">
        <v>1481</v>
      </c>
      <c r="AF129" s="2" t="s">
        <v>1482</v>
      </c>
      <c r="AG129" s="2" t="s">
        <v>1483</v>
      </c>
      <c r="AH129" s="5" t="s">
        <v>1484</v>
      </c>
      <c r="AI129" s="2" t="s">
        <v>52</v>
      </c>
      <c r="AJ129" s="2" t="s">
        <v>53</v>
      </c>
    </row>
    <row r="130">
      <c r="A130" s="20">
        <v>44562.0</v>
      </c>
      <c r="B130" s="2" t="s">
        <v>36</v>
      </c>
      <c r="C130" s="6">
        <v>172.0</v>
      </c>
      <c r="D130" s="4" t="s">
        <v>1485</v>
      </c>
      <c r="E130" s="5" t="s">
        <v>1486</v>
      </c>
      <c r="F130" s="5">
        <v>2021.0</v>
      </c>
      <c r="G130" s="2" t="s">
        <v>1487</v>
      </c>
      <c r="H130" s="2">
        <v>1.0</v>
      </c>
      <c r="I130" s="5">
        <v>-10.0</v>
      </c>
      <c r="J130" s="2">
        <v>-6.0</v>
      </c>
      <c r="K130" s="2">
        <v>2.0</v>
      </c>
      <c r="L130" s="2">
        <v>2.0</v>
      </c>
      <c r="M130" s="2" t="s">
        <v>302</v>
      </c>
      <c r="N130" s="2">
        <v>0.0</v>
      </c>
      <c r="O130" s="2">
        <v>1.0</v>
      </c>
      <c r="P130" s="2" t="s">
        <v>107</v>
      </c>
      <c r="Q130" s="2" t="s">
        <v>93</v>
      </c>
      <c r="R130" s="10"/>
      <c r="S130" s="2">
        <v>0.0</v>
      </c>
      <c r="T130" s="2">
        <v>1.0</v>
      </c>
      <c r="U130" s="2">
        <v>0.0</v>
      </c>
      <c r="V130" s="2">
        <f t="shared" si="3"/>
        <v>1</v>
      </c>
      <c r="W130" s="2" t="s">
        <v>1488</v>
      </c>
      <c r="X130" s="2" t="s">
        <v>1489</v>
      </c>
      <c r="Y130" s="2" t="s">
        <v>1462</v>
      </c>
      <c r="Z130" s="2" t="s">
        <v>1130</v>
      </c>
      <c r="AA130" s="2" t="s">
        <v>1490</v>
      </c>
      <c r="AB130" s="10"/>
      <c r="AC130" s="2" t="s">
        <v>1491</v>
      </c>
      <c r="AD130" s="5" t="s">
        <v>1492</v>
      </c>
      <c r="AE130" s="23" t="s">
        <v>1493</v>
      </c>
      <c r="AF130" s="2" t="s">
        <v>1494</v>
      </c>
      <c r="AG130" s="2" t="s">
        <v>1495</v>
      </c>
      <c r="AH130" s="5" t="s">
        <v>1496</v>
      </c>
      <c r="AI130" s="2" t="s">
        <v>52</v>
      </c>
      <c r="AJ130" s="2" t="s">
        <v>53</v>
      </c>
    </row>
    <row r="131">
      <c r="A131" s="1">
        <v>44562.0</v>
      </c>
      <c r="B131" s="2" t="s">
        <v>36</v>
      </c>
      <c r="C131" s="6">
        <v>282.0</v>
      </c>
      <c r="D131" s="9" t="s">
        <v>1497</v>
      </c>
      <c r="E131" s="5" t="s">
        <v>1498</v>
      </c>
      <c r="F131" s="5">
        <v>2020.0</v>
      </c>
      <c r="G131" s="3" t="s">
        <v>1499</v>
      </c>
      <c r="H131" s="2">
        <v>2.0</v>
      </c>
      <c r="I131" s="2">
        <v>-10.0</v>
      </c>
      <c r="J131" s="2">
        <v>-6.0</v>
      </c>
      <c r="K131" s="3">
        <v>2.0</v>
      </c>
      <c r="L131" s="3">
        <v>2.0</v>
      </c>
      <c r="M131" s="3" t="s">
        <v>1424</v>
      </c>
      <c r="N131" s="2">
        <v>0.0</v>
      </c>
      <c r="O131" s="3">
        <v>0.0</v>
      </c>
      <c r="P131" s="3" t="s">
        <v>494</v>
      </c>
      <c r="Q131" s="3" t="s">
        <v>93</v>
      </c>
      <c r="R131" s="6"/>
      <c r="S131" s="3">
        <v>0.0</v>
      </c>
      <c r="T131" s="3">
        <v>1.0</v>
      </c>
      <c r="U131" s="3">
        <v>0.0</v>
      </c>
      <c r="V131" s="2">
        <f t="shared" si="3"/>
        <v>1</v>
      </c>
      <c r="W131" s="3" t="s">
        <v>1500</v>
      </c>
      <c r="X131" s="3" t="s">
        <v>1290</v>
      </c>
      <c r="Y131" s="3" t="s">
        <v>1501</v>
      </c>
      <c r="Z131" s="3" t="s">
        <v>1130</v>
      </c>
      <c r="AA131" s="3" t="s">
        <v>1502</v>
      </c>
      <c r="AB131" s="6"/>
      <c r="AC131" s="3" t="s">
        <v>1503</v>
      </c>
      <c r="AD131" s="5" t="s">
        <v>1504</v>
      </c>
      <c r="AE131" s="3" t="s">
        <v>1505</v>
      </c>
      <c r="AF131" s="3" t="s">
        <v>1506</v>
      </c>
      <c r="AG131" s="3" t="s">
        <v>1507</v>
      </c>
      <c r="AH131" s="5" t="s">
        <v>1508</v>
      </c>
      <c r="AI131" s="3" t="s">
        <v>1509</v>
      </c>
      <c r="AJ131" s="6"/>
    </row>
    <row r="132">
      <c r="A132" s="20">
        <v>44562.0</v>
      </c>
      <c r="B132" s="2" t="s">
        <v>36</v>
      </c>
      <c r="C132" s="6">
        <v>224.0</v>
      </c>
      <c r="D132" s="7" t="s">
        <v>1510</v>
      </c>
      <c r="E132" s="5" t="s">
        <v>1511</v>
      </c>
      <c r="F132" s="5">
        <v>2017.0</v>
      </c>
      <c r="G132" s="3" t="s">
        <v>1512</v>
      </c>
      <c r="H132" s="2">
        <v>3.0</v>
      </c>
      <c r="I132" s="2">
        <v>-10.0</v>
      </c>
      <c r="J132" s="2">
        <v>-6.0</v>
      </c>
      <c r="K132" s="3">
        <v>2.0</v>
      </c>
      <c r="L132" s="3">
        <v>2.0</v>
      </c>
      <c r="M132" s="3" t="s">
        <v>302</v>
      </c>
      <c r="N132" s="2">
        <v>1.0</v>
      </c>
      <c r="O132" s="3">
        <v>1.0</v>
      </c>
      <c r="P132" s="3" t="s">
        <v>1245</v>
      </c>
      <c r="Q132" s="3" t="s">
        <v>42</v>
      </c>
      <c r="R132" s="6"/>
      <c r="S132" s="3">
        <v>0.45</v>
      </c>
      <c r="T132" s="3">
        <v>0.45</v>
      </c>
      <c r="U132" s="3">
        <v>0.1</v>
      </c>
      <c r="V132" s="2">
        <f t="shared" si="3"/>
        <v>1</v>
      </c>
      <c r="W132" s="3" t="s">
        <v>1513</v>
      </c>
      <c r="X132" s="3" t="s">
        <v>1514</v>
      </c>
      <c r="Y132" s="3" t="s">
        <v>1515</v>
      </c>
      <c r="Z132" s="3" t="s">
        <v>1516</v>
      </c>
      <c r="AA132" s="3" t="s">
        <v>1517</v>
      </c>
      <c r="AB132" s="6"/>
      <c r="AC132" s="3" t="s">
        <v>1518</v>
      </c>
      <c r="AD132" s="5" t="s">
        <v>1511</v>
      </c>
      <c r="AE132" s="3" t="s">
        <v>1519</v>
      </c>
      <c r="AF132" s="3" t="s">
        <v>1520</v>
      </c>
      <c r="AG132" s="3" t="s">
        <v>1521</v>
      </c>
      <c r="AH132" s="5" t="s">
        <v>1522</v>
      </c>
      <c r="AI132" s="3" t="s">
        <v>52</v>
      </c>
      <c r="AJ132" s="3" t="s">
        <v>53</v>
      </c>
    </row>
    <row r="133">
      <c r="A133" s="1">
        <v>44562.0</v>
      </c>
      <c r="B133" s="2" t="s">
        <v>36</v>
      </c>
      <c r="C133" s="6">
        <v>274.0</v>
      </c>
      <c r="D133" s="4" t="s">
        <v>1523</v>
      </c>
      <c r="E133" s="5" t="s">
        <v>1524</v>
      </c>
      <c r="F133" s="5">
        <v>2022.0</v>
      </c>
      <c r="G133" s="3" t="s">
        <v>1525</v>
      </c>
      <c r="H133" s="2">
        <v>2.0</v>
      </c>
      <c r="I133" s="2">
        <v>-10.0</v>
      </c>
      <c r="J133" s="2">
        <v>-6.0</v>
      </c>
      <c r="K133" s="3">
        <v>2.0</v>
      </c>
      <c r="L133" s="3">
        <v>2.0</v>
      </c>
      <c r="M133" s="3" t="s">
        <v>302</v>
      </c>
      <c r="N133" s="2">
        <v>1.0</v>
      </c>
      <c r="O133" s="3">
        <v>1.0</v>
      </c>
      <c r="P133" s="3" t="s">
        <v>1245</v>
      </c>
      <c r="Q133" s="3" t="s">
        <v>93</v>
      </c>
      <c r="R133" s="6"/>
      <c r="S133" s="3">
        <v>0.25</v>
      </c>
      <c r="T133" s="3">
        <v>0.5</v>
      </c>
      <c r="U133" s="3">
        <v>0.25</v>
      </c>
      <c r="V133" s="2">
        <f t="shared" si="3"/>
        <v>1</v>
      </c>
      <c r="W133" s="3" t="s">
        <v>1526</v>
      </c>
      <c r="X133" s="3" t="s">
        <v>1527</v>
      </c>
      <c r="Y133" s="3" t="s">
        <v>1501</v>
      </c>
      <c r="Z133" s="3" t="s">
        <v>1402</v>
      </c>
      <c r="AA133" s="3" t="s">
        <v>1528</v>
      </c>
      <c r="AB133" s="6"/>
      <c r="AC133" s="3" t="s">
        <v>1529</v>
      </c>
      <c r="AD133" s="5" t="s">
        <v>1524</v>
      </c>
      <c r="AE133" s="3" t="s">
        <v>1530</v>
      </c>
      <c r="AF133" s="3" t="s">
        <v>1531</v>
      </c>
      <c r="AG133" s="3" t="s">
        <v>1532</v>
      </c>
      <c r="AH133" s="5" t="s">
        <v>1533</v>
      </c>
      <c r="AI133" s="3" t="s">
        <v>52</v>
      </c>
      <c r="AJ133" s="3" t="s">
        <v>53</v>
      </c>
    </row>
    <row r="134">
      <c r="A134" s="20">
        <v>44562.0</v>
      </c>
      <c r="B134" s="2" t="s">
        <v>36</v>
      </c>
      <c r="C134" s="6">
        <v>361.0</v>
      </c>
      <c r="D134" s="4" t="s">
        <v>1534</v>
      </c>
      <c r="E134" s="5" t="s">
        <v>1535</v>
      </c>
      <c r="F134" s="5">
        <v>2019.0</v>
      </c>
      <c r="G134" s="3" t="s">
        <v>1536</v>
      </c>
      <c r="H134" s="2">
        <v>3.0</v>
      </c>
      <c r="I134" s="5">
        <v>-10.0</v>
      </c>
      <c r="J134" s="2">
        <v>0.0</v>
      </c>
      <c r="K134" s="3">
        <v>-6.0</v>
      </c>
      <c r="L134" s="3">
        <v>5.0</v>
      </c>
      <c r="M134" s="3" t="s">
        <v>1537</v>
      </c>
      <c r="N134" s="2">
        <v>1.0</v>
      </c>
      <c r="O134" s="3">
        <v>1.0</v>
      </c>
      <c r="P134" s="3" t="s">
        <v>494</v>
      </c>
      <c r="Q134" s="3" t="s">
        <v>76</v>
      </c>
      <c r="R134" s="6"/>
      <c r="S134" s="3">
        <v>0.5</v>
      </c>
      <c r="T134" s="3">
        <v>0.5</v>
      </c>
      <c r="U134" s="3">
        <v>0.0</v>
      </c>
      <c r="V134" s="2">
        <f t="shared" si="3"/>
        <v>1</v>
      </c>
      <c r="W134" s="3" t="s">
        <v>1538</v>
      </c>
      <c r="X134" s="3" t="s">
        <v>1184</v>
      </c>
      <c r="Y134" s="3" t="s">
        <v>1539</v>
      </c>
      <c r="Z134" s="3" t="s">
        <v>97</v>
      </c>
      <c r="AA134" s="3" t="s">
        <v>1540</v>
      </c>
      <c r="AB134" s="6"/>
      <c r="AC134" s="3" t="s">
        <v>1541</v>
      </c>
      <c r="AD134" s="5" t="s">
        <v>1535</v>
      </c>
      <c r="AE134" s="3" t="s">
        <v>1542</v>
      </c>
      <c r="AF134" s="3" t="s">
        <v>1543</v>
      </c>
      <c r="AG134" s="3" t="s">
        <v>1544</v>
      </c>
      <c r="AH134" s="5" t="s">
        <v>1545</v>
      </c>
      <c r="AI134" s="3" t="s">
        <v>52</v>
      </c>
      <c r="AJ134" s="3" t="s">
        <v>53</v>
      </c>
    </row>
    <row r="135">
      <c r="A135" s="1">
        <v>44562.0</v>
      </c>
      <c r="B135" s="5" t="s">
        <v>36</v>
      </c>
      <c r="C135" s="6">
        <v>260.0</v>
      </c>
      <c r="D135" s="4" t="s">
        <v>1546</v>
      </c>
      <c r="E135" s="5" t="s">
        <v>1547</v>
      </c>
      <c r="F135" s="5">
        <v>2020.0</v>
      </c>
      <c r="G135" s="3" t="s">
        <v>1548</v>
      </c>
      <c r="H135" s="2">
        <v>2.0</v>
      </c>
      <c r="I135" s="2">
        <v>-10.0</v>
      </c>
      <c r="J135" s="2">
        <v>-6.0</v>
      </c>
      <c r="K135" s="3">
        <v>-6.0</v>
      </c>
      <c r="L135" s="3">
        <v>5.0</v>
      </c>
      <c r="M135" s="3" t="s">
        <v>302</v>
      </c>
      <c r="N135" s="2">
        <v>0.0</v>
      </c>
      <c r="O135" s="3">
        <v>1.0</v>
      </c>
      <c r="P135" s="3" t="s">
        <v>1245</v>
      </c>
      <c r="Q135" s="3" t="s">
        <v>93</v>
      </c>
      <c r="R135" s="6"/>
      <c r="S135" s="3">
        <v>0.5</v>
      </c>
      <c r="T135" s="3">
        <v>0.5</v>
      </c>
      <c r="U135" s="3">
        <v>0.0</v>
      </c>
      <c r="V135" s="2">
        <f t="shared" si="3"/>
        <v>1</v>
      </c>
      <c r="W135" s="3" t="s">
        <v>1549</v>
      </c>
      <c r="X135" s="3" t="s">
        <v>1550</v>
      </c>
      <c r="Y135" s="3" t="s">
        <v>1551</v>
      </c>
      <c r="Z135" s="3" t="s">
        <v>97</v>
      </c>
      <c r="AA135" s="3" t="s">
        <v>1552</v>
      </c>
      <c r="AB135" s="6"/>
      <c r="AC135" s="3" t="s">
        <v>1553</v>
      </c>
      <c r="AD135" s="5" t="s">
        <v>1554</v>
      </c>
      <c r="AE135" s="3" t="s">
        <v>1555</v>
      </c>
      <c r="AF135" s="3" t="s">
        <v>1556</v>
      </c>
      <c r="AG135" s="3" t="s">
        <v>39</v>
      </c>
      <c r="AH135" s="5" t="s">
        <v>1557</v>
      </c>
      <c r="AI135" s="3" t="s">
        <v>52</v>
      </c>
      <c r="AJ135" s="3" t="s">
        <v>53</v>
      </c>
    </row>
    <row r="136">
      <c r="A136" s="1">
        <v>44562.0</v>
      </c>
      <c r="B136" s="2" t="s">
        <v>36</v>
      </c>
      <c r="C136" s="6">
        <v>384.0</v>
      </c>
      <c r="D136" s="4" t="s">
        <v>1558</v>
      </c>
      <c r="E136" s="5" t="s">
        <v>1559</v>
      </c>
      <c r="F136" s="5">
        <v>2018.0</v>
      </c>
      <c r="G136" s="3" t="s">
        <v>528</v>
      </c>
      <c r="H136" s="2">
        <v>2.0</v>
      </c>
      <c r="I136" s="2">
        <v>-10.0</v>
      </c>
      <c r="J136" s="2">
        <v>-7.0</v>
      </c>
      <c r="K136" s="3">
        <v>-15.0</v>
      </c>
      <c r="L136" s="3">
        <v>0.0</v>
      </c>
      <c r="M136" s="3" t="s">
        <v>213</v>
      </c>
      <c r="N136" s="2">
        <v>0.0</v>
      </c>
      <c r="O136" s="3">
        <v>1.0</v>
      </c>
      <c r="P136" s="3" t="s">
        <v>41</v>
      </c>
      <c r="Q136" s="3" t="s">
        <v>76</v>
      </c>
      <c r="R136" s="6"/>
      <c r="S136" s="13">
        <v>0.25</v>
      </c>
      <c r="T136" s="3">
        <v>0.75</v>
      </c>
      <c r="U136" s="3">
        <v>0.0</v>
      </c>
      <c r="V136" s="2">
        <f>SUM(T136:U136)</f>
        <v>0.75</v>
      </c>
      <c r="W136" s="3" t="s">
        <v>1560</v>
      </c>
      <c r="X136" s="3" t="s">
        <v>315</v>
      </c>
      <c r="Y136" s="3" t="s">
        <v>1561</v>
      </c>
      <c r="Z136" s="3" t="s">
        <v>110</v>
      </c>
      <c r="AA136" s="3" t="s">
        <v>1562</v>
      </c>
      <c r="AB136" s="6"/>
      <c r="AC136" s="3" t="s">
        <v>1563</v>
      </c>
      <c r="AD136" s="5" t="s">
        <v>1564</v>
      </c>
      <c r="AE136" s="3" t="s">
        <v>1565</v>
      </c>
      <c r="AF136" s="3" t="s">
        <v>1566</v>
      </c>
      <c r="AG136" s="3" t="s">
        <v>1567</v>
      </c>
      <c r="AH136" s="5" t="s">
        <v>1568</v>
      </c>
      <c r="AI136" s="3" t="s">
        <v>52</v>
      </c>
      <c r="AJ136" s="3" t="s">
        <v>53</v>
      </c>
    </row>
    <row r="137">
      <c r="A137" s="1">
        <v>44562.0</v>
      </c>
      <c r="B137" s="2" t="s">
        <v>36</v>
      </c>
      <c r="C137" s="6">
        <v>94.0</v>
      </c>
      <c r="D137" s="4" t="s">
        <v>1569</v>
      </c>
      <c r="E137" s="2" t="s">
        <v>1570</v>
      </c>
      <c r="F137" s="5">
        <v>2013.0</v>
      </c>
      <c r="G137" s="5" t="s">
        <v>1571</v>
      </c>
      <c r="H137" s="2">
        <v>0.0</v>
      </c>
      <c r="I137" s="2">
        <v>-10.0</v>
      </c>
      <c r="J137" s="2">
        <v>-6.0</v>
      </c>
      <c r="K137" s="2">
        <v>2.0</v>
      </c>
      <c r="L137" s="2">
        <v>2.0</v>
      </c>
      <c r="M137" s="2" t="s">
        <v>1424</v>
      </c>
      <c r="N137" s="2">
        <v>0.0</v>
      </c>
      <c r="O137" s="2">
        <v>1.0</v>
      </c>
      <c r="P137" s="2" t="s">
        <v>41</v>
      </c>
      <c r="Q137" s="2" t="s">
        <v>93</v>
      </c>
      <c r="R137" s="2" t="s">
        <v>529</v>
      </c>
      <c r="S137" s="2">
        <v>0.0</v>
      </c>
      <c r="T137" s="2">
        <v>1.0</v>
      </c>
      <c r="U137" s="2">
        <v>0.0</v>
      </c>
      <c r="V137" s="2">
        <f t="shared" ref="V137:V167" si="4">SUM(S137:U137)</f>
        <v>1</v>
      </c>
      <c r="W137" s="2" t="s">
        <v>1572</v>
      </c>
      <c r="X137" s="2" t="s">
        <v>1573</v>
      </c>
      <c r="Y137" s="2" t="s">
        <v>1237</v>
      </c>
      <c r="Z137" s="2" t="s">
        <v>124</v>
      </c>
      <c r="AA137" s="2" t="s">
        <v>1574</v>
      </c>
      <c r="AB137" s="2" t="e">
        <v>#NAME?</v>
      </c>
      <c r="AC137" s="2" t="s">
        <v>1575</v>
      </c>
      <c r="AD137" s="5" t="s">
        <v>1576</v>
      </c>
      <c r="AE137" s="2" t="s">
        <v>1577</v>
      </c>
      <c r="AF137" s="2" t="s">
        <v>1578</v>
      </c>
      <c r="AG137" s="2" t="s">
        <v>1579</v>
      </c>
      <c r="AH137" s="5" t="s">
        <v>1580</v>
      </c>
      <c r="AI137" s="2" t="s">
        <v>466</v>
      </c>
      <c r="AJ137" s="2" t="s">
        <v>53</v>
      </c>
    </row>
    <row r="138">
      <c r="A138" s="1">
        <v>44562.0</v>
      </c>
      <c r="B138" s="2" t="s">
        <v>36</v>
      </c>
      <c r="C138" s="6">
        <v>33.0</v>
      </c>
      <c r="D138" s="4" t="s">
        <v>1581</v>
      </c>
      <c r="E138" s="2" t="s">
        <v>1582</v>
      </c>
      <c r="F138" s="5">
        <v>1998.0</v>
      </c>
      <c r="G138" s="2" t="s">
        <v>1583</v>
      </c>
      <c r="H138" s="5">
        <v>3.0</v>
      </c>
      <c r="I138" s="5">
        <v>-4.0</v>
      </c>
      <c r="J138" s="5">
        <v>-2.0</v>
      </c>
      <c r="K138" s="8">
        <v>-3.0</v>
      </c>
      <c r="L138" s="8">
        <v>6.0</v>
      </c>
      <c r="M138" s="2" t="s">
        <v>75</v>
      </c>
      <c r="N138" s="2">
        <v>0.0</v>
      </c>
      <c r="O138" s="2">
        <v>1.0</v>
      </c>
      <c r="P138" s="2" t="s">
        <v>41</v>
      </c>
      <c r="Q138" s="2" t="s">
        <v>58</v>
      </c>
      <c r="R138" s="2" t="s">
        <v>59</v>
      </c>
      <c r="S138" s="2">
        <v>0.5</v>
      </c>
      <c r="T138" s="2">
        <v>0.0</v>
      </c>
      <c r="U138" s="2">
        <v>0.5</v>
      </c>
      <c r="V138" s="2">
        <f t="shared" si="4"/>
        <v>1</v>
      </c>
      <c r="W138" s="2" t="s">
        <v>1584</v>
      </c>
      <c r="X138" s="2" t="s">
        <v>1585</v>
      </c>
      <c r="Y138" s="2" t="s">
        <v>1586</v>
      </c>
      <c r="Z138" s="2" t="s">
        <v>124</v>
      </c>
      <c r="AA138" s="2" t="s">
        <v>1587</v>
      </c>
      <c r="AB138" s="2" t="e">
        <v>#NAME?</v>
      </c>
      <c r="AC138" s="2" t="s">
        <v>1588</v>
      </c>
      <c r="AD138" s="5" t="s">
        <v>1589</v>
      </c>
      <c r="AE138" s="2" t="s">
        <v>1590</v>
      </c>
      <c r="AF138" s="2" t="s">
        <v>344</v>
      </c>
      <c r="AG138" s="2" t="s">
        <v>50</v>
      </c>
      <c r="AH138" s="5" t="s">
        <v>1591</v>
      </c>
      <c r="AI138" s="2" t="s">
        <v>1592</v>
      </c>
      <c r="AJ138" s="2"/>
    </row>
    <row r="139">
      <c r="A139" s="1">
        <v>44562.0</v>
      </c>
      <c r="B139" s="21" t="s">
        <v>36</v>
      </c>
      <c r="C139" s="6">
        <v>330.0</v>
      </c>
      <c r="D139" s="4" t="s">
        <v>1593</v>
      </c>
      <c r="E139" s="5" t="s">
        <v>1594</v>
      </c>
      <c r="F139" s="5">
        <v>2021.0</v>
      </c>
      <c r="G139" s="3" t="s">
        <v>1595</v>
      </c>
      <c r="H139" s="2">
        <v>2.0</v>
      </c>
      <c r="I139" s="5">
        <v>-9.0</v>
      </c>
      <c r="J139" s="2">
        <v>-5.0</v>
      </c>
      <c r="K139" s="16" t="s">
        <v>39</v>
      </c>
      <c r="L139" s="16" t="s">
        <v>39</v>
      </c>
      <c r="M139" s="3" t="s">
        <v>263</v>
      </c>
      <c r="N139" s="2">
        <v>1.0</v>
      </c>
      <c r="O139" s="3">
        <v>1.0</v>
      </c>
      <c r="P139" s="3" t="s">
        <v>1435</v>
      </c>
      <c r="Q139" s="3" t="s">
        <v>93</v>
      </c>
      <c r="R139" s="6"/>
      <c r="S139" s="3">
        <v>0.5</v>
      </c>
      <c r="T139" s="3">
        <v>0.5</v>
      </c>
      <c r="U139" s="3">
        <v>0.0</v>
      </c>
      <c r="V139" s="2">
        <f t="shared" si="4"/>
        <v>1</v>
      </c>
      <c r="W139" s="3" t="s">
        <v>1596</v>
      </c>
      <c r="X139" s="3" t="s">
        <v>1597</v>
      </c>
      <c r="Y139" s="3" t="s">
        <v>1598</v>
      </c>
      <c r="Z139" s="3" t="s">
        <v>1599</v>
      </c>
      <c r="AA139" s="3" t="s">
        <v>1600</v>
      </c>
      <c r="AB139" s="6"/>
      <c r="AC139" s="3" t="s">
        <v>1601</v>
      </c>
      <c r="AD139" s="5" t="s">
        <v>1594</v>
      </c>
      <c r="AE139" s="3" t="s">
        <v>1602</v>
      </c>
      <c r="AF139" s="3" t="s">
        <v>1603</v>
      </c>
      <c r="AG139" s="3" t="s">
        <v>1604</v>
      </c>
      <c r="AH139" s="5" t="s">
        <v>1605</v>
      </c>
      <c r="AI139" s="3" t="s">
        <v>52</v>
      </c>
      <c r="AJ139" s="3" t="s">
        <v>53</v>
      </c>
    </row>
    <row r="140">
      <c r="A140" s="1">
        <v>44562.0</v>
      </c>
      <c r="B140" s="2" t="s">
        <v>36</v>
      </c>
      <c r="C140" s="6">
        <v>146.0</v>
      </c>
      <c r="D140" s="4" t="s">
        <v>1606</v>
      </c>
      <c r="E140" s="2" t="s">
        <v>144</v>
      </c>
      <c r="F140" s="5">
        <v>2010.0</v>
      </c>
      <c r="G140" s="2" t="s">
        <v>133</v>
      </c>
      <c r="H140" s="5">
        <v>3.0</v>
      </c>
      <c r="I140" s="5">
        <v>-3.0</v>
      </c>
      <c r="J140" s="5">
        <v>-2.0</v>
      </c>
      <c r="K140" s="8">
        <v>-2.0</v>
      </c>
      <c r="L140" s="8">
        <v>0.0</v>
      </c>
      <c r="M140" s="2" t="s">
        <v>75</v>
      </c>
      <c r="N140" s="2">
        <v>0.0</v>
      </c>
      <c r="O140" s="2">
        <v>1.0</v>
      </c>
      <c r="P140" s="2" t="s">
        <v>41</v>
      </c>
      <c r="Q140" s="2" t="s">
        <v>76</v>
      </c>
      <c r="R140" s="2" t="s">
        <v>77</v>
      </c>
      <c r="S140" s="5">
        <v>0.0</v>
      </c>
      <c r="T140" s="5">
        <v>0.25</v>
      </c>
      <c r="U140" s="5">
        <v>0.75</v>
      </c>
      <c r="V140" s="5">
        <f t="shared" si="4"/>
        <v>1</v>
      </c>
      <c r="W140" s="5" t="s">
        <v>1607</v>
      </c>
      <c r="X140" s="2" t="s">
        <v>146</v>
      </c>
      <c r="Y140" s="2" t="s">
        <v>123</v>
      </c>
      <c r="Z140" s="2" t="s">
        <v>124</v>
      </c>
      <c r="AA140" s="2" t="s">
        <v>1608</v>
      </c>
      <c r="AB140" s="2" t="e">
        <v>#NAME?</v>
      </c>
      <c r="AC140" s="2" t="s">
        <v>1609</v>
      </c>
      <c r="AD140" s="5" t="s">
        <v>1610</v>
      </c>
      <c r="AE140" s="2" t="s">
        <v>1611</v>
      </c>
      <c r="AF140" s="2" t="s">
        <v>892</v>
      </c>
      <c r="AG140" s="2" t="s">
        <v>1612</v>
      </c>
      <c r="AH140" s="5" t="s">
        <v>1613</v>
      </c>
      <c r="AI140" s="2" t="s">
        <v>154</v>
      </c>
      <c r="AJ140" s="2"/>
    </row>
    <row r="141">
      <c r="A141" s="24">
        <v>44562.0</v>
      </c>
      <c r="B141" s="2" t="s">
        <v>36</v>
      </c>
      <c r="C141" s="25">
        <v>337.0</v>
      </c>
      <c r="D141" s="4" t="s">
        <v>1614</v>
      </c>
      <c r="E141" s="5" t="s">
        <v>1615</v>
      </c>
      <c r="F141" s="5">
        <v>2014.0</v>
      </c>
      <c r="G141" s="5" t="s">
        <v>1616</v>
      </c>
      <c r="H141" s="5">
        <v>3.0</v>
      </c>
      <c r="I141" s="5">
        <v>-5.0</v>
      </c>
      <c r="J141" s="5">
        <v>-1.0</v>
      </c>
      <c r="K141" s="5">
        <v>0.0</v>
      </c>
      <c r="L141" s="5">
        <v>9.0</v>
      </c>
      <c r="M141" s="5" t="s">
        <v>951</v>
      </c>
      <c r="N141" s="5">
        <v>1.0</v>
      </c>
      <c r="O141" s="5">
        <v>1.0</v>
      </c>
      <c r="P141" s="5" t="s">
        <v>41</v>
      </c>
      <c r="Q141" s="5" t="s">
        <v>93</v>
      </c>
      <c r="R141" s="26"/>
      <c r="S141" s="5">
        <v>0.75</v>
      </c>
      <c r="T141" s="5">
        <v>0.0</v>
      </c>
      <c r="U141" s="5">
        <v>0.25</v>
      </c>
      <c r="V141" s="5">
        <f t="shared" si="4"/>
        <v>1</v>
      </c>
      <c r="W141" s="5" t="s">
        <v>1617</v>
      </c>
      <c r="X141" s="5" t="s">
        <v>1618</v>
      </c>
      <c r="Y141" s="5" t="s">
        <v>1619</v>
      </c>
      <c r="Z141" s="5" t="s">
        <v>110</v>
      </c>
      <c r="AA141" s="5" t="s">
        <v>1620</v>
      </c>
      <c r="AB141" s="26"/>
      <c r="AC141" s="5" t="s">
        <v>1621</v>
      </c>
      <c r="AD141" s="5" t="s">
        <v>1615</v>
      </c>
      <c r="AE141" s="5" t="s">
        <v>1622</v>
      </c>
      <c r="AF141" s="5" t="s">
        <v>1623</v>
      </c>
      <c r="AG141" s="5" t="s">
        <v>1624</v>
      </c>
      <c r="AH141" s="5" t="s">
        <v>1625</v>
      </c>
      <c r="AI141" s="5" t="s">
        <v>52</v>
      </c>
      <c r="AJ141" s="5" t="s">
        <v>53</v>
      </c>
    </row>
    <row r="142">
      <c r="A142" s="20">
        <v>44562.0</v>
      </c>
      <c r="B142" s="2" t="s">
        <v>36</v>
      </c>
      <c r="C142" s="6">
        <v>208.0</v>
      </c>
      <c r="D142" s="4" t="s">
        <v>1626</v>
      </c>
      <c r="E142" s="5" t="s">
        <v>1627</v>
      </c>
      <c r="F142" s="5">
        <v>2009.0</v>
      </c>
      <c r="G142" s="2" t="s">
        <v>1628</v>
      </c>
      <c r="H142" s="2">
        <v>3.0</v>
      </c>
      <c r="I142" s="5">
        <v>-9.0</v>
      </c>
      <c r="J142" s="2">
        <v>-3.0</v>
      </c>
      <c r="K142" s="2">
        <v>2.0</v>
      </c>
      <c r="L142" s="2">
        <v>2.0</v>
      </c>
      <c r="M142" s="2" t="s">
        <v>213</v>
      </c>
      <c r="N142" s="2">
        <v>0.0</v>
      </c>
      <c r="O142" s="2">
        <v>1.0</v>
      </c>
      <c r="P142" s="2" t="s">
        <v>41</v>
      </c>
      <c r="Q142" s="2" t="s">
        <v>76</v>
      </c>
      <c r="R142" s="10"/>
      <c r="S142" s="2">
        <v>0.25</v>
      </c>
      <c r="T142" s="2">
        <v>0.75</v>
      </c>
      <c r="U142" s="2">
        <v>0.0</v>
      </c>
      <c r="V142" s="2">
        <f t="shared" si="4"/>
        <v>1</v>
      </c>
      <c r="W142" s="2" t="s">
        <v>1629</v>
      </c>
      <c r="X142" s="2" t="s">
        <v>1630</v>
      </c>
      <c r="Y142" s="2" t="s">
        <v>1631</v>
      </c>
      <c r="Z142" s="2" t="s">
        <v>110</v>
      </c>
      <c r="AA142" s="2" t="s">
        <v>1632</v>
      </c>
      <c r="AB142" s="10"/>
      <c r="AC142" s="2" t="s">
        <v>1633</v>
      </c>
      <c r="AD142" s="5" t="s">
        <v>1627</v>
      </c>
      <c r="AE142" s="2" t="s">
        <v>1634</v>
      </c>
      <c r="AF142" s="2" t="s">
        <v>1635</v>
      </c>
      <c r="AG142" s="2" t="s">
        <v>1636</v>
      </c>
      <c r="AH142" s="5" t="s">
        <v>1637</v>
      </c>
      <c r="AI142" s="2" t="s">
        <v>52</v>
      </c>
      <c r="AJ142" s="2" t="s">
        <v>53</v>
      </c>
    </row>
    <row r="143">
      <c r="A143" s="1">
        <v>44562.0</v>
      </c>
      <c r="B143" s="21" t="s">
        <v>36</v>
      </c>
      <c r="C143" s="6">
        <v>253.0</v>
      </c>
      <c r="D143" s="4" t="s">
        <v>1638</v>
      </c>
      <c r="E143" s="5" t="s">
        <v>1639</v>
      </c>
      <c r="F143" s="5">
        <v>2019.0</v>
      </c>
      <c r="G143" s="3" t="s">
        <v>1628</v>
      </c>
      <c r="H143" s="2">
        <v>2.0</v>
      </c>
      <c r="I143" s="2">
        <v>-9.0</v>
      </c>
      <c r="J143" s="2">
        <v>-2.0</v>
      </c>
      <c r="K143" s="3">
        <v>2.0</v>
      </c>
      <c r="L143" s="3">
        <v>2.0</v>
      </c>
      <c r="M143" s="3" t="s">
        <v>213</v>
      </c>
      <c r="N143" s="2">
        <v>0.0</v>
      </c>
      <c r="O143" s="3">
        <v>1.0</v>
      </c>
      <c r="P143" s="3" t="s">
        <v>41</v>
      </c>
      <c r="Q143" s="3" t="s">
        <v>76</v>
      </c>
      <c r="R143" s="6"/>
      <c r="S143" s="3">
        <v>0.0</v>
      </c>
      <c r="T143" s="3">
        <v>1.0</v>
      </c>
      <c r="U143" s="3">
        <v>0.0</v>
      </c>
      <c r="V143" s="2">
        <f t="shared" si="4"/>
        <v>1</v>
      </c>
      <c r="W143" s="3" t="s">
        <v>1640</v>
      </c>
      <c r="X143" s="3" t="s">
        <v>1630</v>
      </c>
      <c r="Y143" s="3" t="s">
        <v>1631</v>
      </c>
      <c r="Z143" s="3" t="s">
        <v>1402</v>
      </c>
      <c r="AA143" s="3" t="s">
        <v>1641</v>
      </c>
      <c r="AB143" s="6"/>
      <c r="AC143" s="3" t="s">
        <v>1642</v>
      </c>
      <c r="AD143" s="5" t="s">
        <v>1639</v>
      </c>
      <c r="AE143" s="3" t="s">
        <v>1643</v>
      </c>
      <c r="AF143" s="3" t="s">
        <v>1644</v>
      </c>
      <c r="AG143" s="3" t="s">
        <v>1645</v>
      </c>
      <c r="AH143" s="5" t="s">
        <v>1646</v>
      </c>
      <c r="AI143" s="3" t="s">
        <v>52</v>
      </c>
      <c r="AJ143" s="3"/>
    </row>
    <row r="144">
      <c r="A144" s="1">
        <v>44562.0</v>
      </c>
      <c r="B144" s="2" t="s">
        <v>36</v>
      </c>
      <c r="C144" s="6">
        <v>254.0</v>
      </c>
      <c r="D144" s="4" t="s">
        <v>1647</v>
      </c>
      <c r="E144" s="5" t="s">
        <v>1648</v>
      </c>
      <c r="F144" s="5">
        <v>2019.0</v>
      </c>
      <c r="G144" s="3" t="s">
        <v>1649</v>
      </c>
      <c r="H144" s="2">
        <v>2.0</v>
      </c>
      <c r="I144" s="2">
        <v>-9.0</v>
      </c>
      <c r="J144" s="2">
        <v>-9.0</v>
      </c>
      <c r="K144" s="3">
        <v>2.0</v>
      </c>
      <c r="L144" s="3">
        <v>2.0</v>
      </c>
      <c r="M144" s="3" t="s">
        <v>213</v>
      </c>
      <c r="N144" s="2">
        <v>0.0</v>
      </c>
      <c r="O144" s="3">
        <v>1.0</v>
      </c>
      <c r="P144" s="3" t="s">
        <v>41</v>
      </c>
      <c r="Q144" s="3" t="s">
        <v>93</v>
      </c>
      <c r="R144" s="6"/>
      <c r="S144" s="3">
        <v>0.0</v>
      </c>
      <c r="T144" s="3">
        <v>1.0</v>
      </c>
      <c r="U144" s="3">
        <v>0.0</v>
      </c>
      <c r="V144" s="2">
        <f t="shared" si="4"/>
        <v>1</v>
      </c>
      <c r="W144" s="3" t="s">
        <v>1650</v>
      </c>
      <c r="X144" s="3" t="s">
        <v>1630</v>
      </c>
      <c r="Y144" s="3" t="s">
        <v>1631</v>
      </c>
      <c r="Z144" s="3" t="s">
        <v>1402</v>
      </c>
      <c r="AA144" s="3" t="s">
        <v>1651</v>
      </c>
      <c r="AB144" s="6"/>
      <c r="AC144" s="3" t="s">
        <v>1652</v>
      </c>
      <c r="AD144" s="5" t="s">
        <v>1648</v>
      </c>
      <c r="AE144" s="3" t="s">
        <v>1653</v>
      </c>
      <c r="AF144" s="3" t="s">
        <v>1654</v>
      </c>
      <c r="AG144" s="3" t="s">
        <v>1655</v>
      </c>
      <c r="AH144" s="5" t="s">
        <v>1656</v>
      </c>
      <c r="AI144" s="3" t="s">
        <v>52</v>
      </c>
      <c r="AJ144" s="3" t="s">
        <v>53</v>
      </c>
    </row>
    <row r="145">
      <c r="A145" s="1">
        <v>44562.0</v>
      </c>
      <c r="B145" s="2" t="s">
        <v>36</v>
      </c>
      <c r="C145" s="6">
        <v>16.0</v>
      </c>
      <c r="D145" s="4" t="s">
        <v>1657</v>
      </c>
      <c r="E145" s="2" t="s">
        <v>1658</v>
      </c>
      <c r="F145" s="5">
        <v>2006.0</v>
      </c>
      <c r="G145" s="2" t="s">
        <v>847</v>
      </c>
      <c r="H145" s="2">
        <v>0.0</v>
      </c>
      <c r="I145" s="2">
        <v>-9.0</v>
      </c>
      <c r="J145" s="2">
        <v>-6.0</v>
      </c>
      <c r="K145" s="2">
        <v>-6.0</v>
      </c>
      <c r="L145" s="2">
        <v>5.0</v>
      </c>
      <c r="M145" s="2" t="s">
        <v>213</v>
      </c>
      <c r="N145" s="2">
        <v>1.0</v>
      </c>
      <c r="O145" s="2">
        <v>1.0</v>
      </c>
      <c r="P145" s="2" t="s">
        <v>41</v>
      </c>
      <c r="Q145" s="2" t="s">
        <v>76</v>
      </c>
      <c r="R145" s="2" t="s">
        <v>77</v>
      </c>
      <c r="S145" s="2">
        <v>1.0</v>
      </c>
      <c r="T145" s="2">
        <v>0.0</v>
      </c>
      <c r="U145" s="2">
        <v>0.0</v>
      </c>
      <c r="V145" s="2">
        <f t="shared" si="4"/>
        <v>1</v>
      </c>
      <c r="W145" s="2" t="s">
        <v>1659</v>
      </c>
      <c r="X145" s="2" t="s">
        <v>1660</v>
      </c>
      <c r="Y145" s="2" t="s">
        <v>50</v>
      </c>
      <c r="Z145" s="2" t="s">
        <v>124</v>
      </c>
      <c r="AA145" s="2" t="s">
        <v>1661</v>
      </c>
      <c r="AB145" s="2" t="e">
        <v>#NAME?</v>
      </c>
      <c r="AC145" s="2" t="s">
        <v>1662</v>
      </c>
      <c r="AD145" s="5" t="s">
        <v>1663</v>
      </c>
      <c r="AE145" s="2" t="s">
        <v>1664</v>
      </c>
      <c r="AF145" s="2" t="s">
        <v>1665</v>
      </c>
      <c r="AG145" s="2" t="s">
        <v>1666</v>
      </c>
      <c r="AH145" s="5" t="s">
        <v>1667</v>
      </c>
      <c r="AI145" s="2" t="s">
        <v>273</v>
      </c>
      <c r="AJ145" s="10"/>
    </row>
    <row r="146">
      <c r="A146" s="1">
        <v>44562.0</v>
      </c>
      <c r="B146" s="2" t="s">
        <v>36</v>
      </c>
      <c r="C146" s="6">
        <v>93.0</v>
      </c>
      <c r="D146" s="4" t="s">
        <v>1668</v>
      </c>
      <c r="E146" s="2" t="s">
        <v>1669</v>
      </c>
      <c r="F146" s="5">
        <v>2008.0</v>
      </c>
      <c r="G146" s="2" t="s">
        <v>847</v>
      </c>
      <c r="H146" s="5">
        <v>2.0</v>
      </c>
      <c r="I146" s="2">
        <v>-10.0</v>
      </c>
      <c r="J146" s="2">
        <v>-6.0</v>
      </c>
      <c r="K146" s="2">
        <v>-6.0</v>
      </c>
      <c r="L146" s="2">
        <v>5.0</v>
      </c>
      <c r="M146" s="2" t="s">
        <v>213</v>
      </c>
      <c r="N146" s="2">
        <v>0.0</v>
      </c>
      <c r="O146" s="2">
        <v>1.0</v>
      </c>
      <c r="P146" s="2" t="s">
        <v>41</v>
      </c>
      <c r="Q146" s="2" t="s">
        <v>93</v>
      </c>
      <c r="R146" s="2" t="s">
        <v>77</v>
      </c>
      <c r="S146" s="2">
        <v>0.0</v>
      </c>
      <c r="T146" s="2">
        <v>0.5</v>
      </c>
      <c r="U146" s="2">
        <v>0.5</v>
      </c>
      <c r="V146" s="2">
        <f t="shared" si="4"/>
        <v>1</v>
      </c>
      <c r="W146" s="2" t="s">
        <v>1670</v>
      </c>
      <c r="X146" s="2" t="s">
        <v>859</v>
      </c>
      <c r="Y146" s="2" t="s">
        <v>305</v>
      </c>
      <c r="Z146" s="2" t="s">
        <v>1671</v>
      </c>
      <c r="AA146" s="2" t="s">
        <v>1672</v>
      </c>
      <c r="AB146" s="2" t="e">
        <v>#NAME?</v>
      </c>
      <c r="AC146" s="2" t="s">
        <v>1673</v>
      </c>
      <c r="AD146" s="5" t="s">
        <v>1674</v>
      </c>
      <c r="AE146" s="2" t="s">
        <v>1675</v>
      </c>
      <c r="AF146" s="2" t="s">
        <v>1676</v>
      </c>
      <c r="AG146" s="2" t="s">
        <v>50</v>
      </c>
      <c r="AH146" s="5" t="s">
        <v>1677</v>
      </c>
      <c r="AI146" s="2" t="s">
        <v>52</v>
      </c>
      <c r="AJ146" s="2" t="s">
        <v>53</v>
      </c>
    </row>
    <row r="147">
      <c r="A147" s="1">
        <v>44562.0</v>
      </c>
      <c r="B147" s="2" t="s">
        <v>36</v>
      </c>
      <c r="C147" s="6">
        <v>95.0</v>
      </c>
      <c r="D147" s="4" t="s">
        <v>1678</v>
      </c>
      <c r="E147" s="2" t="s">
        <v>1570</v>
      </c>
      <c r="F147" s="5">
        <v>2010.0</v>
      </c>
      <c r="G147" s="2" t="s">
        <v>847</v>
      </c>
      <c r="H147" s="5">
        <v>2.0</v>
      </c>
      <c r="I147" s="2">
        <v>-9.0</v>
      </c>
      <c r="J147" s="2">
        <v>-6.0</v>
      </c>
      <c r="K147" s="2">
        <v>-6.0</v>
      </c>
      <c r="L147" s="2">
        <v>5.0</v>
      </c>
      <c r="M147" s="2" t="s">
        <v>213</v>
      </c>
      <c r="N147" s="2">
        <v>0.0</v>
      </c>
      <c r="O147" s="2">
        <v>1.0</v>
      </c>
      <c r="P147" s="2" t="s">
        <v>41</v>
      </c>
      <c r="Q147" s="2" t="s">
        <v>93</v>
      </c>
      <c r="R147" s="2" t="s">
        <v>77</v>
      </c>
      <c r="S147" s="2">
        <v>0.0</v>
      </c>
      <c r="T147" s="2">
        <v>1.0</v>
      </c>
      <c r="U147" s="2">
        <v>0.0</v>
      </c>
      <c r="V147" s="2">
        <f t="shared" si="4"/>
        <v>1</v>
      </c>
      <c r="W147" s="2" t="s">
        <v>1572</v>
      </c>
      <c r="X147" s="2" t="s">
        <v>859</v>
      </c>
      <c r="Y147" s="2" t="s">
        <v>305</v>
      </c>
      <c r="Z147" s="2" t="s">
        <v>124</v>
      </c>
      <c r="AA147" s="2" t="s">
        <v>1679</v>
      </c>
      <c r="AB147" s="2" t="e">
        <v>#NAME?</v>
      </c>
      <c r="AC147" s="2" t="s">
        <v>1680</v>
      </c>
      <c r="AD147" s="5" t="s">
        <v>1681</v>
      </c>
      <c r="AE147" s="2" t="s">
        <v>1682</v>
      </c>
      <c r="AF147" s="2" t="s">
        <v>1683</v>
      </c>
      <c r="AG147" s="2" t="s">
        <v>1684</v>
      </c>
      <c r="AH147" s="5" t="s">
        <v>1685</v>
      </c>
      <c r="AI147" s="2" t="s">
        <v>273</v>
      </c>
      <c r="AJ147" s="2" t="s">
        <v>53</v>
      </c>
    </row>
    <row r="148">
      <c r="A148" s="1">
        <v>44562.0</v>
      </c>
      <c r="B148" s="2" t="s">
        <v>36</v>
      </c>
      <c r="C148" s="6">
        <v>13.0</v>
      </c>
      <c r="D148" s="4" t="s">
        <v>1686</v>
      </c>
      <c r="E148" s="2" t="s">
        <v>1687</v>
      </c>
      <c r="F148" s="5">
        <v>2009.0</v>
      </c>
      <c r="G148" s="2" t="s">
        <v>1688</v>
      </c>
      <c r="H148" s="5">
        <v>3.0</v>
      </c>
      <c r="I148" s="5">
        <v>-3.0</v>
      </c>
      <c r="J148" s="5">
        <v>-1.0</v>
      </c>
      <c r="K148" s="8">
        <v>-2.0</v>
      </c>
      <c r="L148" s="8">
        <v>0.0</v>
      </c>
      <c r="M148" s="2" t="s">
        <v>75</v>
      </c>
      <c r="N148" s="2">
        <v>0.0</v>
      </c>
      <c r="O148" s="2">
        <v>1.0</v>
      </c>
      <c r="P148" s="2" t="s">
        <v>41</v>
      </c>
      <c r="Q148" s="2" t="s">
        <v>76</v>
      </c>
      <c r="R148" s="2" t="s">
        <v>1689</v>
      </c>
      <c r="S148" s="2">
        <v>0.75</v>
      </c>
      <c r="T148" s="2">
        <v>0.25</v>
      </c>
      <c r="U148" s="2">
        <v>0.0</v>
      </c>
      <c r="V148" s="2">
        <f t="shared" si="4"/>
        <v>1</v>
      </c>
      <c r="W148" s="2" t="s">
        <v>1690</v>
      </c>
      <c r="X148" s="2" t="s">
        <v>146</v>
      </c>
      <c r="Y148" s="2" t="s">
        <v>1691</v>
      </c>
      <c r="Z148" s="2" t="s">
        <v>1692</v>
      </c>
      <c r="AA148" s="2" t="s">
        <v>1693</v>
      </c>
      <c r="AB148" s="2" t="e">
        <v>#NAME?</v>
      </c>
      <c r="AC148" s="2" t="s">
        <v>1694</v>
      </c>
      <c r="AD148" s="5" t="s">
        <v>1695</v>
      </c>
      <c r="AE148" s="2" t="s">
        <v>1696</v>
      </c>
      <c r="AF148" s="2" t="s">
        <v>1697</v>
      </c>
      <c r="AG148" s="2" t="s">
        <v>1698</v>
      </c>
      <c r="AH148" s="5" t="s">
        <v>1699</v>
      </c>
      <c r="AI148" s="2" t="s">
        <v>52</v>
      </c>
      <c r="AJ148" s="10"/>
    </row>
    <row r="149">
      <c r="A149" s="1">
        <v>44562.0</v>
      </c>
      <c r="B149" s="2" t="s">
        <v>36</v>
      </c>
      <c r="C149" s="6">
        <v>45.0</v>
      </c>
      <c r="D149" s="4" t="s">
        <v>1700</v>
      </c>
      <c r="E149" s="2" t="s">
        <v>1701</v>
      </c>
      <c r="F149" s="5">
        <v>2010.0</v>
      </c>
      <c r="G149" s="2" t="s">
        <v>200</v>
      </c>
      <c r="H149" s="5">
        <v>3.0</v>
      </c>
      <c r="I149" s="5">
        <v>-3.0</v>
      </c>
      <c r="J149" s="5">
        <v>-1.0</v>
      </c>
      <c r="K149" s="8">
        <v>-2.0</v>
      </c>
      <c r="L149" s="8">
        <v>0.0</v>
      </c>
      <c r="M149" s="2" t="s">
        <v>75</v>
      </c>
      <c r="N149" s="2">
        <v>0.0</v>
      </c>
      <c r="O149" s="2">
        <v>1.0</v>
      </c>
      <c r="P149" s="2" t="s">
        <v>41</v>
      </c>
      <c r="Q149" s="2" t="s">
        <v>76</v>
      </c>
      <c r="R149" s="2" t="s">
        <v>77</v>
      </c>
      <c r="S149" s="2">
        <v>0.5</v>
      </c>
      <c r="T149" s="2">
        <v>0.5</v>
      </c>
      <c r="U149" s="2">
        <v>0.0</v>
      </c>
      <c r="V149" s="2">
        <f t="shared" si="4"/>
        <v>1</v>
      </c>
      <c r="W149" s="2" t="s">
        <v>1702</v>
      </c>
      <c r="X149" s="2" t="s">
        <v>146</v>
      </c>
      <c r="Y149" s="2" t="s">
        <v>1691</v>
      </c>
      <c r="Z149" s="2" t="s">
        <v>63</v>
      </c>
      <c r="AA149" s="2" t="s">
        <v>1703</v>
      </c>
      <c r="AB149" s="2" t="e">
        <v>#NAME?</v>
      </c>
      <c r="AC149" s="2" t="s">
        <v>1704</v>
      </c>
      <c r="AD149" s="5" t="s">
        <v>1705</v>
      </c>
      <c r="AE149" s="2" t="s">
        <v>1706</v>
      </c>
      <c r="AF149" s="2" t="s">
        <v>1707</v>
      </c>
      <c r="AG149" s="2" t="s">
        <v>1708</v>
      </c>
      <c r="AH149" s="5" t="s">
        <v>1709</v>
      </c>
      <c r="AI149" s="2" t="s">
        <v>52</v>
      </c>
      <c r="AJ149" s="10"/>
    </row>
    <row r="150">
      <c r="A150" s="1">
        <v>44562.0</v>
      </c>
      <c r="B150" s="2" t="s">
        <v>36</v>
      </c>
      <c r="C150" s="6">
        <v>12.0</v>
      </c>
      <c r="D150" s="4" t="s">
        <v>1710</v>
      </c>
      <c r="E150" s="2" t="s">
        <v>1711</v>
      </c>
      <c r="F150" s="5">
        <v>2011.0</v>
      </c>
      <c r="G150" s="2" t="s">
        <v>200</v>
      </c>
      <c r="H150" s="5">
        <v>3.0</v>
      </c>
      <c r="I150" s="5">
        <v>-3.0</v>
      </c>
      <c r="J150" s="5">
        <v>-1.0</v>
      </c>
      <c r="K150" s="8">
        <v>-3.0</v>
      </c>
      <c r="L150" s="8">
        <v>0.0</v>
      </c>
      <c r="M150" s="5" t="s">
        <v>75</v>
      </c>
      <c r="N150" s="2">
        <v>0.0</v>
      </c>
      <c r="O150" s="2">
        <v>1.0</v>
      </c>
      <c r="P150" s="2" t="s">
        <v>41</v>
      </c>
      <c r="Q150" s="2" t="s">
        <v>76</v>
      </c>
      <c r="R150" s="2" t="s">
        <v>77</v>
      </c>
      <c r="S150" s="2">
        <v>0.75</v>
      </c>
      <c r="T150" s="2">
        <v>0.25</v>
      </c>
      <c r="U150" s="2">
        <v>0.0</v>
      </c>
      <c r="V150" s="2">
        <f t="shared" si="4"/>
        <v>1</v>
      </c>
      <c r="W150" s="2" t="s">
        <v>1712</v>
      </c>
      <c r="X150" s="2" t="s">
        <v>146</v>
      </c>
      <c r="Y150" s="2" t="s">
        <v>1691</v>
      </c>
      <c r="Z150" s="2" t="s">
        <v>1692</v>
      </c>
      <c r="AA150" s="2" t="s">
        <v>1713</v>
      </c>
      <c r="AB150" s="2" t="e">
        <v>#NAME?</v>
      </c>
      <c r="AC150" s="2" t="s">
        <v>1714</v>
      </c>
      <c r="AD150" s="5" t="s">
        <v>1715</v>
      </c>
      <c r="AE150" s="2" t="s">
        <v>1716</v>
      </c>
      <c r="AF150" s="2" t="s">
        <v>1717</v>
      </c>
      <c r="AG150" s="2" t="s">
        <v>50</v>
      </c>
      <c r="AH150" s="5" t="s">
        <v>1718</v>
      </c>
      <c r="AI150" s="2" t="s">
        <v>52</v>
      </c>
      <c r="AJ150" s="10"/>
    </row>
    <row r="151">
      <c r="A151" s="1">
        <v>44562.0</v>
      </c>
      <c r="B151" s="2" t="s">
        <v>36</v>
      </c>
      <c r="C151" s="6">
        <v>80.0</v>
      </c>
      <c r="D151" s="4" t="s">
        <v>1719</v>
      </c>
      <c r="E151" s="2" t="s">
        <v>1720</v>
      </c>
      <c r="F151" s="5">
        <v>2012.0</v>
      </c>
      <c r="G151" s="2" t="s">
        <v>200</v>
      </c>
      <c r="H151" s="5">
        <v>3.0</v>
      </c>
      <c r="I151" s="5">
        <v>-3.0</v>
      </c>
      <c r="J151" s="5">
        <v>-1.0</v>
      </c>
      <c r="K151" s="8">
        <v>-2.0</v>
      </c>
      <c r="L151" s="8">
        <v>0.0</v>
      </c>
      <c r="M151" s="2" t="s">
        <v>75</v>
      </c>
      <c r="N151" s="2">
        <v>0.0</v>
      </c>
      <c r="O151" s="2">
        <v>1.0</v>
      </c>
      <c r="P151" s="2" t="s">
        <v>41</v>
      </c>
      <c r="Q151" s="2" t="s">
        <v>76</v>
      </c>
      <c r="R151" s="2" t="s">
        <v>77</v>
      </c>
      <c r="S151" s="16">
        <v>0.25</v>
      </c>
      <c r="T151" s="16">
        <v>0.75</v>
      </c>
      <c r="U151" s="16">
        <v>0.0</v>
      </c>
      <c r="V151" s="2">
        <f t="shared" si="4"/>
        <v>1</v>
      </c>
      <c r="W151" s="2" t="s">
        <v>1721</v>
      </c>
      <c r="X151" s="2" t="s">
        <v>146</v>
      </c>
      <c r="Y151" s="2" t="s">
        <v>1691</v>
      </c>
      <c r="Z151" s="2" t="s">
        <v>124</v>
      </c>
      <c r="AA151" s="2" t="s">
        <v>1722</v>
      </c>
      <c r="AB151" s="2" t="e">
        <v>#NAME?</v>
      </c>
      <c r="AC151" s="2" t="s">
        <v>1723</v>
      </c>
      <c r="AD151" s="5" t="s">
        <v>1724</v>
      </c>
      <c r="AE151" s="2" t="s">
        <v>1725</v>
      </c>
      <c r="AF151" s="2" t="s">
        <v>1726</v>
      </c>
      <c r="AG151" s="2" t="s">
        <v>1727</v>
      </c>
      <c r="AH151" s="5" t="s">
        <v>1728</v>
      </c>
      <c r="AI151" s="2" t="s">
        <v>52</v>
      </c>
      <c r="AJ151" s="10"/>
    </row>
    <row r="152">
      <c r="A152" s="1">
        <v>44562.0</v>
      </c>
      <c r="B152" s="2" t="s">
        <v>36</v>
      </c>
      <c r="C152" s="6">
        <v>75.0</v>
      </c>
      <c r="D152" s="4" t="s">
        <v>1729</v>
      </c>
      <c r="E152" s="2" t="s">
        <v>1730</v>
      </c>
      <c r="F152" s="5">
        <v>2013.0</v>
      </c>
      <c r="G152" s="2" t="s">
        <v>200</v>
      </c>
      <c r="H152" s="5">
        <v>3.0</v>
      </c>
      <c r="I152" s="5">
        <v>-3.0</v>
      </c>
      <c r="J152" s="5">
        <v>-1.0</v>
      </c>
      <c r="K152" s="8">
        <v>-2.0</v>
      </c>
      <c r="L152" s="8">
        <v>0.0</v>
      </c>
      <c r="M152" s="2" t="s">
        <v>75</v>
      </c>
      <c r="N152" s="2">
        <v>0.0</v>
      </c>
      <c r="O152" s="2">
        <v>1.0</v>
      </c>
      <c r="P152" s="2" t="s">
        <v>41</v>
      </c>
      <c r="Q152" s="2" t="s">
        <v>76</v>
      </c>
      <c r="R152" s="2" t="s">
        <v>77</v>
      </c>
      <c r="S152" s="16">
        <v>0.25</v>
      </c>
      <c r="T152" s="16">
        <v>0.75</v>
      </c>
      <c r="U152" s="16">
        <v>0.0</v>
      </c>
      <c r="V152" s="2">
        <f t="shared" si="4"/>
        <v>1</v>
      </c>
      <c r="W152" s="2" t="s">
        <v>1731</v>
      </c>
      <c r="X152" s="2" t="s">
        <v>146</v>
      </c>
      <c r="Y152" s="2" t="s">
        <v>1691</v>
      </c>
      <c r="Z152" s="2" t="s">
        <v>124</v>
      </c>
      <c r="AA152" s="2" t="s">
        <v>1732</v>
      </c>
      <c r="AB152" s="2" t="e">
        <v>#NAME?</v>
      </c>
      <c r="AC152" s="2" t="s">
        <v>1733</v>
      </c>
      <c r="AD152" s="5" t="s">
        <v>1734</v>
      </c>
      <c r="AE152" s="2" t="s">
        <v>1735</v>
      </c>
      <c r="AF152" s="2" t="s">
        <v>1736</v>
      </c>
      <c r="AG152" s="2" t="s">
        <v>1737</v>
      </c>
      <c r="AH152" s="5" t="s">
        <v>1738</v>
      </c>
      <c r="AI152" s="2" t="s">
        <v>154</v>
      </c>
      <c r="AJ152" s="10"/>
    </row>
    <row r="153">
      <c r="A153" s="1">
        <v>44562.0</v>
      </c>
      <c r="B153" s="2" t="s">
        <v>36</v>
      </c>
      <c r="C153" s="6">
        <v>29.0</v>
      </c>
      <c r="D153" s="4" t="s">
        <v>1739</v>
      </c>
      <c r="E153" s="2" t="s">
        <v>1740</v>
      </c>
      <c r="F153" s="5">
        <v>2014.0</v>
      </c>
      <c r="G153" s="2" t="s">
        <v>200</v>
      </c>
      <c r="H153" s="5">
        <v>3.0</v>
      </c>
      <c r="I153" s="5">
        <v>-3.0</v>
      </c>
      <c r="J153" s="5">
        <v>-2.0</v>
      </c>
      <c r="K153" s="8">
        <v>-2.0</v>
      </c>
      <c r="L153" s="8">
        <v>0.0</v>
      </c>
      <c r="M153" s="2" t="s">
        <v>75</v>
      </c>
      <c r="N153" s="2">
        <v>0.0</v>
      </c>
      <c r="O153" s="2">
        <v>1.0</v>
      </c>
      <c r="P153" s="2" t="s">
        <v>41</v>
      </c>
      <c r="Q153" s="2" t="s">
        <v>76</v>
      </c>
      <c r="R153" s="2" t="s">
        <v>59</v>
      </c>
      <c r="S153" s="2">
        <v>0.25</v>
      </c>
      <c r="T153" s="2">
        <v>0.0</v>
      </c>
      <c r="U153" s="2">
        <v>0.75</v>
      </c>
      <c r="V153" s="2">
        <f t="shared" si="4"/>
        <v>1</v>
      </c>
      <c r="W153" s="2" t="s">
        <v>1741</v>
      </c>
      <c r="X153" s="2" t="s">
        <v>146</v>
      </c>
      <c r="Y153" s="2" t="s">
        <v>1742</v>
      </c>
      <c r="Z153" s="2" t="s">
        <v>124</v>
      </c>
      <c r="AA153" s="2" t="s">
        <v>1743</v>
      </c>
      <c r="AB153" s="2" t="e">
        <v>#NAME?</v>
      </c>
      <c r="AC153" s="2" t="s">
        <v>1744</v>
      </c>
      <c r="AD153" s="5" t="s">
        <v>1745</v>
      </c>
      <c r="AE153" s="2" t="s">
        <v>1746</v>
      </c>
      <c r="AF153" s="2" t="s">
        <v>1747</v>
      </c>
      <c r="AG153" s="2" t="s">
        <v>50</v>
      </c>
      <c r="AH153" s="5" t="s">
        <v>1748</v>
      </c>
      <c r="AI153" s="2" t="s">
        <v>154</v>
      </c>
      <c r="AJ153" s="10"/>
    </row>
    <row r="154">
      <c r="A154" s="1">
        <v>44562.0</v>
      </c>
      <c r="B154" s="2" t="s">
        <v>36</v>
      </c>
      <c r="C154" s="6">
        <v>104.0</v>
      </c>
      <c r="D154" s="4" t="s">
        <v>1749</v>
      </c>
      <c r="E154" s="2" t="s">
        <v>1750</v>
      </c>
      <c r="F154" s="5">
        <v>2016.0</v>
      </c>
      <c r="G154" s="2" t="s">
        <v>200</v>
      </c>
      <c r="H154" s="5">
        <v>3.0</v>
      </c>
      <c r="I154" s="5">
        <v>-3.0</v>
      </c>
      <c r="J154" s="5">
        <v>-2.0</v>
      </c>
      <c r="K154" s="8">
        <v>-2.0</v>
      </c>
      <c r="L154" s="8">
        <v>0.0</v>
      </c>
      <c r="M154" s="2" t="s">
        <v>75</v>
      </c>
      <c r="N154" s="2">
        <v>0.0</v>
      </c>
      <c r="O154" s="2">
        <v>1.0</v>
      </c>
      <c r="P154" s="2" t="s">
        <v>41</v>
      </c>
      <c r="Q154" s="2" t="s">
        <v>76</v>
      </c>
      <c r="R154" s="2" t="s">
        <v>77</v>
      </c>
      <c r="S154" s="2">
        <v>0.25</v>
      </c>
      <c r="T154" s="2">
        <v>0.75</v>
      </c>
      <c r="U154" s="16">
        <v>0.0</v>
      </c>
      <c r="V154" s="2">
        <f t="shared" si="4"/>
        <v>1</v>
      </c>
      <c r="W154" s="2" t="s">
        <v>1751</v>
      </c>
      <c r="X154" s="2" t="s">
        <v>146</v>
      </c>
      <c r="Y154" s="2" t="s">
        <v>1752</v>
      </c>
      <c r="Z154" s="2" t="s">
        <v>124</v>
      </c>
      <c r="AA154" s="2" t="s">
        <v>1753</v>
      </c>
      <c r="AB154" s="2" t="e">
        <v>#NAME?</v>
      </c>
      <c r="AC154" s="2" t="s">
        <v>1754</v>
      </c>
      <c r="AD154" s="5" t="s">
        <v>1755</v>
      </c>
      <c r="AE154" s="2" t="s">
        <v>1756</v>
      </c>
      <c r="AF154" s="2" t="s">
        <v>1757</v>
      </c>
      <c r="AG154" s="2" t="s">
        <v>50</v>
      </c>
      <c r="AH154" s="5" t="s">
        <v>1758</v>
      </c>
      <c r="AI154" s="2" t="s">
        <v>154</v>
      </c>
      <c r="AJ154" s="10"/>
    </row>
    <row r="155">
      <c r="A155" s="1">
        <v>44562.0</v>
      </c>
      <c r="B155" s="2" t="s">
        <v>36</v>
      </c>
      <c r="C155" s="6">
        <v>36.0</v>
      </c>
      <c r="D155" s="4" t="s">
        <v>1759</v>
      </c>
      <c r="E155" s="2" t="s">
        <v>1760</v>
      </c>
      <c r="F155" s="5">
        <v>2016.0</v>
      </c>
      <c r="G155" s="2" t="s">
        <v>200</v>
      </c>
      <c r="H155" s="5">
        <v>3.0</v>
      </c>
      <c r="I155" s="5">
        <v>-3.0</v>
      </c>
      <c r="J155" s="5">
        <v>-2.0</v>
      </c>
      <c r="K155" s="8">
        <v>-2.0</v>
      </c>
      <c r="L155" s="8">
        <v>0.0</v>
      </c>
      <c r="M155" s="2" t="s">
        <v>75</v>
      </c>
      <c r="N155" s="2">
        <v>0.0</v>
      </c>
      <c r="O155" s="2">
        <v>1.0</v>
      </c>
      <c r="P155" s="2" t="s">
        <v>41</v>
      </c>
      <c r="Q155" s="2" t="s">
        <v>76</v>
      </c>
      <c r="R155" s="2" t="s">
        <v>77</v>
      </c>
      <c r="S155" s="2">
        <v>0.25</v>
      </c>
      <c r="T155" s="2">
        <v>0.75</v>
      </c>
      <c r="U155" s="16">
        <v>0.0</v>
      </c>
      <c r="V155" s="2">
        <f t="shared" si="4"/>
        <v>1</v>
      </c>
      <c r="W155" s="2" t="s">
        <v>1761</v>
      </c>
      <c r="X155" s="2" t="s">
        <v>146</v>
      </c>
      <c r="Y155" s="2" t="s">
        <v>1752</v>
      </c>
      <c r="Z155" s="2" t="s">
        <v>124</v>
      </c>
      <c r="AA155" s="2" t="s">
        <v>1762</v>
      </c>
      <c r="AB155" s="10"/>
      <c r="AC155" s="2" t="s">
        <v>1763</v>
      </c>
      <c r="AD155" s="5" t="s">
        <v>1764</v>
      </c>
      <c r="AE155" s="2" t="s">
        <v>1765</v>
      </c>
      <c r="AF155" s="2" t="s">
        <v>1766</v>
      </c>
      <c r="AG155" s="2" t="s">
        <v>50</v>
      </c>
      <c r="AH155" s="5" t="s">
        <v>1767</v>
      </c>
      <c r="AI155" s="2" t="s">
        <v>52</v>
      </c>
      <c r="AJ155" s="10"/>
    </row>
    <row r="156">
      <c r="A156" s="1">
        <v>44562.0</v>
      </c>
      <c r="B156" s="2" t="s">
        <v>36</v>
      </c>
      <c r="C156" s="6">
        <v>85.0</v>
      </c>
      <c r="D156" s="4" t="s">
        <v>1768</v>
      </c>
      <c r="E156" s="2" t="s">
        <v>1769</v>
      </c>
      <c r="F156" s="5">
        <v>2014.0</v>
      </c>
      <c r="G156" s="2" t="s">
        <v>1770</v>
      </c>
      <c r="H156" s="5">
        <v>3.0</v>
      </c>
      <c r="I156" s="5">
        <v>-3.0</v>
      </c>
      <c r="J156" s="5">
        <v>-2.0</v>
      </c>
      <c r="K156" s="8">
        <v>-3.0</v>
      </c>
      <c r="L156" s="8">
        <v>0.0</v>
      </c>
      <c r="M156" s="2" t="s">
        <v>75</v>
      </c>
      <c r="N156" s="2">
        <v>0.0</v>
      </c>
      <c r="O156" s="2">
        <v>1.0</v>
      </c>
      <c r="P156" s="2" t="s">
        <v>41</v>
      </c>
      <c r="Q156" s="2" t="s">
        <v>76</v>
      </c>
      <c r="R156" s="2" t="s">
        <v>77</v>
      </c>
      <c r="S156" s="2">
        <v>0.25</v>
      </c>
      <c r="T156" s="2">
        <v>0.0</v>
      </c>
      <c r="U156" s="2">
        <v>0.75</v>
      </c>
      <c r="V156" s="2">
        <f t="shared" si="4"/>
        <v>1</v>
      </c>
      <c r="W156" s="2" t="s">
        <v>1771</v>
      </c>
      <c r="X156" s="2" t="s">
        <v>146</v>
      </c>
      <c r="Y156" s="2" t="s">
        <v>1772</v>
      </c>
      <c r="Z156" s="2" t="s">
        <v>124</v>
      </c>
      <c r="AA156" s="2" t="s">
        <v>1773</v>
      </c>
      <c r="AB156" s="2" t="e">
        <v>#NAME?</v>
      </c>
      <c r="AC156" s="2" t="s">
        <v>1774</v>
      </c>
      <c r="AD156" s="5" t="s">
        <v>1775</v>
      </c>
      <c r="AE156" s="2" t="s">
        <v>1776</v>
      </c>
      <c r="AF156" s="2" t="s">
        <v>1777</v>
      </c>
      <c r="AG156" s="2" t="s">
        <v>1778</v>
      </c>
      <c r="AH156" s="5" t="s">
        <v>1779</v>
      </c>
      <c r="AI156" s="2" t="s">
        <v>154</v>
      </c>
      <c r="AJ156" s="10"/>
    </row>
    <row r="157">
      <c r="A157" s="1">
        <v>44562.0</v>
      </c>
      <c r="B157" s="2" t="s">
        <v>36</v>
      </c>
      <c r="C157" s="6">
        <v>26.0</v>
      </c>
      <c r="D157" s="4" t="s">
        <v>1780</v>
      </c>
      <c r="E157" s="2" t="s">
        <v>1781</v>
      </c>
      <c r="F157" s="5">
        <v>2012.0</v>
      </c>
      <c r="G157" s="2" t="s">
        <v>212</v>
      </c>
      <c r="H157" s="2">
        <v>3.0</v>
      </c>
      <c r="I157" s="2">
        <v>-9.0</v>
      </c>
      <c r="J157" s="2">
        <v>-9.0</v>
      </c>
      <c r="K157" s="2">
        <v>-9.0</v>
      </c>
      <c r="L157" s="2">
        <v>-6.0</v>
      </c>
      <c r="M157" s="2" t="s">
        <v>213</v>
      </c>
      <c r="N157" s="2">
        <v>0.0</v>
      </c>
      <c r="O157" s="2">
        <v>1.0</v>
      </c>
      <c r="P157" s="2" t="s">
        <v>41</v>
      </c>
      <c r="Q157" s="2" t="s">
        <v>76</v>
      </c>
      <c r="R157" s="2" t="s">
        <v>77</v>
      </c>
      <c r="S157" s="2">
        <v>0.25</v>
      </c>
      <c r="T157" s="2">
        <v>0.75</v>
      </c>
      <c r="U157" s="2">
        <v>0.0</v>
      </c>
      <c r="V157" s="2">
        <f t="shared" si="4"/>
        <v>1</v>
      </c>
      <c r="W157" s="2" t="s">
        <v>1782</v>
      </c>
      <c r="X157" s="2" t="s">
        <v>1783</v>
      </c>
      <c r="Y157" s="2" t="s">
        <v>1784</v>
      </c>
      <c r="Z157" s="2" t="s">
        <v>987</v>
      </c>
      <c r="AA157" s="2" t="s">
        <v>1785</v>
      </c>
      <c r="AB157" s="2" t="e">
        <v>#NAME?</v>
      </c>
      <c r="AC157" s="2" t="s">
        <v>1786</v>
      </c>
      <c r="AD157" s="5" t="s">
        <v>1787</v>
      </c>
      <c r="AE157" s="2" t="s">
        <v>1788</v>
      </c>
      <c r="AF157" s="2" t="s">
        <v>1789</v>
      </c>
      <c r="AG157" s="2" t="s">
        <v>50</v>
      </c>
      <c r="AH157" s="5" t="s">
        <v>1790</v>
      </c>
      <c r="AI157" s="5" t="s">
        <v>52</v>
      </c>
      <c r="AJ157" s="5"/>
    </row>
    <row r="158">
      <c r="A158" s="1">
        <v>44562.0</v>
      </c>
      <c r="B158" s="2" t="s">
        <v>36</v>
      </c>
      <c r="C158" s="6">
        <v>19.0</v>
      </c>
      <c r="D158" s="4" t="s">
        <v>1791</v>
      </c>
      <c r="E158" s="2" t="s">
        <v>1792</v>
      </c>
      <c r="F158" s="5">
        <v>2012.0</v>
      </c>
      <c r="G158" s="2" t="s">
        <v>212</v>
      </c>
      <c r="H158" s="2">
        <v>3.0</v>
      </c>
      <c r="I158" s="2">
        <v>-10.0</v>
      </c>
      <c r="J158" s="2">
        <v>-9.0</v>
      </c>
      <c r="K158" s="2">
        <v>-9.0</v>
      </c>
      <c r="L158" s="2">
        <v>0.0</v>
      </c>
      <c r="M158" s="2" t="s">
        <v>213</v>
      </c>
      <c r="N158" s="2">
        <v>0.0</v>
      </c>
      <c r="O158" s="2">
        <v>1.0</v>
      </c>
      <c r="P158" s="2" t="s">
        <v>41</v>
      </c>
      <c r="Q158" s="2" t="s">
        <v>76</v>
      </c>
      <c r="R158" s="2" t="s">
        <v>1793</v>
      </c>
      <c r="S158" s="2">
        <v>0.25</v>
      </c>
      <c r="T158" s="2">
        <v>0.0</v>
      </c>
      <c r="U158" s="2">
        <v>0.75</v>
      </c>
      <c r="V158" s="2">
        <f t="shared" si="4"/>
        <v>1</v>
      </c>
      <c r="W158" s="2" t="s">
        <v>1794</v>
      </c>
      <c r="X158" s="2" t="s">
        <v>1795</v>
      </c>
      <c r="Y158" s="2" t="s">
        <v>1796</v>
      </c>
      <c r="Z158" s="2" t="s">
        <v>124</v>
      </c>
      <c r="AA158" s="2" t="s">
        <v>1797</v>
      </c>
      <c r="AB158" s="2" t="e">
        <v>#NAME?</v>
      </c>
      <c r="AC158" s="2" t="s">
        <v>1798</v>
      </c>
      <c r="AD158" s="5" t="s">
        <v>1799</v>
      </c>
      <c r="AE158" s="2" t="s">
        <v>1800</v>
      </c>
      <c r="AF158" s="2" t="s">
        <v>1801</v>
      </c>
      <c r="AG158" s="2" t="s">
        <v>1802</v>
      </c>
      <c r="AH158" s="5" t="s">
        <v>1803</v>
      </c>
      <c r="AI158" s="5" t="s">
        <v>273</v>
      </c>
      <c r="AJ158" s="5"/>
    </row>
    <row r="159">
      <c r="A159" s="1">
        <v>44562.0</v>
      </c>
      <c r="B159" s="21" t="s">
        <v>36</v>
      </c>
      <c r="C159" s="6">
        <v>305.0</v>
      </c>
      <c r="D159" s="4" t="s">
        <v>1804</v>
      </c>
      <c r="E159" s="5" t="s">
        <v>1805</v>
      </c>
      <c r="F159" s="5">
        <v>2021.0</v>
      </c>
      <c r="G159" s="3" t="s">
        <v>974</v>
      </c>
      <c r="H159" s="2">
        <v>2.0</v>
      </c>
      <c r="I159" s="2">
        <v>-9.0</v>
      </c>
      <c r="J159" s="2">
        <v>-5.0</v>
      </c>
      <c r="K159" s="3">
        <v>-3.0</v>
      </c>
      <c r="L159" s="3">
        <v>0.0</v>
      </c>
      <c r="M159" s="3" t="s">
        <v>1806</v>
      </c>
      <c r="N159" s="2">
        <v>1.0</v>
      </c>
      <c r="O159" s="3">
        <v>1.0</v>
      </c>
      <c r="P159" s="3" t="s">
        <v>41</v>
      </c>
      <c r="Q159" s="3" t="s">
        <v>93</v>
      </c>
      <c r="R159" s="6"/>
      <c r="S159" s="3">
        <v>0.0</v>
      </c>
      <c r="T159" s="3">
        <v>0.5</v>
      </c>
      <c r="U159" s="3">
        <v>0.5</v>
      </c>
      <c r="V159" s="2">
        <f t="shared" si="4"/>
        <v>1</v>
      </c>
      <c r="W159" s="3" t="s">
        <v>1807</v>
      </c>
      <c r="X159" s="3" t="s">
        <v>1808</v>
      </c>
      <c r="Y159" s="3" t="s">
        <v>1809</v>
      </c>
      <c r="Z159" s="3" t="s">
        <v>45</v>
      </c>
      <c r="AA159" s="3" t="s">
        <v>1810</v>
      </c>
      <c r="AB159" s="6"/>
      <c r="AC159" s="3" t="s">
        <v>1811</v>
      </c>
      <c r="AD159" s="5" t="s">
        <v>1805</v>
      </c>
      <c r="AE159" s="18" t="s">
        <v>1812</v>
      </c>
      <c r="AF159" s="3" t="s">
        <v>1813</v>
      </c>
      <c r="AG159" s="3" t="s">
        <v>1814</v>
      </c>
      <c r="AH159" s="5" t="s">
        <v>1815</v>
      </c>
      <c r="AI159" s="3" t="s">
        <v>52</v>
      </c>
      <c r="AJ159" s="3" t="s">
        <v>53</v>
      </c>
    </row>
    <row r="160">
      <c r="A160" s="1">
        <v>44562.0</v>
      </c>
      <c r="B160" s="5" t="s">
        <v>36</v>
      </c>
      <c r="C160" s="6">
        <v>345.0</v>
      </c>
      <c r="D160" s="4" t="s">
        <v>1816</v>
      </c>
      <c r="E160" s="5" t="s">
        <v>1817</v>
      </c>
      <c r="F160" s="5">
        <v>2019.0</v>
      </c>
      <c r="G160" s="3" t="s">
        <v>1818</v>
      </c>
      <c r="H160" s="2" t="s">
        <v>1819</v>
      </c>
      <c r="I160" s="2">
        <v>-10.0</v>
      </c>
      <c r="J160" s="2">
        <v>-6.0</v>
      </c>
      <c r="K160" s="3">
        <v>-15.0</v>
      </c>
      <c r="L160" s="3">
        <v>0.0</v>
      </c>
      <c r="M160" s="3" t="s">
        <v>213</v>
      </c>
      <c r="N160" s="2">
        <v>0.0</v>
      </c>
      <c r="O160" s="3">
        <v>1.0</v>
      </c>
      <c r="P160" s="3" t="s">
        <v>41</v>
      </c>
      <c r="Q160" s="3" t="s">
        <v>42</v>
      </c>
      <c r="R160" s="6"/>
      <c r="S160" s="3">
        <v>0.0</v>
      </c>
      <c r="T160" s="3">
        <v>1.0</v>
      </c>
      <c r="U160" s="3">
        <v>0.0</v>
      </c>
      <c r="V160" s="2">
        <f t="shared" si="4"/>
        <v>1</v>
      </c>
      <c r="W160" s="3" t="s">
        <v>1820</v>
      </c>
      <c r="X160" s="3" t="s">
        <v>1821</v>
      </c>
      <c r="Y160" s="3" t="s">
        <v>1237</v>
      </c>
      <c r="Z160" s="3" t="s">
        <v>124</v>
      </c>
      <c r="AA160" s="3" t="s">
        <v>1822</v>
      </c>
      <c r="AB160" s="6"/>
      <c r="AC160" s="3" t="s">
        <v>39</v>
      </c>
      <c r="AD160" s="5" t="s">
        <v>1817</v>
      </c>
      <c r="AE160" s="3" t="s">
        <v>1823</v>
      </c>
      <c r="AF160" s="3" t="s">
        <v>1824</v>
      </c>
      <c r="AG160" s="3" t="s">
        <v>1825</v>
      </c>
      <c r="AH160" s="5" t="s">
        <v>1826</v>
      </c>
      <c r="AI160" s="3" t="s">
        <v>52</v>
      </c>
      <c r="AJ160" s="3" t="s">
        <v>53</v>
      </c>
    </row>
    <row r="161">
      <c r="A161" s="1">
        <v>44562.0</v>
      </c>
      <c r="B161" s="2" t="s">
        <v>36</v>
      </c>
      <c r="C161" s="6">
        <v>92.0</v>
      </c>
      <c r="D161" s="4" t="s">
        <v>1827</v>
      </c>
      <c r="E161" s="5" t="s">
        <v>1828</v>
      </c>
      <c r="F161" s="5">
        <v>2013.0</v>
      </c>
      <c r="G161" s="2" t="s">
        <v>235</v>
      </c>
      <c r="H161" s="2">
        <v>2.0</v>
      </c>
      <c r="I161" s="2">
        <v>-9.0</v>
      </c>
      <c r="J161" s="2">
        <v>-6.0</v>
      </c>
      <c r="K161" s="5">
        <v>-6.0</v>
      </c>
      <c r="L161" s="2">
        <v>5.0</v>
      </c>
      <c r="M161" s="2" t="s">
        <v>263</v>
      </c>
      <c r="N161" s="2">
        <v>1.0</v>
      </c>
      <c r="O161" s="2">
        <v>0.0</v>
      </c>
      <c r="P161" s="2" t="s">
        <v>41</v>
      </c>
      <c r="Q161" s="2" t="s">
        <v>76</v>
      </c>
      <c r="R161" s="2" t="s">
        <v>1829</v>
      </c>
      <c r="S161" s="2">
        <v>0.25</v>
      </c>
      <c r="T161" s="2">
        <v>0.5</v>
      </c>
      <c r="U161" s="2">
        <v>0.25</v>
      </c>
      <c r="V161" s="2">
        <f t="shared" si="4"/>
        <v>1</v>
      </c>
      <c r="W161" s="2" t="s">
        <v>1830</v>
      </c>
      <c r="X161" s="2" t="s">
        <v>589</v>
      </c>
      <c r="Y161" s="2" t="s">
        <v>96</v>
      </c>
      <c r="Z161" s="2" t="s">
        <v>1831</v>
      </c>
      <c r="AA161" s="2" t="s">
        <v>1832</v>
      </c>
      <c r="AB161" s="10"/>
      <c r="AC161" s="2" t="s">
        <v>1833</v>
      </c>
      <c r="AD161" s="5" t="s">
        <v>1834</v>
      </c>
      <c r="AE161" s="2" t="s">
        <v>1835</v>
      </c>
      <c r="AF161" s="2" t="s">
        <v>1836</v>
      </c>
      <c r="AG161" s="2" t="s">
        <v>1837</v>
      </c>
      <c r="AH161" s="5" t="s">
        <v>1838</v>
      </c>
      <c r="AI161" s="2" t="s">
        <v>52</v>
      </c>
      <c r="AJ161" s="2"/>
    </row>
    <row r="162">
      <c r="A162" s="1">
        <v>44562.0</v>
      </c>
      <c r="B162" s="2" t="s">
        <v>36</v>
      </c>
      <c r="C162" s="6">
        <v>373.0</v>
      </c>
      <c r="D162" s="4" t="s">
        <v>1839</v>
      </c>
      <c r="E162" s="5" t="s">
        <v>1840</v>
      </c>
      <c r="F162" s="5">
        <v>2013.0</v>
      </c>
      <c r="G162" s="3" t="s">
        <v>276</v>
      </c>
      <c r="H162" s="2">
        <v>2.0</v>
      </c>
      <c r="I162" s="2">
        <v>-10.0</v>
      </c>
      <c r="J162" s="2">
        <v>-9.0</v>
      </c>
      <c r="K162" s="3">
        <v>-6.0</v>
      </c>
      <c r="L162" s="3">
        <v>5.0</v>
      </c>
      <c r="M162" s="3" t="s">
        <v>213</v>
      </c>
      <c r="N162" s="2">
        <v>0.0</v>
      </c>
      <c r="O162" s="3">
        <v>1.0</v>
      </c>
      <c r="P162" s="3" t="s">
        <v>41</v>
      </c>
      <c r="Q162" s="3" t="s">
        <v>93</v>
      </c>
      <c r="R162" s="6"/>
      <c r="S162" s="3">
        <v>0.0</v>
      </c>
      <c r="T162" s="3">
        <v>0.75</v>
      </c>
      <c r="U162" s="3">
        <v>0.25</v>
      </c>
      <c r="V162" s="2">
        <f t="shared" si="4"/>
        <v>1</v>
      </c>
      <c r="W162" s="3" t="s">
        <v>1841</v>
      </c>
      <c r="X162" s="3" t="s">
        <v>1842</v>
      </c>
      <c r="Y162" s="3" t="s">
        <v>305</v>
      </c>
      <c r="Z162" s="3" t="s">
        <v>1130</v>
      </c>
      <c r="AA162" s="3" t="s">
        <v>1843</v>
      </c>
      <c r="AB162" s="6"/>
      <c r="AC162" s="3" t="s">
        <v>1844</v>
      </c>
      <c r="AD162" s="5" t="s">
        <v>1840</v>
      </c>
      <c r="AE162" s="3" t="s">
        <v>1845</v>
      </c>
      <c r="AF162" s="3" t="s">
        <v>1846</v>
      </c>
      <c r="AG162" s="3" t="s">
        <v>39</v>
      </c>
      <c r="AH162" s="5" t="s">
        <v>1847</v>
      </c>
      <c r="AI162" s="3" t="s">
        <v>466</v>
      </c>
      <c r="AJ162" s="3" t="s">
        <v>39</v>
      </c>
    </row>
    <row r="163">
      <c r="A163" s="1">
        <v>44562.0</v>
      </c>
      <c r="B163" s="2" t="s">
        <v>36</v>
      </c>
      <c r="C163" s="6">
        <v>25.0</v>
      </c>
      <c r="D163" s="4" t="s">
        <v>1848</v>
      </c>
      <c r="E163" s="2" t="s">
        <v>1849</v>
      </c>
      <c r="F163" s="5">
        <v>2015.0</v>
      </c>
      <c r="G163" s="2" t="s">
        <v>235</v>
      </c>
      <c r="H163" s="2">
        <v>3.0</v>
      </c>
      <c r="I163" s="2">
        <v>-10.0</v>
      </c>
      <c r="J163" s="2">
        <v>-9.0</v>
      </c>
      <c r="K163" s="2">
        <v>-15.0</v>
      </c>
      <c r="L163" s="2">
        <v>-9.0</v>
      </c>
      <c r="M163" s="2" t="s">
        <v>213</v>
      </c>
      <c r="N163" s="2">
        <v>0.0</v>
      </c>
      <c r="O163" s="2">
        <v>1.0</v>
      </c>
      <c r="P163" s="2" t="s">
        <v>41</v>
      </c>
      <c r="Q163" s="2" t="s">
        <v>76</v>
      </c>
      <c r="R163" s="2" t="s">
        <v>77</v>
      </c>
      <c r="S163" s="2">
        <v>0.5</v>
      </c>
      <c r="T163" s="2">
        <v>0.0</v>
      </c>
      <c r="U163" s="2">
        <v>0.5</v>
      </c>
      <c r="V163" s="2">
        <f t="shared" si="4"/>
        <v>1</v>
      </c>
      <c r="W163" s="2" t="s">
        <v>1850</v>
      </c>
      <c r="X163" s="2" t="s">
        <v>215</v>
      </c>
      <c r="Y163" s="2" t="s">
        <v>213</v>
      </c>
      <c r="Z163" s="2" t="s">
        <v>1402</v>
      </c>
      <c r="AA163" s="2" t="s">
        <v>1851</v>
      </c>
      <c r="AB163" s="2" t="e">
        <v>#NAME?</v>
      </c>
      <c r="AC163" s="2" t="s">
        <v>1852</v>
      </c>
      <c r="AD163" s="5" t="s">
        <v>1853</v>
      </c>
      <c r="AE163" s="2" t="s">
        <v>1854</v>
      </c>
      <c r="AF163" s="2" t="s">
        <v>1855</v>
      </c>
      <c r="AG163" s="2" t="s">
        <v>1856</v>
      </c>
      <c r="AH163" s="5" t="s">
        <v>1857</v>
      </c>
      <c r="AI163" s="5" t="s">
        <v>52</v>
      </c>
      <c r="AJ163" s="5"/>
    </row>
    <row r="164">
      <c r="A164" s="1">
        <v>44562.0</v>
      </c>
      <c r="B164" s="2" t="s">
        <v>36</v>
      </c>
      <c r="C164" s="6">
        <v>183.0</v>
      </c>
      <c r="D164" s="4" t="s">
        <v>1858</v>
      </c>
      <c r="E164" s="5" t="s">
        <v>1859</v>
      </c>
      <c r="F164" s="5">
        <v>2016.0</v>
      </c>
      <c r="G164" s="2" t="s">
        <v>276</v>
      </c>
      <c r="H164" s="2">
        <v>3.0</v>
      </c>
      <c r="I164" s="5">
        <v>-6.0</v>
      </c>
      <c r="J164" s="2">
        <v>-1.0</v>
      </c>
      <c r="K164" s="2">
        <v>-6.0</v>
      </c>
      <c r="L164" s="2">
        <v>0.0</v>
      </c>
      <c r="M164" s="16" t="s">
        <v>1860</v>
      </c>
      <c r="N164" s="2">
        <v>1.0</v>
      </c>
      <c r="O164" s="2">
        <v>1.0</v>
      </c>
      <c r="P164" s="2" t="s">
        <v>41</v>
      </c>
      <c r="Q164" s="2" t="s">
        <v>42</v>
      </c>
      <c r="R164" s="10"/>
      <c r="S164" s="2">
        <v>0.25</v>
      </c>
      <c r="T164" s="2">
        <v>0.75</v>
      </c>
      <c r="U164" s="2">
        <v>0.0</v>
      </c>
      <c r="V164" s="2">
        <f t="shared" si="4"/>
        <v>1</v>
      </c>
      <c r="W164" s="2" t="s">
        <v>1861</v>
      </c>
      <c r="X164" s="2" t="s">
        <v>1862</v>
      </c>
      <c r="Y164" s="2" t="s">
        <v>123</v>
      </c>
      <c r="Z164" s="2" t="s">
        <v>1863</v>
      </c>
      <c r="AA164" s="2" t="s">
        <v>1864</v>
      </c>
      <c r="AB164" s="10"/>
      <c r="AC164" s="2" t="s">
        <v>1865</v>
      </c>
      <c r="AD164" s="5" t="s">
        <v>1866</v>
      </c>
      <c r="AE164" s="2" t="s">
        <v>1867</v>
      </c>
      <c r="AF164" s="2" t="s">
        <v>1868</v>
      </c>
      <c r="AG164" s="2" t="s">
        <v>1868</v>
      </c>
      <c r="AH164" s="5" t="s">
        <v>1869</v>
      </c>
      <c r="AI164" s="2" t="s">
        <v>52</v>
      </c>
      <c r="AJ164" s="2" t="s">
        <v>53</v>
      </c>
    </row>
    <row r="165">
      <c r="A165" s="20">
        <v>44562.0</v>
      </c>
      <c r="B165" s="5" t="s">
        <v>36</v>
      </c>
      <c r="C165" s="6">
        <v>202.0</v>
      </c>
      <c r="D165" s="4" t="s">
        <v>1870</v>
      </c>
      <c r="E165" s="5" t="s">
        <v>1871</v>
      </c>
      <c r="F165" s="5">
        <v>2019.0</v>
      </c>
      <c r="G165" s="2" t="s">
        <v>276</v>
      </c>
      <c r="H165" s="15">
        <v>44595.0</v>
      </c>
      <c r="I165" s="5">
        <v>-10.0</v>
      </c>
      <c r="J165" s="2">
        <v>-7.0</v>
      </c>
      <c r="K165" s="2">
        <v>-15.0</v>
      </c>
      <c r="L165" s="2">
        <v>0.0</v>
      </c>
      <c r="M165" s="2" t="s">
        <v>213</v>
      </c>
      <c r="N165" s="2">
        <v>0.0</v>
      </c>
      <c r="O165" s="2">
        <v>1.0</v>
      </c>
      <c r="P165" s="2" t="s">
        <v>41</v>
      </c>
      <c r="Q165" s="2" t="s">
        <v>93</v>
      </c>
      <c r="R165" s="10"/>
      <c r="S165" s="2">
        <v>0.25</v>
      </c>
      <c r="T165" s="2">
        <v>0.75</v>
      </c>
      <c r="U165" s="2">
        <v>0.0</v>
      </c>
      <c r="V165" s="2">
        <f t="shared" si="4"/>
        <v>1</v>
      </c>
      <c r="W165" s="2" t="s">
        <v>1872</v>
      </c>
      <c r="X165" s="2" t="s">
        <v>1873</v>
      </c>
      <c r="Y165" s="2" t="s">
        <v>1874</v>
      </c>
      <c r="Z165" s="2" t="s">
        <v>124</v>
      </c>
      <c r="AA165" s="2" t="s">
        <v>1875</v>
      </c>
      <c r="AB165" s="10"/>
      <c r="AC165" s="2" t="s">
        <v>1876</v>
      </c>
      <c r="AD165" s="5" t="s">
        <v>1877</v>
      </c>
      <c r="AE165" s="2" t="s">
        <v>1878</v>
      </c>
      <c r="AF165" s="2" t="s">
        <v>1879</v>
      </c>
      <c r="AG165" s="2" t="s">
        <v>1880</v>
      </c>
      <c r="AH165" s="5" t="s">
        <v>1881</v>
      </c>
      <c r="AI165" s="2" t="s">
        <v>52</v>
      </c>
      <c r="AJ165" s="10"/>
    </row>
    <row r="166">
      <c r="A166" s="1">
        <v>44562.0</v>
      </c>
      <c r="B166" s="5" t="s">
        <v>36</v>
      </c>
      <c r="C166" s="6">
        <v>259.0</v>
      </c>
      <c r="D166" s="4" t="s">
        <v>1882</v>
      </c>
      <c r="E166" s="5" t="s">
        <v>1883</v>
      </c>
      <c r="F166" s="5">
        <v>2019.0</v>
      </c>
      <c r="G166" s="2" t="s">
        <v>276</v>
      </c>
      <c r="H166" s="15">
        <v>44595.0</v>
      </c>
      <c r="I166" s="5">
        <v>-9.0</v>
      </c>
      <c r="J166" s="2">
        <v>-7.0</v>
      </c>
      <c r="K166" s="2">
        <v>-15.0</v>
      </c>
      <c r="L166" s="2">
        <v>0.0</v>
      </c>
      <c r="M166" s="3" t="s">
        <v>213</v>
      </c>
      <c r="N166" s="2">
        <v>0.0</v>
      </c>
      <c r="O166" s="2">
        <v>1.0</v>
      </c>
      <c r="P166" s="2" t="s">
        <v>41</v>
      </c>
      <c r="Q166" s="2" t="s">
        <v>93</v>
      </c>
      <c r="R166" s="10"/>
      <c r="S166" s="2">
        <v>0.25</v>
      </c>
      <c r="T166" s="2">
        <v>0.75</v>
      </c>
      <c r="U166" s="2">
        <v>0.0</v>
      </c>
      <c r="V166" s="2">
        <f t="shared" si="4"/>
        <v>1</v>
      </c>
      <c r="W166" s="3" t="s">
        <v>1884</v>
      </c>
      <c r="X166" s="2" t="s">
        <v>1873</v>
      </c>
      <c r="Y166" s="2" t="s">
        <v>1874</v>
      </c>
      <c r="Z166" s="3" t="s">
        <v>124</v>
      </c>
      <c r="AA166" s="3" t="s">
        <v>1885</v>
      </c>
      <c r="AB166" s="6"/>
      <c r="AC166" s="3" t="s">
        <v>1886</v>
      </c>
      <c r="AD166" s="5" t="s">
        <v>1883</v>
      </c>
      <c r="AE166" s="3" t="s">
        <v>1887</v>
      </c>
      <c r="AF166" s="3" t="s">
        <v>1888</v>
      </c>
      <c r="AG166" s="3" t="s">
        <v>1889</v>
      </c>
      <c r="AH166" s="5" t="s">
        <v>1890</v>
      </c>
      <c r="AI166" s="3" t="s">
        <v>466</v>
      </c>
      <c r="AJ166" s="6"/>
    </row>
    <row r="167">
      <c r="A167" s="1">
        <v>44562.0</v>
      </c>
      <c r="B167" s="5" t="s">
        <v>36</v>
      </c>
      <c r="C167" s="6">
        <v>227.0</v>
      </c>
      <c r="D167" s="4" t="s">
        <v>1891</v>
      </c>
      <c r="E167" s="5" t="s">
        <v>1892</v>
      </c>
      <c r="F167" s="5">
        <v>2020.0</v>
      </c>
      <c r="G167" s="3" t="s">
        <v>276</v>
      </c>
      <c r="H167" s="2" t="s">
        <v>1819</v>
      </c>
      <c r="I167" s="2">
        <v>-10.0</v>
      </c>
      <c r="J167" s="2">
        <v>-6.0</v>
      </c>
      <c r="K167" s="5">
        <v>-15.0</v>
      </c>
      <c r="L167" s="3">
        <v>0.0</v>
      </c>
      <c r="M167" s="3" t="s">
        <v>213</v>
      </c>
      <c r="N167" s="2">
        <v>0.0</v>
      </c>
      <c r="O167" s="3">
        <v>1.0</v>
      </c>
      <c r="P167" s="3" t="s">
        <v>41</v>
      </c>
      <c r="Q167" s="3" t="s">
        <v>93</v>
      </c>
      <c r="R167" s="6"/>
      <c r="S167" s="3">
        <v>0.25</v>
      </c>
      <c r="T167" s="3">
        <v>0.75</v>
      </c>
      <c r="U167" s="3">
        <v>0.0</v>
      </c>
      <c r="V167" s="2">
        <f t="shared" si="4"/>
        <v>1</v>
      </c>
      <c r="W167" s="3" t="s">
        <v>1893</v>
      </c>
      <c r="X167" s="3" t="s">
        <v>1894</v>
      </c>
      <c r="Y167" s="3" t="s">
        <v>305</v>
      </c>
      <c r="Z167" s="3" t="s">
        <v>124</v>
      </c>
      <c r="AA167" s="3" t="s">
        <v>1895</v>
      </c>
      <c r="AB167" s="6"/>
      <c r="AC167" s="3" t="s">
        <v>1896</v>
      </c>
      <c r="AD167" s="5" t="s">
        <v>1892</v>
      </c>
      <c r="AE167" s="3" t="s">
        <v>1897</v>
      </c>
      <c r="AF167" s="3" t="s">
        <v>1898</v>
      </c>
      <c r="AG167" s="6"/>
      <c r="AH167" s="5" t="s">
        <v>1899</v>
      </c>
      <c r="AI167" s="6"/>
      <c r="AJ167" s="6"/>
    </row>
    <row r="168">
      <c r="A168" s="1">
        <v>44562.0</v>
      </c>
      <c r="B168" s="2" t="s">
        <v>36</v>
      </c>
      <c r="C168" s="6">
        <v>239.0</v>
      </c>
      <c r="D168" s="4" t="s">
        <v>1900</v>
      </c>
      <c r="E168" s="5" t="s">
        <v>1901</v>
      </c>
      <c r="F168" s="5">
        <v>2021.0</v>
      </c>
      <c r="G168" s="3" t="s">
        <v>276</v>
      </c>
      <c r="H168" s="2">
        <v>3.0</v>
      </c>
      <c r="I168" s="2">
        <v>-5.0</v>
      </c>
      <c r="J168" s="2">
        <v>-3.0</v>
      </c>
      <c r="K168" s="3">
        <v>-6.0</v>
      </c>
      <c r="L168" s="3">
        <v>5.0</v>
      </c>
      <c r="M168" s="3" t="s">
        <v>951</v>
      </c>
      <c r="N168" s="2">
        <v>0.0</v>
      </c>
      <c r="O168" s="3">
        <v>1.0</v>
      </c>
      <c r="P168" s="3" t="s">
        <v>107</v>
      </c>
      <c r="Q168" s="3" t="s">
        <v>93</v>
      </c>
      <c r="R168" s="6"/>
      <c r="S168" s="3">
        <v>1.0</v>
      </c>
      <c r="T168" s="3">
        <v>0.0</v>
      </c>
      <c r="U168" s="3">
        <v>0.0</v>
      </c>
      <c r="V168" s="2">
        <v>0.0</v>
      </c>
      <c r="W168" s="3" t="s">
        <v>1902</v>
      </c>
      <c r="X168" s="3" t="s">
        <v>1903</v>
      </c>
      <c r="Y168" s="3" t="s">
        <v>676</v>
      </c>
      <c r="Z168" s="3" t="s">
        <v>1402</v>
      </c>
      <c r="AA168" s="3" t="s">
        <v>1904</v>
      </c>
      <c r="AB168" s="6"/>
      <c r="AC168" s="3" t="s">
        <v>1905</v>
      </c>
      <c r="AD168" s="5" t="s">
        <v>1906</v>
      </c>
      <c r="AE168" s="3" t="s">
        <v>1907</v>
      </c>
      <c r="AF168" s="3" t="s">
        <v>1908</v>
      </c>
      <c r="AG168" s="3" t="s">
        <v>1909</v>
      </c>
      <c r="AH168" s="5" t="s">
        <v>1910</v>
      </c>
      <c r="AI168" s="3" t="s">
        <v>52</v>
      </c>
      <c r="AJ168" s="3" t="s">
        <v>53</v>
      </c>
    </row>
    <row r="169">
      <c r="A169" s="20">
        <v>44562.0</v>
      </c>
      <c r="B169" s="5" t="s">
        <v>36</v>
      </c>
      <c r="C169" s="6">
        <v>212.0</v>
      </c>
      <c r="D169" s="4" t="s">
        <v>1911</v>
      </c>
      <c r="E169" s="5" t="s">
        <v>1912</v>
      </c>
      <c r="F169" s="5">
        <v>2020.0</v>
      </c>
      <c r="G169" s="2" t="s">
        <v>1913</v>
      </c>
      <c r="H169" s="2">
        <v>2.0</v>
      </c>
      <c r="I169" s="5">
        <v>-10.0</v>
      </c>
      <c r="J169" s="2">
        <v>-6.0</v>
      </c>
      <c r="K169" s="2">
        <v>-15.0</v>
      </c>
      <c r="L169" s="2">
        <v>0.0</v>
      </c>
      <c r="M169" s="5" t="s">
        <v>213</v>
      </c>
      <c r="N169" s="2">
        <v>0.0</v>
      </c>
      <c r="O169" s="2">
        <v>1.0</v>
      </c>
      <c r="P169" s="2" t="s">
        <v>41</v>
      </c>
      <c r="Q169" s="2" t="s">
        <v>93</v>
      </c>
      <c r="R169" s="10"/>
      <c r="S169" s="2">
        <v>0.25</v>
      </c>
      <c r="T169" s="2">
        <v>0.75</v>
      </c>
      <c r="U169" s="2">
        <v>0.0</v>
      </c>
      <c r="V169" s="2">
        <f t="shared" ref="V169:V279" si="5">SUM(S169:U169)</f>
        <v>1</v>
      </c>
      <c r="W169" s="2" t="s">
        <v>1914</v>
      </c>
      <c r="X169" s="2" t="s">
        <v>215</v>
      </c>
      <c r="Y169" s="2" t="s">
        <v>305</v>
      </c>
      <c r="Z169" s="2" t="s">
        <v>124</v>
      </c>
      <c r="AA169" s="2" t="s">
        <v>1915</v>
      </c>
      <c r="AB169" s="10"/>
      <c r="AC169" s="2" t="s">
        <v>1916</v>
      </c>
      <c r="AD169" s="5" t="s">
        <v>1912</v>
      </c>
      <c r="AE169" s="2" t="s">
        <v>1917</v>
      </c>
      <c r="AF169" s="2" t="s">
        <v>1918</v>
      </c>
      <c r="AG169" s="2" t="s">
        <v>39</v>
      </c>
      <c r="AH169" s="5" t="s">
        <v>1919</v>
      </c>
      <c r="AI169" s="2" t="s">
        <v>466</v>
      </c>
      <c r="AJ169" s="10"/>
    </row>
    <row r="170">
      <c r="A170" s="20">
        <v>44562.0</v>
      </c>
      <c r="B170" s="5" t="s">
        <v>36</v>
      </c>
      <c r="C170" s="6">
        <v>195.0</v>
      </c>
      <c r="D170" s="4" t="s">
        <v>1920</v>
      </c>
      <c r="E170" s="5" t="s">
        <v>1921</v>
      </c>
      <c r="F170" s="5">
        <v>2019.0</v>
      </c>
      <c r="G170" s="2" t="s">
        <v>1192</v>
      </c>
      <c r="H170" s="2">
        <v>3.0</v>
      </c>
      <c r="I170" s="5">
        <v>-10.0</v>
      </c>
      <c r="J170" s="2">
        <v>-5.0</v>
      </c>
      <c r="K170" s="2">
        <v>-2.0</v>
      </c>
      <c r="L170" s="2">
        <v>-2.0</v>
      </c>
      <c r="M170" s="2" t="s">
        <v>302</v>
      </c>
      <c r="N170" s="2">
        <v>0.0</v>
      </c>
      <c r="O170" s="2">
        <v>1.0</v>
      </c>
      <c r="P170" s="2" t="s">
        <v>1922</v>
      </c>
      <c r="Q170" s="2" t="s">
        <v>93</v>
      </c>
      <c r="R170" s="10"/>
      <c r="S170" s="2">
        <v>0.5</v>
      </c>
      <c r="T170" s="2">
        <v>0.0</v>
      </c>
      <c r="U170" s="2">
        <v>0.5</v>
      </c>
      <c r="V170" s="2">
        <f t="shared" si="5"/>
        <v>1</v>
      </c>
      <c r="W170" s="2" t="s">
        <v>1923</v>
      </c>
      <c r="X170" s="2" t="s">
        <v>836</v>
      </c>
      <c r="Y170" s="2" t="s">
        <v>1924</v>
      </c>
      <c r="Z170" s="2" t="s">
        <v>124</v>
      </c>
      <c r="AA170" s="2" t="s">
        <v>1925</v>
      </c>
      <c r="AB170" s="10"/>
      <c r="AC170" s="2" t="s">
        <v>1926</v>
      </c>
      <c r="AD170" s="5" t="s">
        <v>1927</v>
      </c>
      <c r="AE170" s="2" t="s">
        <v>1928</v>
      </c>
      <c r="AF170" s="2" t="s">
        <v>1929</v>
      </c>
      <c r="AG170" s="2" t="s">
        <v>39</v>
      </c>
      <c r="AH170" s="5" t="s">
        <v>1930</v>
      </c>
      <c r="AI170" s="2" t="s">
        <v>52</v>
      </c>
      <c r="AJ170" s="2" t="s">
        <v>53</v>
      </c>
    </row>
    <row r="171">
      <c r="A171" s="1">
        <v>44562.0</v>
      </c>
      <c r="B171" s="2" t="s">
        <v>36</v>
      </c>
      <c r="C171" s="6">
        <v>20.0</v>
      </c>
      <c r="D171" s="4" t="s">
        <v>1931</v>
      </c>
      <c r="E171" s="2" t="s">
        <v>1932</v>
      </c>
      <c r="F171" s="5">
        <v>2015.0</v>
      </c>
      <c r="G171" s="2" t="s">
        <v>1256</v>
      </c>
      <c r="H171" s="2">
        <v>2.0</v>
      </c>
      <c r="I171" s="2">
        <v>-10.0</v>
      </c>
      <c r="J171" s="2">
        <v>-9.0</v>
      </c>
      <c r="K171" s="2">
        <v>-15.0</v>
      </c>
      <c r="L171" s="2">
        <v>-9.0</v>
      </c>
      <c r="M171" s="2" t="s">
        <v>213</v>
      </c>
      <c r="N171" s="2">
        <v>0.0</v>
      </c>
      <c r="O171" s="2">
        <v>1.0</v>
      </c>
      <c r="P171" s="2" t="s">
        <v>41</v>
      </c>
      <c r="Q171" s="2" t="s">
        <v>76</v>
      </c>
      <c r="R171" s="2" t="s">
        <v>77</v>
      </c>
      <c r="S171" s="2">
        <v>0.25</v>
      </c>
      <c r="T171" s="2">
        <v>0.75</v>
      </c>
      <c r="U171" s="2">
        <v>0.0</v>
      </c>
      <c r="V171" s="2">
        <f t="shared" si="5"/>
        <v>1</v>
      </c>
      <c r="W171" s="2" t="s">
        <v>1933</v>
      </c>
      <c r="X171" s="2" t="s">
        <v>1934</v>
      </c>
      <c r="Y171" s="2" t="s">
        <v>1935</v>
      </c>
      <c r="Z171" s="2" t="s">
        <v>124</v>
      </c>
      <c r="AA171" s="2" t="s">
        <v>1936</v>
      </c>
      <c r="AB171" s="2" t="e">
        <v>#NAME?</v>
      </c>
      <c r="AC171" s="2" t="s">
        <v>1937</v>
      </c>
      <c r="AD171" s="5" t="s">
        <v>1938</v>
      </c>
      <c r="AE171" s="2" t="s">
        <v>1939</v>
      </c>
      <c r="AF171" s="2" t="s">
        <v>1940</v>
      </c>
      <c r="AG171" s="2" t="s">
        <v>50</v>
      </c>
      <c r="AH171" s="5" t="s">
        <v>1941</v>
      </c>
      <c r="AI171" s="5" t="s">
        <v>273</v>
      </c>
      <c r="AJ171" s="5"/>
    </row>
    <row r="172">
      <c r="A172" s="1">
        <v>44562.0</v>
      </c>
      <c r="B172" s="21" t="s">
        <v>36</v>
      </c>
      <c r="C172" s="6">
        <v>343.0</v>
      </c>
      <c r="D172" s="4" t="s">
        <v>1942</v>
      </c>
      <c r="E172" s="5" t="s">
        <v>1943</v>
      </c>
      <c r="F172" s="5">
        <v>2021.0</v>
      </c>
      <c r="G172" s="3" t="s">
        <v>1944</v>
      </c>
      <c r="H172" s="15">
        <v>44595.0</v>
      </c>
      <c r="I172" s="2">
        <v>-10.0</v>
      </c>
      <c r="J172" s="2">
        <v>-7.0</v>
      </c>
      <c r="K172" s="3">
        <v>-15.0</v>
      </c>
      <c r="L172" s="3">
        <v>0.0</v>
      </c>
      <c r="M172" s="3" t="s">
        <v>213</v>
      </c>
      <c r="N172" s="2">
        <v>0.0</v>
      </c>
      <c r="O172" s="3">
        <v>1.0</v>
      </c>
      <c r="P172" s="3" t="s">
        <v>107</v>
      </c>
      <c r="Q172" s="3" t="s">
        <v>93</v>
      </c>
      <c r="R172" s="6"/>
      <c r="S172" s="3">
        <v>0.25</v>
      </c>
      <c r="T172" s="3">
        <v>0.75</v>
      </c>
      <c r="U172" s="3">
        <v>0.0</v>
      </c>
      <c r="V172" s="2">
        <f t="shared" si="5"/>
        <v>1</v>
      </c>
      <c r="W172" s="3" t="s">
        <v>1945</v>
      </c>
      <c r="X172" s="3" t="s">
        <v>1946</v>
      </c>
      <c r="Y172" s="3" t="s">
        <v>1947</v>
      </c>
      <c r="Z172" s="3" t="s">
        <v>1402</v>
      </c>
      <c r="AA172" s="3" t="s">
        <v>1948</v>
      </c>
      <c r="AB172" s="6"/>
      <c r="AC172" s="3" t="s">
        <v>1949</v>
      </c>
      <c r="AD172" s="5" t="s">
        <v>1943</v>
      </c>
      <c r="AE172" s="3" t="s">
        <v>1950</v>
      </c>
      <c r="AF172" s="3" t="s">
        <v>1951</v>
      </c>
      <c r="AG172" s="3" t="s">
        <v>1952</v>
      </c>
      <c r="AH172" s="5" t="s">
        <v>1953</v>
      </c>
      <c r="AI172" s="3" t="s">
        <v>52</v>
      </c>
      <c r="AJ172" s="3" t="s">
        <v>53</v>
      </c>
    </row>
    <row r="173">
      <c r="A173" s="1">
        <v>44563.0</v>
      </c>
      <c r="B173" s="2" t="s">
        <v>36</v>
      </c>
      <c r="C173" s="6">
        <v>413.0</v>
      </c>
      <c r="D173" s="4" t="s">
        <v>1954</v>
      </c>
      <c r="E173" s="27" t="s">
        <v>1434</v>
      </c>
      <c r="F173" s="5">
        <v>2016.0</v>
      </c>
      <c r="G173" s="3" t="s">
        <v>1955</v>
      </c>
      <c r="H173" s="2">
        <v>3.0</v>
      </c>
      <c r="I173" s="2">
        <v>-3.0</v>
      </c>
      <c r="J173" s="2">
        <v>-1.0</v>
      </c>
      <c r="K173" s="2">
        <v>-2.0</v>
      </c>
      <c r="L173" s="2">
        <v>0.0</v>
      </c>
      <c r="M173" s="3" t="s">
        <v>57</v>
      </c>
      <c r="N173" s="2">
        <v>0.0</v>
      </c>
      <c r="O173" s="3">
        <v>1.0</v>
      </c>
      <c r="P173" s="3" t="s">
        <v>41</v>
      </c>
      <c r="Q173" s="3" t="s">
        <v>76</v>
      </c>
      <c r="R173" s="6"/>
      <c r="S173" s="3">
        <v>0.25</v>
      </c>
      <c r="T173" s="3">
        <v>0.75</v>
      </c>
      <c r="U173" s="3">
        <v>0.0</v>
      </c>
      <c r="V173" s="2">
        <f t="shared" si="5"/>
        <v>1</v>
      </c>
      <c r="W173" s="3" t="s">
        <v>1956</v>
      </c>
      <c r="X173" s="3" t="s">
        <v>1957</v>
      </c>
      <c r="Y173" s="3" t="s">
        <v>1958</v>
      </c>
      <c r="Z173" s="3" t="s">
        <v>124</v>
      </c>
      <c r="AA173" s="3" t="s">
        <v>1959</v>
      </c>
      <c r="AB173" s="6"/>
      <c r="AC173" s="3" t="s">
        <v>1960</v>
      </c>
      <c r="AD173" s="3" t="s">
        <v>1961</v>
      </c>
      <c r="AE173" s="3" t="s">
        <v>1962</v>
      </c>
      <c r="AF173" s="3" t="s">
        <v>1963</v>
      </c>
      <c r="AG173" s="3" t="s">
        <v>1964</v>
      </c>
      <c r="AH173" s="5" t="s">
        <v>1965</v>
      </c>
      <c r="AI173" s="3" t="s">
        <v>52</v>
      </c>
      <c r="AJ173" s="3" t="s">
        <v>53</v>
      </c>
    </row>
    <row r="174">
      <c r="A174" s="1">
        <v>44563.0</v>
      </c>
      <c r="B174" s="2" t="s">
        <v>36</v>
      </c>
      <c r="C174" s="6">
        <v>100.0</v>
      </c>
      <c r="D174" s="4" t="s">
        <v>1966</v>
      </c>
      <c r="E174" s="2" t="s">
        <v>1967</v>
      </c>
      <c r="F174" s="5">
        <v>2012.0</v>
      </c>
      <c r="G174" s="2" t="s">
        <v>1966</v>
      </c>
      <c r="H174" s="5">
        <v>3.0</v>
      </c>
      <c r="I174" s="5">
        <v>-3.0</v>
      </c>
      <c r="J174" s="5">
        <v>-1.0</v>
      </c>
      <c r="K174" s="5">
        <v>-2.0</v>
      </c>
      <c r="L174" s="5">
        <v>0.0</v>
      </c>
      <c r="M174" s="2" t="s">
        <v>75</v>
      </c>
      <c r="N174" s="2">
        <v>0.0</v>
      </c>
      <c r="O174" s="2">
        <v>1.0</v>
      </c>
      <c r="P174" s="2" t="s">
        <v>41</v>
      </c>
      <c r="Q174" s="2" t="s">
        <v>42</v>
      </c>
      <c r="R174" s="2" t="s">
        <v>77</v>
      </c>
      <c r="S174" s="2">
        <v>0.5</v>
      </c>
      <c r="T174" s="2">
        <v>0.5</v>
      </c>
      <c r="U174" s="2">
        <v>0.0</v>
      </c>
      <c r="V174" s="2">
        <f t="shared" si="5"/>
        <v>1</v>
      </c>
      <c r="W174" s="2" t="s">
        <v>1968</v>
      </c>
      <c r="X174" s="2" t="s">
        <v>146</v>
      </c>
      <c r="Y174" s="2" t="s">
        <v>1969</v>
      </c>
      <c r="Z174" s="2" t="s">
        <v>63</v>
      </c>
      <c r="AA174" s="2" t="s">
        <v>1970</v>
      </c>
      <c r="AB174" s="2" t="s">
        <v>50</v>
      </c>
      <c r="AC174" s="2" t="s">
        <v>50</v>
      </c>
      <c r="AD174" s="5" t="s">
        <v>1971</v>
      </c>
      <c r="AE174" s="2" t="s">
        <v>1972</v>
      </c>
      <c r="AF174" s="2" t="s">
        <v>50</v>
      </c>
      <c r="AG174" s="2" t="s">
        <v>50</v>
      </c>
      <c r="AH174" s="5" t="s">
        <v>1973</v>
      </c>
      <c r="AI174" s="2" t="s">
        <v>52</v>
      </c>
      <c r="AJ174" s="2" t="s">
        <v>53</v>
      </c>
    </row>
    <row r="175">
      <c r="A175" s="1">
        <v>44563.0</v>
      </c>
      <c r="B175" s="2" t="s">
        <v>36</v>
      </c>
      <c r="C175" s="6">
        <v>44.0</v>
      </c>
      <c r="D175" s="4" t="s">
        <v>1974</v>
      </c>
      <c r="E175" s="2" t="s">
        <v>1975</v>
      </c>
      <c r="F175" s="5">
        <v>2012.0</v>
      </c>
      <c r="G175" s="2" t="s">
        <v>1976</v>
      </c>
      <c r="H175" s="5">
        <v>3.0</v>
      </c>
      <c r="I175" s="5">
        <v>-3.0</v>
      </c>
      <c r="J175" s="5">
        <v>-2.0</v>
      </c>
      <c r="K175" s="5">
        <v>-1.0</v>
      </c>
      <c r="L175" s="5">
        <v>0.0</v>
      </c>
      <c r="M175" s="2" t="s">
        <v>75</v>
      </c>
      <c r="N175" s="2">
        <v>0.0</v>
      </c>
      <c r="O175" s="2">
        <v>1.0</v>
      </c>
      <c r="P175" s="2" t="s">
        <v>41</v>
      </c>
      <c r="Q175" s="2" t="s">
        <v>76</v>
      </c>
      <c r="R175" s="2" t="s">
        <v>172</v>
      </c>
      <c r="S175" s="2">
        <v>1.0</v>
      </c>
      <c r="T175" s="2">
        <v>0.0</v>
      </c>
      <c r="U175" s="2">
        <v>0.0</v>
      </c>
      <c r="V175" s="2">
        <f t="shared" si="5"/>
        <v>1</v>
      </c>
      <c r="W175" s="2" t="s">
        <v>1977</v>
      </c>
      <c r="X175" s="2" t="s">
        <v>146</v>
      </c>
      <c r="Y175" s="2" t="s">
        <v>887</v>
      </c>
      <c r="Z175" s="2" t="s">
        <v>63</v>
      </c>
      <c r="AA175" s="2" t="s">
        <v>1978</v>
      </c>
      <c r="AB175" s="2" t="e">
        <v>#NAME?</v>
      </c>
      <c r="AC175" s="2" t="s">
        <v>1979</v>
      </c>
      <c r="AD175" s="5" t="s">
        <v>1980</v>
      </c>
      <c r="AE175" s="2" t="s">
        <v>1981</v>
      </c>
      <c r="AF175" s="2" t="s">
        <v>1982</v>
      </c>
      <c r="AG175" s="2" t="s">
        <v>1983</v>
      </c>
      <c r="AH175" s="5" t="s">
        <v>1984</v>
      </c>
      <c r="AI175" s="2" t="s">
        <v>52</v>
      </c>
      <c r="AJ175" s="10"/>
    </row>
    <row r="176">
      <c r="A176" s="1">
        <v>44563.0</v>
      </c>
      <c r="B176" s="2" t="s">
        <v>36</v>
      </c>
      <c r="C176" s="6">
        <v>70.0</v>
      </c>
      <c r="D176" s="4" t="s">
        <v>1985</v>
      </c>
      <c r="E176" s="2" t="s">
        <v>1986</v>
      </c>
      <c r="F176" s="5">
        <v>2009.0</v>
      </c>
      <c r="G176" s="2" t="s">
        <v>1987</v>
      </c>
      <c r="H176" s="5">
        <v>3.0</v>
      </c>
      <c r="I176" s="5">
        <v>-2.0</v>
      </c>
      <c r="J176" s="5">
        <v>-1.0</v>
      </c>
      <c r="K176" s="5">
        <v>0.0</v>
      </c>
      <c r="L176" s="5">
        <v>0.0</v>
      </c>
      <c r="M176" s="5" t="s">
        <v>57</v>
      </c>
      <c r="N176" s="2">
        <v>0.0</v>
      </c>
      <c r="O176" s="2">
        <v>1.0</v>
      </c>
      <c r="P176" s="2" t="s">
        <v>41</v>
      </c>
      <c r="Q176" s="2" t="s">
        <v>76</v>
      </c>
      <c r="R176" s="2" t="s">
        <v>77</v>
      </c>
      <c r="S176" s="2">
        <v>0.25</v>
      </c>
      <c r="T176" s="2">
        <v>0.75</v>
      </c>
      <c r="U176" s="2">
        <v>0.0</v>
      </c>
      <c r="V176" s="2">
        <f t="shared" si="5"/>
        <v>1</v>
      </c>
      <c r="W176" s="2" t="s">
        <v>1988</v>
      </c>
      <c r="X176" s="2" t="s">
        <v>1989</v>
      </c>
      <c r="Y176" s="2" t="s">
        <v>1990</v>
      </c>
      <c r="Z176" s="2" t="s">
        <v>124</v>
      </c>
      <c r="AA176" s="2" t="s">
        <v>1991</v>
      </c>
      <c r="AB176" s="2" t="e">
        <v>#NAME?</v>
      </c>
      <c r="AC176" s="2" t="s">
        <v>1992</v>
      </c>
      <c r="AD176" s="5" t="s">
        <v>1993</v>
      </c>
      <c r="AE176" s="2" t="s">
        <v>1994</v>
      </c>
      <c r="AF176" s="2" t="s">
        <v>1995</v>
      </c>
      <c r="AG176" s="2" t="s">
        <v>1996</v>
      </c>
      <c r="AH176" s="5" t="s">
        <v>1997</v>
      </c>
      <c r="AI176" s="2" t="s">
        <v>1998</v>
      </c>
      <c r="AJ176" s="2" t="s">
        <v>53</v>
      </c>
    </row>
    <row r="177">
      <c r="A177" s="1">
        <v>44563.0</v>
      </c>
      <c r="B177" s="2" t="s">
        <v>36</v>
      </c>
      <c r="C177" s="6">
        <v>82.0</v>
      </c>
      <c r="D177" s="4" t="s">
        <v>1999</v>
      </c>
      <c r="E177" s="2" t="s">
        <v>2000</v>
      </c>
      <c r="F177" s="5">
        <v>2011.0</v>
      </c>
      <c r="G177" s="2" t="s">
        <v>2001</v>
      </c>
      <c r="H177" s="5">
        <v>3.0</v>
      </c>
      <c r="I177" s="5">
        <v>-4.0</v>
      </c>
      <c r="J177" s="5">
        <v>-1.0</v>
      </c>
      <c r="K177" s="5">
        <v>-3.0</v>
      </c>
      <c r="L177" s="5">
        <v>0.0</v>
      </c>
      <c r="M177" s="2" t="s">
        <v>75</v>
      </c>
      <c r="N177" s="2">
        <v>0.0</v>
      </c>
      <c r="O177" s="2">
        <v>1.0</v>
      </c>
      <c r="P177" s="2" t="s">
        <v>41</v>
      </c>
      <c r="Q177" s="2" t="s">
        <v>58</v>
      </c>
      <c r="R177" s="2" t="s">
        <v>77</v>
      </c>
      <c r="S177" s="16">
        <v>1.0</v>
      </c>
      <c r="T177" s="16">
        <v>0.0</v>
      </c>
      <c r="U177" s="16">
        <v>0.0</v>
      </c>
      <c r="V177" s="2">
        <f t="shared" si="5"/>
        <v>1</v>
      </c>
      <c r="W177" s="2" t="s">
        <v>2002</v>
      </c>
      <c r="X177" s="2" t="s">
        <v>2003</v>
      </c>
      <c r="Y177" s="2" t="s">
        <v>2004</v>
      </c>
      <c r="Z177" s="2" t="s">
        <v>752</v>
      </c>
      <c r="AA177" s="2" t="s">
        <v>2005</v>
      </c>
      <c r="AB177" s="2" t="e">
        <v>#NAME?</v>
      </c>
      <c r="AC177" s="2" t="s">
        <v>2006</v>
      </c>
      <c r="AD177" s="5" t="s">
        <v>2007</v>
      </c>
      <c r="AE177" s="2" t="s">
        <v>2008</v>
      </c>
      <c r="AF177" s="2" t="s">
        <v>2009</v>
      </c>
      <c r="AG177" s="2" t="s">
        <v>2010</v>
      </c>
      <c r="AH177" s="5" t="s">
        <v>2011</v>
      </c>
      <c r="AI177" s="2" t="s">
        <v>52</v>
      </c>
      <c r="AJ177" s="10"/>
    </row>
    <row r="178">
      <c r="A178" s="1">
        <v>44563.0</v>
      </c>
      <c r="B178" s="2" t="s">
        <v>36</v>
      </c>
      <c r="C178" s="6">
        <v>35.0</v>
      </c>
      <c r="D178" s="4" t="s">
        <v>2012</v>
      </c>
      <c r="E178" s="2" t="s">
        <v>2013</v>
      </c>
      <c r="F178" s="5">
        <v>2011.0</v>
      </c>
      <c r="G178" s="2" t="s">
        <v>2014</v>
      </c>
      <c r="H178" s="5">
        <v>2.0</v>
      </c>
      <c r="I178" s="5">
        <v>-3.0</v>
      </c>
      <c r="J178" s="5">
        <v>-1.0</v>
      </c>
      <c r="K178" s="5">
        <v>-2.0</v>
      </c>
      <c r="L178" s="5">
        <v>0.0</v>
      </c>
      <c r="M178" s="2" t="s">
        <v>57</v>
      </c>
      <c r="N178" s="2">
        <v>0.0</v>
      </c>
      <c r="O178" s="2">
        <v>1.0</v>
      </c>
      <c r="P178" s="2" t="s">
        <v>41</v>
      </c>
      <c r="Q178" s="2" t="s">
        <v>58</v>
      </c>
      <c r="R178" s="2" t="s">
        <v>77</v>
      </c>
      <c r="S178" s="2">
        <v>1.0</v>
      </c>
      <c r="T178" s="2">
        <v>0.0</v>
      </c>
      <c r="U178" s="2">
        <v>0.0</v>
      </c>
      <c r="V178" s="2">
        <f t="shared" si="5"/>
        <v>1</v>
      </c>
      <c r="W178" s="2" t="s">
        <v>2015</v>
      </c>
      <c r="X178" s="2" t="s">
        <v>2016</v>
      </c>
      <c r="Y178" s="2" t="s">
        <v>2017</v>
      </c>
      <c r="Z178" s="2" t="s">
        <v>124</v>
      </c>
      <c r="AA178" s="2" t="s">
        <v>2018</v>
      </c>
      <c r="AB178" s="2" t="e">
        <v>#NAME?</v>
      </c>
      <c r="AC178" s="2" t="s">
        <v>2019</v>
      </c>
      <c r="AD178" s="5" t="s">
        <v>2020</v>
      </c>
      <c r="AE178" s="2" t="s">
        <v>2021</v>
      </c>
      <c r="AF178" s="2" t="s">
        <v>2022</v>
      </c>
      <c r="AG178" s="2" t="s">
        <v>2023</v>
      </c>
      <c r="AH178" s="5" t="s">
        <v>2024</v>
      </c>
      <c r="AI178" s="2" t="s">
        <v>52</v>
      </c>
      <c r="AJ178" s="2" t="s">
        <v>53</v>
      </c>
    </row>
    <row r="179">
      <c r="A179" s="1">
        <v>44563.0</v>
      </c>
      <c r="B179" s="2" t="s">
        <v>36</v>
      </c>
      <c r="C179" s="6">
        <v>141.0</v>
      </c>
      <c r="D179" s="4" t="s">
        <v>2025</v>
      </c>
      <c r="E179" s="2" t="s">
        <v>2026</v>
      </c>
      <c r="F179" s="5">
        <v>2007.0</v>
      </c>
      <c r="G179" s="2" t="s">
        <v>429</v>
      </c>
      <c r="H179" s="5">
        <v>3.0</v>
      </c>
      <c r="I179" s="5">
        <v>-3.0</v>
      </c>
      <c r="J179" s="5">
        <v>-1.0</v>
      </c>
      <c r="K179" s="5">
        <v>-2.0</v>
      </c>
      <c r="L179" s="5">
        <v>0.0</v>
      </c>
      <c r="M179" s="2" t="s">
        <v>75</v>
      </c>
      <c r="N179" s="2">
        <v>0.0</v>
      </c>
      <c r="O179" s="2">
        <v>1.0</v>
      </c>
      <c r="P179" s="2" t="s">
        <v>554</v>
      </c>
      <c r="Q179" s="2" t="s">
        <v>58</v>
      </c>
      <c r="R179" s="2" t="s">
        <v>59</v>
      </c>
      <c r="S179" s="2">
        <v>0.0</v>
      </c>
      <c r="T179" s="2">
        <v>1.0</v>
      </c>
      <c r="U179" s="2">
        <v>0.0</v>
      </c>
      <c r="V179" s="2">
        <f t="shared" si="5"/>
        <v>1</v>
      </c>
      <c r="W179" s="2" t="s">
        <v>201</v>
      </c>
      <c r="X179" s="2" t="s">
        <v>395</v>
      </c>
      <c r="Y179" s="2" t="s">
        <v>123</v>
      </c>
      <c r="Z179" s="2" t="s">
        <v>124</v>
      </c>
      <c r="AA179" s="2" t="s">
        <v>2027</v>
      </c>
      <c r="AB179" s="2" t="e">
        <v>#NAME?</v>
      </c>
      <c r="AC179" s="2" t="s">
        <v>2028</v>
      </c>
      <c r="AD179" s="5" t="s">
        <v>2029</v>
      </c>
      <c r="AE179" s="2" t="s">
        <v>2030</v>
      </c>
      <c r="AF179" s="2" t="s">
        <v>2031</v>
      </c>
      <c r="AG179" s="2" t="s">
        <v>50</v>
      </c>
      <c r="AH179" s="5" t="s">
        <v>2032</v>
      </c>
      <c r="AI179" s="2" t="s">
        <v>154</v>
      </c>
      <c r="AJ179" s="2" t="s">
        <v>53</v>
      </c>
    </row>
    <row r="180">
      <c r="A180" s="1">
        <v>44563.0</v>
      </c>
      <c r="B180" s="2" t="s">
        <v>36</v>
      </c>
      <c r="C180" s="6">
        <v>103.0</v>
      </c>
      <c r="D180" s="12" t="s">
        <v>2033</v>
      </c>
      <c r="E180" s="2" t="s">
        <v>2034</v>
      </c>
      <c r="F180" s="2">
        <v>2010.0</v>
      </c>
      <c r="G180" s="2" t="s">
        <v>429</v>
      </c>
      <c r="H180" s="5">
        <v>3.0</v>
      </c>
      <c r="I180" s="5">
        <v>-4.0</v>
      </c>
      <c r="J180" s="5">
        <v>-1.0</v>
      </c>
      <c r="K180" s="5">
        <v>-2.0</v>
      </c>
      <c r="L180" s="5">
        <v>0.0</v>
      </c>
      <c r="M180" s="2" t="s">
        <v>57</v>
      </c>
      <c r="N180" s="2">
        <v>0.0</v>
      </c>
      <c r="O180" s="2">
        <v>1.0</v>
      </c>
      <c r="P180" s="2" t="s">
        <v>41</v>
      </c>
      <c r="Q180" s="2" t="s">
        <v>58</v>
      </c>
      <c r="R180" s="2" t="s">
        <v>382</v>
      </c>
      <c r="S180" s="2">
        <v>0.75</v>
      </c>
      <c r="T180" s="2">
        <v>0.25</v>
      </c>
      <c r="U180" s="2">
        <v>0.0</v>
      </c>
      <c r="V180" s="2">
        <f t="shared" si="5"/>
        <v>1</v>
      </c>
      <c r="W180" s="2" t="s">
        <v>2035</v>
      </c>
      <c r="X180" s="2" t="s">
        <v>2036</v>
      </c>
      <c r="Y180" s="2" t="s">
        <v>123</v>
      </c>
      <c r="Z180" s="2" t="s">
        <v>63</v>
      </c>
      <c r="AA180" s="2" t="s">
        <v>2037</v>
      </c>
      <c r="AB180" s="2" t="e">
        <v>#NAME?</v>
      </c>
      <c r="AC180" s="2" t="s">
        <v>2038</v>
      </c>
      <c r="AD180" s="2" t="s">
        <v>2034</v>
      </c>
      <c r="AE180" s="2" t="s">
        <v>2039</v>
      </c>
      <c r="AF180" s="2" t="s">
        <v>2040</v>
      </c>
      <c r="AG180" s="2" t="s">
        <v>2041</v>
      </c>
      <c r="AH180" s="2" t="s">
        <v>2042</v>
      </c>
      <c r="AI180" s="2" t="s">
        <v>52</v>
      </c>
      <c r="AJ180" s="10"/>
    </row>
    <row r="181">
      <c r="A181" s="1">
        <v>44563.0</v>
      </c>
      <c r="B181" s="2" t="s">
        <v>36</v>
      </c>
      <c r="C181" s="6">
        <v>74.0</v>
      </c>
      <c r="D181" s="4" t="s">
        <v>2043</v>
      </c>
      <c r="E181" s="2" t="s">
        <v>2044</v>
      </c>
      <c r="F181" s="5">
        <v>2010.0</v>
      </c>
      <c r="G181" s="2" t="s">
        <v>429</v>
      </c>
      <c r="H181" s="5">
        <v>3.0</v>
      </c>
      <c r="I181" s="5">
        <v>-3.0</v>
      </c>
      <c r="J181" s="5">
        <v>-1.0</v>
      </c>
      <c r="K181" s="5">
        <v>-2.0</v>
      </c>
      <c r="L181" s="5">
        <v>0.0</v>
      </c>
      <c r="M181" s="2" t="s">
        <v>57</v>
      </c>
      <c r="N181" s="2">
        <v>0.0</v>
      </c>
      <c r="O181" s="2">
        <v>1.0</v>
      </c>
      <c r="P181" s="2" t="s">
        <v>41</v>
      </c>
      <c r="Q181" s="2" t="s">
        <v>58</v>
      </c>
      <c r="R181" s="2" t="s">
        <v>172</v>
      </c>
      <c r="S181" s="2">
        <v>1.0</v>
      </c>
      <c r="T181" s="2">
        <v>0.0</v>
      </c>
      <c r="U181" s="2">
        <v>0.0</v>
      </c>
      <c r="V181" s="2">
        <f t="shared" si="5"/>
        <v>1</v>
      </c>
      <c r="W181" s="2" t="s">
        <v>2045</v>
      </c>
      <c r="X181" s="2" t="s">
        <v>406</v>
      </c>
      <c r="Y181" s="2" t="s">
        <v>407</v>
      </c>
      <c r="Z181" s="2" t="s">
        <v>124</v>
      </c>
      <c r="AA181" s="2" t="s">
        <v>2046</v>
      </c>
      <c r="AB181" s="2" t="e">
        <v>#NAME?</v>
      </c>
      <c r="AC181" s="2" t="s">
        <v>2047</v>
      </c>
      <c r="AD181" s="5" t="s">
        <v>2048</v>
      </c>
      <c r="AE181" s="2" t="s">
        <v>2049</v>
      </c>
      <c r="AF181" s="2" t="s">
        <v>389</v>
      </c>
      <c r="AG181" s="2" t="s">
        <v>50</v>
      </c>
      <c r="AH181" s="5" t="s">
        <v>2050</v>
      </c>
      <c r="AI181" s="2" t="s">
        <v>52</v>
      </c>
      <c r="AJ181" s="2" t="s">
        <v>53</v>
      </c>
    </row>
    <row r="182">
      <c r="A182" s="1">
        <v>44563.0</v>
      </c>
      <c r="B182" s="2" t="s">
        <v>36</v>
      </c>
      <c r="C182" s="6">
        <v>10.0</v>
      </c>
      <c r="D182" s="4" t="s">
        <v>2051</v>
      </c>
      <c r="E182" s="2" t="s">
        <v>2052</v>
      </c>
      <c r="F182" s="5">
        <v>2009.0</v>
      </c>
      <c r="G182" s="2" t="s">
        <v>2053</v>
      </c>
      <c r="H182" s="5">
        <v>3.0</v>
      </c>
      <c r="I182" s="5">
        <v>-4.0</v>
      </c>
      <c r="J182" s="5">
        <v>-2.0</v>
      </c>
      <c r="K182" s="5">
        <v>-2.0</v>
      </c>
      <c r="L182" s="5">
        <v>0.0</v>
      </c>
      <c r="M182" s="5" t="s">
        <v>75</v>
      </c>
      <c r="N182" s="2">
        <v>0.0</v>
      </c>
      <c r="O182" s="2">
        <v>1.0</v>
      </c>
      <c r="P182" s="2" t="s">
        <v>41</v>
      </c>
      <c r="Q182" s="2" t="s">
        <v>58</v>
      </c>
      <c r="R182" s="2" t="s">
        <v>77</v>
      </c>
      <c r="S182" s="2">
        <v>1.0</v>
      </c>
      <c r="T182" s="2">
        <v>0.0</v>
      </c>
      <c r="U182" s="2">
        <v>0.0</v>
      </c>
      <c r="V182" s="2">
        <f t="shared" si="5"/>
        <v>1</v>
      </c>
      <c r="W182" s="2" t="s">
        <v>2054</v>
      </c>
      <c r="X182" s="2" t="s">
        <v>2055</v>
      </c>
      <c r="Y182" s="2" t="s">
        <v>123</v>
      </c>
      <c r="Z182" s="2" t="s">
        <v>799</v>
      </c>
      <c r="AA182" s="2" t="s">
        <v>2056</v>
      </c>
      <c r="AB182" s="2" t="e">
        <v>#NAME?</v>
      </c>
      <c r="AC182" s="2" t="s">
        <v>2057</v>
      </c>
      <c r="AD182" s="5" t="s">
        <v>2058</v>
      </c>
      <c r="AE182" s="2" t="s">
        <v>2059</v>
      </c>
      <c r="AF182" s="2" t="s">
        <v>2060</v>
      </c>
      <c r="AG182" s="2" t="s">
        <v>50</v>
      </c>
      <c r="AH182" s="5" t="s">
        <v>2061</v>
      </c>
      <c r="AI182" s="2" t="s">
        <v>52</v>
      </c>
      <c r="AJ182" s="10"/>
    </row>
    <row r="183">
      <c r="A183" s="1">
        <v>44563.0</v>
      </c>
      <c r="B183" s="2" t="s">
        <v>36</v>
      </c>
      <c r="C183" s="6">
        <v>111.0</v>
      </c>
      <c r="D183" s="4" t="s">
        <v>2062</v>
      </c>
      <c r="E183" s="2" t="s">
        <v>2063</v>
      </c>
      <c r="F183" s="5">
        <v>2009.0</v>
      </c>
      <c r="G183" s="2" t="s">
        <v>2064</v>
      </c>
      <c r="H183" s="5">
        <v>3.0</v>
      </c>
      <c r="I183" s="5">
        <v>-3.0</v>
      </c>
      <c r="J183" s="5">
        <v>-2.0</v>
      </c>
      <c r="K183" s="5">
        <v>-3.0</v>
      </c>
      <c r="L183" s="5">
        <v>0.0</v>
      </c>
      <c r="M183" s="2" t="s">
        <v>75</v>
      </c>
      <c r="N183" s="2">
        <v>0.0</v>
      </c>
      <c r="O183" s="2">
        <v>1.0</v>
      </c>
      <c r="P183" s="2" t="s">
        <v>41</v>
      </c>
      <c r="Q183" s="2" t="s">
        <v>58</v>
      </c>
      <c r="R183" s="2" t="s">
        <v>470</v>
      </c>
      <c r="S183" s="2">
        <v>1.0</v>
      </c>
      <c r="T183" s="2">
        <v>0.0</v>
      </c>
      <c r="U183" s="2">
        <v>0.0</v>
      </c>
      <c r="V183" s="2">
        <f t="shared" si="5"/>
        <v>1</v>
      </c>
      <c r="W183" s="2" t="s">
        <v>2065</v>
      </c>
      <c r="X183" s="2" t="s">
        <v>146</v>
      </c>
      <c r="Y183" s="2" t="s">
        <v>887</v>
      </c>
      <c r="Z183" s="2" t="s">
        <v>124</v>
      </c>
      <c r="AA183" s="2" t="s">
        <v>2066</v>
      </c>
      <c r="AB183" s="2" t="e">
        <v>#NAME?</v>
      </c>
      <c r="AC183" s="2" t="s">
        <v>2067</v>
      </c>
      <c r="AD183" s="5" t="s">
        <v>2068</v>
      </c>
      <c r="AE183" s="2" t="s">
        <v>2069</v>
      </c>
      <c r="AF183" s="2" t="s">
        <v>2070</v>
      </c>
      <c r="AG183" s="2" t="s">
        <v>50</v>
      </c>
      <c r="AH183" s="5" t="s">
        <v>2071</v>
      </c>
      <c r="AI183" s="2" t="s">
        <v>52</v>
      </c>
      <c r="AJ183" s="2" t="s">
        <v>53</v>
      </c>
    </row>
    <row r="184">
      <c r="A184" s="1">
        <v>44563.0</v>
      </c>
      <c r="B184" s="2" t="s">
        <v>36</v>
      </c>
      <c r="C184" s="6">
        <v>124.0</v>
      </c>
      <c r="D184" s="4" t="s">
        <v>2072</v>
      </c>
      <c r="E184" s="2" t="s">
        <v>2073</v>
      </c>
      <c r="F184" s="5">
        <v>2009.0</v>
      </c>
      <c r="G184" s="2" t="s">
        <v>2074</v>
      </c>
      <c r="H184" s="2">
        <v>3.0</v>
      </c>
      <c r="I184" s="2">
        <v>-3.0</v>
      </c>
      <c r="J184" s="2">
        <v>-1.0</v>
      </c>
      <c r="K184" s="2">
        <v>0.0</v>
      </c>
      <c r="L184" s="2">
        <v>0.0</v>
      </c>
      <c r="M184" s="2" t="s">
        <v>75</v>
      </c>
      <c r="N184" s="2">
        <v>0.0</v>
      </c>
      <c r="O184" s="2">
        <v>1.0</v>
      </c>
      <c r="P184" s="2" t="s">
        <v>92</v>
      </c>
      <c r="Q184" s="2" t="s">
        <v>76</v>
      </c>
      <c r="R184" s="2" t="s">
        <v>2075</v>
      </c>
      <c r="S184" s="2">
        <v>0.25</v>
      </c>
      <c r="T184" s="2">
        <v>0.0</v>
      </c>
      <c r="U184" s="2">
        <v>0.75</v>
      </c>
      <c r="V184" s="2">
        <f t="shared" si="5"/>
        <v>1</v>
      </c>
      <c r="W184" s="2" t="s">
        <v>2076</v>
      </c>
      <c r="X184" s="2" t="s">
        <v>2077</v>
      </c>
      <c r="Y184" s="2" t="s">
        <v>193</v>
      </c>
      <c r="Z184" s="2" t="s">
        <v>124</v>
      </c>
      <c r="AA184" s="2" t="s">
        <v>2078</v>
      </c>
      <c r="AB184" s="2" t="e">
        <v>#NAME?</v>
      </c>
      <c r="AC184" s="2" t="s">
        <v>2079</v>
      </c>
      <c r="AD184" s="5" t="s">
        <v>2080</v>
      </c>
      <c r="AE184" s="2" t="s">
        <v>2081</v>
      </c>
      <c r="AF184" s="2" t="s">
        <v>2082</v>
      </c>
      <c r="AG184" s="2" t="s">
        <v>50</v>
      </c>
      <c r="AH184" s="5" t="s">
        <v>2083</v>
      </c>
      <c r="AI184" s="2" t="s">
        <v>52</v>
      </c>
      <c r="AJ184" s="2" t="s">
        <v>53</v>
      </c>
    </row>
    <row r="185">
      <c r="A185" s="1">
        <v>44563.0</v>
      </c>
      <c r="B185" s="2" t="s">
        <v>36</v>
      </c>
      <c r="C185" s="6">
        <v>121.0</v>
      </c>
      <c r="D185" s="4" t="s">
        <v>2084</v>
      </c>
      <c r="E185" s="2" t="s">
        <v>2085</v>
      </c>
      <c r="F185" s="5">
        <v>2007.0</v>
      </c>
      <c r="G185" s="2" t="s">
        <v>2086</v>
      </c>
      <c r="H185" s="5">
        <v>3.0</v>
      </c>
      <c r="I185" s="5">
        <v>-3.0</v>
      </c>
      <c r="J185" s="5">
        <v>-1.0</v>
      </c>
      <c r="K185" s="5">
        <v>-3.0</v>
      </c>
      <c r="L185" s="5">
        <v>0.0</v>
      </c>
      <c r="M185" s="2" t="s">
        <v>75</v>
      </c>
      <c r="N185" s="2">
        <v>0.0</v>
      </c>
      <c r="O185" s="2">
        <v>1.0</v>
      </c>
      <c r="P185" s="2" t="s">
        <v>41</v>
      </c>
      <c r="Q185" s="2" t="s">
        <v>76</v>
      </c>
      <c r="R185" s="2" t="s">
        <v>77</v>
      </c>
      <c r="S185" s="2">
        <v>1.0</v>
      </c>
      <c r="T185" s="2">
        <v>0.0</v>
      </c>
      <c r="U185" s="2">
        <v>0.0</v>
      </c>
      <c r="V185" s="2">
        <f t="shared" si="5"/>
        <v>1</v>
      </c>
      <c r="W185" s="2" t="s">
        <v>372</v>
      </c>
      <c r="X185" s="2" t="s">
        <v>146</v>
      </c>
      <c r="Y185" s="2" t="s">
        <v>123</v>
      </c>
      <c r="Z185" s="2" t="s">
        <v>124</v>
      </c>
      <c r="AA185" s="2" t="s">
        <v>2087</v>
      </c>
      <c r="AB185" s="2" t="e">
        <v>#NAME?</v>
      </c>
      <c r="AC185" s="2" t="s">
        <v>2088</v>
      </c>
      <c r="AD185" s="5" t="s">
        <v>2089</v>
      </c>
      <c r="AE185" s="2" t="s">
        <v>2090</v>
      </c>
      <c r="AF185" s="2" t="s">
        <v>2091</v>
      </c>
      <c r="AG185" s="2" t="s">
        <v>2092</v>
      </c>
      <c r="AH185" s="5" t="s">
        <v>2093</v>
      </c>
      <c r="AI185" s="2" t="s">
        <v>154</v>
      </c>
      <c r="AJ185" s="10"/>
    </row>
    <row r="186">
      <c r="A186" s="1">
        <v>44563.0</v>
      </c>
      <c r="B186" s="2" t="s">
        <v>36</v>
      </c>
      <c r="C186" s="6">
        <v>98.0</v>
      </c>
      <c r="D186" s="4" t="s">
        <v>2094</v>
      </c>
      <c r="E186" s="2" t="s">
        <v>2095</v>
      </c>
      <c r="F186" s="5">
        <v>2011.0</v>
      </c>
      <c r="G186" s="2" t="s">
        <v>2096</v>
      </c>
      <c r="H186" s="2">
        <v>3.0</v>
      </c>
      <c r="I186" s="2">
        <v>-3.0</v>
      </c>
      <c r="J186" s="2">
        <v>-2.0</v>
      </c>
      <c r="K186" s="2">
        <v>-2.0</v>
      </c>
      <c r="L186" s="2">
        <v>0.0</v>
      </c>
      <c r="M186" s="2" t="s">
        <v>75</v>
      </c>
      <c r="N186" s="2">
        <v>0.0</v>
      </c>
      <c r="O186" s="2">
        <v>1.0</v>
      </c>
      <c r="P186" s="2" t="s">
        <v>41</v>
      </c>
      <c r="Q186" s="2" t="s">
        <v>58</v>
      </c>
      <c r="R186" s="2" t="s">
        <v>59</v>
      </c>
      <c r="S186" s="2">
        <v>0.75</v>
      </c>
      <c r="T186" s="2">
        <v>0.0</v>
      </c>
      <c r="U186" s="2">
        <v>0.25</v>
      </c>
      <c r="V186" s="2">
        <f t="shared" si="5"/>
        <v>1</v>
      </c>
      <c r="W186" s="2" t="s">
        <v>2097</v>
      </c>
      <c r="X186" s="2" t="s">
        <v>2098</v>
      </c>
      <c r="Y186" s="2" t="s">
        <v>2099</v>
      </c>
      <c r="Z186" s="2" t="s">
        <v>63</v>
      </c>
      <c r="AA186" s="2" t="s">
        <v>2100</v>
      </c>
      <c r="AB186" s="2" t="e">
        <v>#NAME?</v>
      </c>
      <c r="AC186" s="2" t="s">
        <v>2101</v>
      </c>
      <c r="AD186" s="5" t="s">
        <v>2102</v>
      </c>
      <c r="AE186" s="2" t="s">
        <v>2103</v>
      </c>
      <c r="AF186" s="2" t="s">
        <v>2104</v>
      </c>
      <c r="AG186" s="2" t="s">
        <v>2105</v>
      </c>
      <c r="AH186" s="5" t="s">
        <v>2106</v>
      </c>
      <c r="AI186" s="2" t="s">
        <v>52</v>
      </c>
      <c r="AJ186" s="10"/>
    </row>
    <row r="187">
      <c r="A187" s="1">
        <v>44563.0</v>
      </c>
      <c r="B187" s="2" t="s">
        <v>36</v>
      </c>
      <c r="C187" s="6">
        <v>144.0</v>
      </c>
      <c r="D187" s="12" t="s">
        <v>2107</v>
      </c>
      <c r="E187" s="2" t="s">
        <v>2108</v>
      </c>
      <c r="F187" s="2">
        <v>2008.0</v>
      </c>
      <c r="G187" s="2" t="s">
        <v>74</v>
      </c>
      <c r="H187" s="2">
        <v>3.0</v>
      </c>
      <c r="I187" s="2">
        <v>-3.0</v>
      </c>
      <c r="J187" s="2">
        <v>-1.0</v>
      </c>
      <c r="K187" s="2">
        <v>-2.0</v>
      </c>
      <c r="L187" s="2">
        <v>0.0</v>
      </c>
      <c r="M187" s="2" t="s">
        <v>75</v>
      </c>
      <c r="N187" s="2">
        <v>0.0</v>
      </c>
      <c r="O187" s="2">
        <v>1.0</v>
      </c>
      <c r="P187" s="2" t="s">
        <v>41</v>
      </c>
      <c r="Q187" s="2" t="s">
        <v>76</v>
      </c>
      <c r="R187" s="2" t="s">
        <v>77</v>
      </c>
      <c r="S187" s="2">
        <v>1.0</v>
      </c>
      <c r="T187" s="2">
        <v>0.0</v>
      </c>
      <c r="U187" s="2">
        <v>0.0</v>
      </c>
      <c r="V187" s="2">
        <f t="shared" si="5"/>
        <v>1</v>
      </c>
      <c r="W187" s="2" t="s">
        <v>372</v>
      </c>
      <c r="X187" s="2" t="s">
        <v>2109</v>
      </c>
      <c r="Y187" s="2" t="s">
        <v>80</v>
      </c>
      <c r="Z187" s="2" t="s">
        <v>2110</v>
      </c>
      <c r="AA187" s="2" t="s">
        <v>2111</v>
      </c>
      <c r="AB187" s="2" t="e">
        <v>#NAME?</v>
      </c>
      <c r="AC187" s="2" t="s">
        <v>2112</v>
      </c>
      <c r="AD187" s="2" t="s">
        <v>2108</v>
      </c>
      <c r="AE187" s="2" t="s">
        <v>2113</v>
      </c>
      <c r="AF187" s="2" t="s">
        <v>2114</v>
      </c>
      <c r="AG187" s="2" t="s">
        <v>50</v>
      </c>
      <c r="AH187" s="2" t="s">
        <v>2115</v>
      </c>
      <c r="AI187" s="2" t="s">
        <v>52</v>
      </c>
      <c r="AJ187" s="10"/>
    </row>
    <row r="188">
      <c r="A188" s="1">
        <v>44563.0</v>
      </c>
      <c r="B188" s="5" t="s">
        <v>36</v>
      </c>
      <c r="C188" s="26"/>
      <c r="D188" s="4" t="s">
        <v>2116</v>
      </c>
      <c r="E188" s="5" t="s">
        <v>2117</v>
      </c>
      <c r="F188" s="5">
        <v>2006.0</v>
      </c>
      <c r="G188" s="5" t="s">
        <v>74</v>
      </c>
      <c r="H188" s="5">
        <v>3.0</v>
      </c>
      <c r="I188" s="5">
        <v>-3.0</v>
      </c>
      <c r="J188" s="5">
        <v>-1.0</v>
      </c>
      <c r="K188" s="5">
        <v>-2.0</v>
      </c>
      <c r="L188" s="5">
        <v>0.0</v>
      </c>
      <c r="M188" s="5" t="s">
        <v>75</v>
      </c>
      <c r="N188" s="5">
        <v>0.0</v>
      </c>
      <c r="O188" s="5">
        <v>1.0</v>
      </c>
      <c r="P188" s="5" t="s">
        <v>41</v>
      </c>
      <c r="Q188" s="5" t="s">
        <v>76</v>
      </c>
      <c r="R188" s="5" t="s">
        <v>77</v>
      </c>
      <c r="S188" s="5">
        <v>1.0</v>
      </c>
      <c r="T188" s="5">
        <v>0.0</v>
      </c>
      <c r="U188" s="5">
        <v>0.0</v>
      </c>
      <c r="V188" s="5">
        <f t="shared" si="5"/>
        <v>1</v>
      </c>
      <c r="W188" s="5" t="s">
        <v>2118</v>
      </c>
      <c r="X188" s="5" t="s">
        <v>2119</v>
      </c>
      <c r="Y188" s="5" t="s">
        <v>80</v>
      </c>
      <c r="Z188" s="5" t="s">
        <v>124</v>
      </c>
      <c r="AA188" s="5" t="s">
        <v>2120</v>
      </c>
      <c r="AB188" s="5" t="e">
        <v>#NAME?</v>
      </c>
      <c r="AC188" s="5" t="s">
        <v>2121</v>
      </c>
      <c r="AD188" s="5" t="s">
        <v>2122</v>
      </c>
      <c r="AE188" s="5" t="s">
        <v>2123</v>
      </c>
      <c r="AF188" s="5" t="s">
        <v>2124</v>
      </c>
      <c r="AG188" s="5" t="s">
        <v>50</v>
      </c>
      <c r="AH188" s="5" t="s">
        <v>39</v>
      </c>
      <c r="AI188" s="5" t="s">
        <v>2125</v>
      </c>
      <c r="AJ188" s="5"/>
    </row>
    <row r="189">
      <c r="A189" s="1">
        <v>44563.0</v>
      </c>
      <c r="B189" s="2" t="s">
        <v>36</v>
      </c>
      <c r="C189" s="6">
        <v>66.0</v>
      </c>
      <c r="D189" s="4" t="s">
        <v>2126</v>
      </c>
      <c r="E189" s="2" t="s">
        <v>2127</v>
      </c>
      <c r="F189" s="5">
        <v>2009.0</v>
      </c>
      <c r="G189" s="2" t="s">
        <v>74</v>
      </c>
      <c r="H189" s="2">
        <v>3.0</v>
      </c>
      <c r="I189" s="2">
        <v>-3.0</v>
      </c>
      <c r="J189" s="2">
        <v>-1.0</v>
      </c>
      <c r="K189" s="5">
        <v>-2.0</v>
      </c>
      <c r="L189" s="2">
        <v>0.0</v>
      </c>
      <c r="M189" s="2" t="s">
        <v>75</v>
      </c>
      <c r="N189" s="2">
        <v>0.0</v>
      </c>
      <c r="O189" s="2">
        <v>1.0</v>
      </c>
      <c r="P189" s="2" t="s">
        <v>41</v>
      </c>
      <c r="Q189" s="2" t="s">
        <v>76</v>
      </c>
      <c r="R189" s="2" t="s">
        <v>77</v>
      </c>
      <c r="S189" s="2">
        <v>0.25</v>
      </c>
      <c r="T189" s="2">
        <v>0.75</v>
      </c>
      <c r="U189" s="2">
        <v>0.0</v>
      </c>
      <c r="V189" s="2">
        <f t="shared" si="5"/>
        <v>1</v>
      </c>
      <c r="W189" s="2" t="s">
        <v>1933</v>
      </c>
      <c r="X189" s="2" t="s">
        <v>79</v>
      </c>
      <c r="Y189" s="2" t="s">
        <v>80</v>
      </c>
      <c r="Z189" s="2" t="s">
        <v>124</v>
      </c>
      <c r="AA189" s="2" t="s">
        <v>2128</v>
      </c>
      <c r="AB189" s="2" t="e">
        <v>#NAME?</v>
      </c>
      <c r="AC189" s="2" t="s">
        <v>2129</v>
      </c>
      <c r="AD189" s="5" t="s">
        <v>2130</v>
      </c>
      <c r="AE189" s="2" t="s">
        <v>2131</v>
      </c>
      <c r="AF189" s="2" t="s">
        <v>2132</v>
      </c>
      <c r="AG189" s="2" t="s">
        <v>2133</v>
      </c>
      <c r="AH189" s="5" t="s">
        <v>2134</v>
      </c>
      <c r="AI189" s="2" t="s">
        <v>154</v>
      </c>
      <c r="AJ189" s="10"/>
    </row>
    <row r="190">
      <c r="A190" s="1">
        <v>44563.0</v>
      </c>
      <c r="B190" s="2" t="s">
        <v>36</v>
      </c>
      <c r="C190" s="6">
        <v>97.0</v>
      </c>
      <c r="D190" s="4" t="s">
        <v>2135</v>
      </c>
      <c r="E190" s="2" t="s">
        <v>2136</v>
      </c>
      <c r="F190" s="5">
        <v>2010.0</v>
      </c>
      <c r="G190" s="2" t="s">
        <v>74</v>
      </c>
      <c r="H190" s="2">
        <v>3.0</v>
      </c>
      <c r="I190" s="2">
        <v>-3.0</v>
      </c>
      <c r="J190" s="2">
        <v>-2.0</v>
      </c>
      <c r="K190" s="5">
        <v>-2.0</v>
      </c>
      <c r="L190" s="2">
        <v>0.0</v>
      </c>
      <c r="M190" s="2" t="s">
        <v>57</v>
      </c>
      <c r="N190" s="2">
        <v>0.0</v>
      </c>
      <c r="O190" s="2">
        <v>1.0</v>
      </c>
      <c r="P190" s="2" t="s">
        <v>41</v>
      </c>
      <c r="Q190" s="2" t="s">
        <v>76</v>
      </c>
      <c r="R190" s="2" t="s">
        <v>77</v>
      </c>
      <c r="S190" s="16">
        <v>0.75</v>
      </c>
      <c r="T190" s="16">
        <v>0.0</v>
      </c>
      <c r="U190" s="16">
        <v>0.25</v>
      </c>
      <c r="V190" s="2">
        <f t="shared" si="5"/>
        <v>1</v>
      </c>
      <c r="W190" s="2" t="s">
        <v>2137</v>
      </c>
      <c r="X190" s="2" t="s">
        <v>79</v>
      </c>
      <c r="Y190" s="2" t="s">
        <v>80</v>
      </c>
      <c r="Z190" s="2" t="s">
        <v>762</v>
      </c>
      <c r="AA190" s="2" t="s">
        <v>2138</v>
      </c>
      <c r="AB190" s="2" t="e">
        <v>#NAME?</v>
      </c>
      <c r="AC190" s="2" t="s">
        <v>2139</v>
      </c>
      <c r="AD190" s="5" t="s">
        <v>2140</v>
      </c>
      <c r="AE190" s="2" t="s">
        <v>2141</v>
      </c>
      <c r="AF190" s="2" t="s">
        <v>2142</v>
      </c>
      <c r="AG190" s="2" t="s">
        <v>50</v>
      </c>
      <c r="AH190" s="5" t="s">
        <v>2143</v>
      </c>
      <c r="AI190" s="2" t="s">
        <v>52</v>
      </c>
      <c r="AJ190" s="10"/>
    </row>
    <row r="191">
      <c r="A191" s="1">
        <v>44563.0</v>
      </c>
      <c r="B191" s="2" t="s">
        <v>36</v>
      </c>
      <c r="C191" s="6">
        <v>21.0</v>
      </c>
      <c r="D191" s="4" t="s">
        <v>2144</v>
      </c>
      <c r="E191" s="2" t="s">
        <v>2145</v>
      </c>
      <c r="F191" s="5">
        <v>2013.0</v>
      </c>
      <c r="G191" s="2" t="s">
        <v>74</v>
      </c>
      <c r="H191" s="2">
        <v>2.0</v>
      </c>
      <c r="I191" s="2">
        <v>-3.0</v>
      </c>
      <c r="J191" s="2">
        <v>-1.0</v>
      </c>
      <c r="K191" s="5">
        <v>-2.0</v>
      </c>
      <c r="L191" s="2">
        <v>0.0</v>
      </c>
      <c r="M191" s="2" t="s">
        <v>75</v>
      </c>
      <c r="N191" s="2">
        <v>0.0</v>
      </c>
      <c r="O191" s="2">
        <v>1.0</v>
      </c>
      <c r="P191" s="2" t="s">
        <v>41</v>
      </c>
      <c r="Q191" s="2" t="s">
        <v>76</v>
      </c>
      <c r="R191" s="2" t="s">
        <v>77</v>
      </c>
      <c r="S191" s="2">
        <v>0.75</v>
      </c>
      <c r="T191" s="2">
        <v>0.25</v>
      </c>
      <c r="U191" s="2">
        <v>0.0</v>
      </c>
      <c r="V191" s="2">
        <f t="shared" si="5"/>
        <v>1</v>
      </c>
      <c r="W191" s="2" t="s">
        <v>2146</v>
      </c>
      <c r="X191" s="2" t="s">
        <v>79</v>
      </c>
      <c r="Y191" s="2" t="s">
        <v>80</v>
      </c>
      <c r="Z191" s="2" t="s">
        <v>63</v>
      </c>
      <c r="AA191" s="2" t="s">
        <v>2147</v>
      </c>
      <c r="AB191" s="2" t="e">
        <v>#NAME?</v>
      </c>
      <c r="AC191" s="2" t="s">
        <v>2148</v>
      </c>
      <c r="AD191" s="5" t="s">
        <v>2149</v>
      </c>
      <c r="AE191" s="2" t="s">
        <v>2150</v>
      </c>
      <c r="AF191" s="2" t="s">
        <v>2151</v>
      </c>
      <c r="AG191" s="2" t="s">
        <v>50</v>
      </c>
      <c r="AH191" s="5" t="s">
        <v>2152</v>
      </c>
      <c r="AI191" s="2" t="s">
        <v>52</v>
      </c>
      <c r="AJ191" s="10"/>
    </row>
    <row r="192">
      <c r="A192" s="1">
        <v>44563.0</v>
      </c>
      <c r="B192" s="2" t="s">
        <v>36</v>
      </c>
      <c r="C192" s="6">
        <v>276.0</v>
      </c>
      <c r="D192" s="4" t="s">
        <v>2153</v>
      </c>
      <c r="E192" s="5" t="s">
        <v>2154</v>
      </c>
      <c r="F192" s="5">
        <v>2020.0</v>
      </c>
      <c r="G192" s="3" t="s">
        <v>74</v>
      </c>
      <c r="H192" s="28">
        <v>44595.0</v>
      </c>
      <c r="I192" s="2">
        <v>-3.0</v>
      </c>
      <c r="J192" s="2">
        <v>-1.0</v>
      </c>
      <c r="K192" s="5">
        <v>-2.0</v>
      </c>
      <c r="L192" s="2">
        <v>0.0</v>
      </c>
      <c r="M192" s="3" t="s">
        <v>75</v>
      </c>
      <c r="N192" s="2">
        <v>0.0</v>
      </c>
      <c r="O192" s="3">
        <v>1.0</v>
      </c>
      <c r="P192" s="3" t="s">
        <v>41</v>
      </c>
      <c r="Q192" s="3" t="s">
        <v>58</v>
      </c>
      <c r="R192" s="6"/>
      <c r="S192" s="3">
        <v>0.25</v>
      </c>
      <c r="T192" s="3">
        <v>0.75</v>
      </c>
      <c r="U192" s="3">
        <v>0.0</v>
      </c>
      <c r="V192" s="2">
        <f t="shared" si="5"/>
        <v>1</v>
      </c>
      <c r="W192" s="3" t="s">
        <v>2155</v>
      </c>
      <c r="X192" s="3" t="s">
        <v>79</v>
      </c>
      <c r="Y192" s="3" t="s">
        <v>80</v>
      </c>
      <c r="Z192" s="3" t="s">
        <v>2156</v>
      </c>
      <c r="AA192" s="3" t="s">
        <v>2157</v>
      </c>
      <c r="AB192" s="6"/>
      <c r="AC192" s="3" t="s">
        <v>2158</v>
      </c>
      <c r="AD192" s="5" t="s">
        <v>2159</v>
      </c>
      <c r="AE192" s="3" t="s">
        <v>2160</v>
      </c>
      <c r="AF192" s="3" t="s">
        <v>2161</v>
      </c>
      <c r="AG192" s="3" t="s">
        <v>2162</v>
      </c>
      <c r="AH192" s="5" t="s">
        <v>2163</v>
      </c>
      <c r="AI192" s="3" t="s">
        <v>466</v>
      </c>
      <c r="AJ192" s="3" t="s">
        <v>53</v>
      </c>
    </row>
    <row r="193">
      <c r="A193" s="1">
        <v>44563.0</v>
      </c>
      <c r="B193" s="2" t="s">
        <v>36</v>
      </c>
      <c r="C193" s="6">
        <v>240.0</v>
      </c>
      <c r="D193" s="4" t="s">
        <v>2164</v>
      </c>
      <c r="E193" s="5" t="s">
        <v>2165</v>
      </c>
      <c r="F193" s="5">
        <v>2012.0</v>
      </c>
      <c r="G193" s="3" t="s">
        <v>2166</v>
      </c>
      <c r="H193" s="3">
        <v>3.0</v>
      </c>
      <c r="I193" s="3">
        <v>-7.0</v>
      </c>
      <c r="J193" s="3">
        <v>-5.0</v>
      </c>
      <c r="K193" s="3">
        <v>3.0</v>
      </c>
      <c r="L193" s="3">
        <v>5.0</v>
      </c>
      <c r="M193" s="3" t="s">
        <v>482</v>
      </c>
      <c r="N193" s="2">
        <v>0.0</v>
      </c>
      <c r="O193" s="3">
        <v>0.0</v>
      </c>
      <c r="P193" s="3" t="s">
        <v>41</v>
      </c>
      <c r="Q193" s="3" t="s">
        <v>76</v>
      </c>
      <c r="R193" s="6"/>
      <c r="S193" s="3">
        <v>0.75</v>
      </c>
      <c r="T193" s="3">
        <v>0.0</v>
      </c>
      <c r="U193" s="3">
        <v>0.25</v>
      </c>
      <c r="V193" s="2">
        <f t="shared" si="5"/>
        <v>1</v>
      </c>
      <c r="W193" s="3" t="s">
        <v>2167</v>
      </c>
      <c r="X193" s="3" t="s">
        <v>2168</v>
      </c>
      <c r="Y193" s="3" t="s">
        <v>96</v>
      </c>
      <c r="Z193" s="3" t="s">
        <v>1010</v>
      </c>
      <c r="AA193" s="3" t="s">
        <v>2169</v>
      </c>
      <c r="AB193" s="6"/>
      <c r="AC193" s="3" t="s">
        <v>2170</v>
      </c>
      <c r="AD193" s="5" t="s">
        <v>2165</v>
      </c>
      <c r="AE193" s="3" t="s">
        <v>2171</v>
      </c>
      <c r="AF193" s="3" t="s">
        <v>2172</v>
      </c>
      <c r="AG193" s="3" t="s">
        <v>39</v>
      </c>
      <c r="AH193" s="5" t="s">
        <v>2173</v>
      </c>
      <c r="AI193" s="3" t="s">
        <v>39</v>
      </c>
      <c r="AJ193" s="6"/>
    </row>
    <row r="194">
      <c r="A194" s="1">
        <v>44563.0</v>
      </c>
      <c r="B194" s="2" t="s">
        <v>36</v>
      </c>
      <c r="C194" s="6">
        <v>205.0</v>
      </c>
      <c r="D194" s="4" t="s">
        <v>2174</v>
      </c>
      <c r="E194" s="5" t="s">
        <v>262</v>
      </c>
      <c r="F194" s="5">
        <v>2019.0</v>
      </c>
      <c r="G194" s="2" t="s">
        <v>2166</v>
      </c>
      <c r="H194" s="2">
        <v>3.0</v>
      </c>
      <c r="I194" s="5">
        <v>-7.0</v>
      </c>
      <c r="J194" s="2">
        <v>-3.0</v>
      </c>
      <c r="K194" s="2" t="s">
        <v>39</v>
      </c>
      <c r="L194" s="2" t="s">
        <v>39</v>
      </c>
      <c r="M194" s="2" t="s">
        <v>577</v>
      </c>
      <c r="N194" s="2">
        <v>0.0</v>
      </c>
      <c r="O194" s="2">
        <v>1.0</v>
      </c>
      <c r="P194" s="2" t="s">
        <v>92</v>
      </c>
      <c r="Q194" s="2" t="s">
        <v>76</v>
      </c>
      <c r="R194" s="10"/>
      <c r="S194" s="2">
        <v>1.0</v>
      </c>
      <c r="T194" s="2">
        <v>0.0</v>
      </c>
      <c r="U194" s="2">
        <v>0.0</v>
      </c>
      <c r="V194" s="2">
        <f t="shared" si="5"/>
        <v>1</v>
      </c>
      <c r="W194" s="2" t="s">
        <v>2175</v>
      </c>
      <c r="X194" s="2" t="s">
        <v>50</v>
      </c>
      <c r="Y194" s="2" t="s">
        <v>2176</v>
      </c>
      <c r="Z194" s="2" t="s">
        <v>124</v>
      </c>
      <c r="AA194" s="2" t="s">
        <v>2177</v>
      </c>
      <c r="AB194" s="10"/>
      <c r="AC194" s="2" t="s">
        <v>2178</v>
      </c>
      <c r="AD194" s="5" t="s">
        <v>2179</v>
      </c>
      <c r="AE194" s="2" t="s">
        <v>2180</v>
      </c>
      <c r="AF194" s="2" t="s">
        <v>2181</v>
      </c>
      <c r="AG194" s="2" t="s">
        <v>2182</v>
      </c>
      <c r="AH194" s="5" t="s">
        <v>2183</v>
      </c>
      <c r="AI194" s="2" t="s">
        <v>154</v>
      </c>
      <c r="AJ194" s="2" t="s">
        <v>53</v>
      </c>
    </row>
    <row r="195">
      <c r="A195" s="1">
        <v>44563.0</v>
      </c>
      <c r="B195" s="2" t="s">
        <v>36</v>
      </c>
      <c r="C195" s="6">
        <v>192.0</v>
      </c>
      <c r="D195" s="4" t="s">
        <v>2184</v>
      </c>
      <c r="E195" s="5" t="s">
        <v>2185</v>
      </c>
      <c r="F195" s="5">
        <v>2019.0</v>
      </c>
      <c r="G195" s="2" t="s">
        <v>2186</v>
      </c>
      <c r="H195" s="15">
        <v>44595.0</v>
      </c>
      <c r="I195" s="5">
        <v>-7.0</v>
      </c>
      <c r="J195" s="2">
        <v>-3.0</v>
      </c>
      <c r="K195" s="2" t="s">
        <v>39</v>
      </c>
      <c r="L195" s="2" t="s">
        <v>39</v>
      </c>
      <c r="M195" s="2" t="s">
        <v>1149</v>
      </c>
      <c r="N195" s="2">
        <v>0.0</v>
      </c>
      <c r="O195" s="2">
        <v>1.0</v>
      </c>
      <c r="P195" s="2" t="s">
        <v>92</v>
      </c>
      <c r="Q195" s="2" t="s">
        <v>42</v>
      </c>
      <c r="R195" s="10"/>
      <c r="S195" s="2">
        <v>0.0</v>
      </c>
      <c r="T195" s="2">
        <v>1.0</v>
      </c>
      <c r="U195" s="2">
        <v>0.0</v>
      </c>
      <c r="V195" s="2">
        <f t="shared" si="5"/>
        <v>1</v>
      </c>
      <c r="W195" s="2" t="s">
        <v>2187</v>
      </c>
      <c r="X195" s="2" t="s">
        <v>50</v>
      </c>
      <c r="Y195" s="2" t="s">
        <v>2176</v>
      </c>
      <c r="Z195" s="2" t="s">
        <v>124</v>
      </c>
      <c r="AA195" s="2" t="s">
        <v>2188</v>
      </c>
      <c r="AB195" s="10"/>
      <c r="AC195" s="2" t="s">
        <v>2189</v>
      </c>
      <c r="AD195" s="5" t="s">
        <v>2190</v>
      </c>
      <c r="AE195" s="2" t="s">
        <v>2191</v>
      </c>
      <c r="AF195" s="2" t="s">
        <v>2192</v>
      </c>
      <c r="AG195" s="2" t="s">
        <v>2193</v>
      </c>
      <c r="AH195" s="5" t="s">
        <v>2194</v>
      </c>
      <c r="AI195" s="2" t="s">
        <v>154</v>
      </c>
      <c r="AJ195" s="2" t="s">
        <v>53</v>
      </c>
    </row>
    <row r="196">
      <c r="A196" s="1">
        <v>44563.0</v>
      </c>
      <c r="B196" s="2" t="s">
        <v>36</v>
      </c>
      <c r="C196" s="6">
        <v>86.0</v>
      </c>
      <c r="D196" s="4" t="s">
        <v>2195</v>
      </c>
      <c r="E196" s="2" t="s">
        <v>2196</v>
      </c>
      <c r="F196" s="5">
        <v>2016.0</v>
      </c>
      <c r="G196" s="2" t="s">
        <v>2197</v>
      </c>
      <c r="H196" s="8">
        <v>3.0</v>
      </c>
      <c r="I196" s="8">
        <v>-3.0</v>
      </c>
      <c r="J196" s="8">
        <v>-2.0</v>
      </c>
      <c r="K196" s="8">
        <v>-2.0</v>
      </c>
      <c r="L196" s="8">
        <v>0.0</v>
      </c>
      <c r="M196" s="2" t="s">
        <v>75</v>
      </c>
      <c r="N196" s="2">
        <v>0.0</v>
      </c>
      <c r="O196" s="2">
        <v>1.0</v>
      </c>
      <c r="P196" s="2" t="s">
        <v>41</v>
      </c>
      <c r="Q196" s="2" t="s">
        <v>76</v>
      </c>
      <c r="R196" s="2" t="s">
        <v>77</v>
      </c>
      <c r="S196" s="2">
        <v>0.25</v>
      </c>
      <c r="T196" s="2">
        <v>0.0</v>
      </c>
      <c r="U196" s="2">
        <v>0.75</v>
      </c>
      <c r="V196" s="2">
        <f t="shared" si="5"/>
        <v>1</v>
      </c>
      <c r="W196" s="2" t="s">
        <v>2198</v>
      </c>
      <c r="X196" s="2" t="s">
        <v>146</v>
      </c>
      <c r="Y196" s="2" t="s">
        <v>1969</v>
      </c>
      <c r="Z196" s="2" t="s">
        <v>124</v>
      </c>
      <c r="AA196" s="2" t="s">
        <v>2199</v>
      </c>
      <c r="AB196" s="2" t="e">
        <v>#NAME?</v>
      </c>
      <c r="AC196" s="2" t="s">
        <v>2200</v>
      </c>
      <c r="AD196" s="5" t="s">
        <v>2201</v>
      </c>
      <c r="AE196" s="2" t="s">
        <v>2202</v>
      </c>
      <c r="AF196" s="2" t="s">
        <v>2203</v>
      </c>
      <c r="AG196" s="2" t="s">
        <v>2204</v>
      </c>
      <c r="AH196" s="5" t="s">
        <v>2205</v>
      </c>
      <c r="AI196" s="2" t="s">
        <v>154</v>
      </c>
      <c r="AJ196" s="10"/>
    </row>
    <row r="197">
      <c r="A197" s="1">
        <v>44563.0</v>
      </c>
      <c r="B197" s="2" t="s">
        <v>36</v>
      </c>
      <c r="C197" s="6">
        <v>109.0</v>
      </c>
      <c r="D197" s="4" t="s">
        <v>2206</v>
      </c>
      <c r="E197" s="2" t="s">
        <v>1434</v>
      </c>
      <c r="F197" s="5">
        <v>2012.0</v>
      </c>
      <c r="G197" s="2" t="s">
        <v>2207</v>
      </c>
      <c r="H197" s="2">
        <v>3.0</v>
      </c>
      <c r="I197" s="2">
        <v>-3.0</v>
      </c>
      <c r="J197" s="2">
        <v>-1.0</v>
      </c>
      <c r="K197" s="5">
        <v>0.0</v>
      </c>
      <c r="L197" s="2">
        <v>0.0</v>
      </c>
      <c r="M197" s="2" t="s">
        <v>2208</v>
      </c>
      <c r="N197" s="2">
        <v>0.0</v>
      </c>
      <c r="O197" s="2">
        <v>0.0</v>
      </c>
      <c r="P197" s="2" t="s">
        <v>41</v>
      </c>
      <c r="Q197" s="2" t="s">
        <v>76</v>
      </c>
      <c r="R197" s="2" t="s">
        <v>77</v>
      </c>
      <c r="S197" s="2">
        <v>0.5</v>
      </c>
      <c r="T197" s="2">
        <v>0.5</v>
      </c>
      <c r="U197" s="2">
        <v>0.0</v>
      </c>
      <c r="V197" s="2">
        <f t="shared" si="5"/>
        <v>1</v>
      </c>
      <c r="W197" s="2" t="s">
        <v>2209</v>
      </c>
      <c r="X197" s="2" t="s">
        <v>2077</v>
      </c>
      <c r="Y197" s="2" t="s">
        <v>2210</v>
      </c>
      <c r="Z197" s="2" t="s">
        <v>124</v>
      </c>
      <c r="AA197" s="2" t="s">
        <v>2211</v>
      </c>
      <c r="AB197" s="2" t="s">
        <v>2212</v>
      </c>
      <c r="AC197" s="2" t="s">
        <v>2213</v>
      </c>
      <c r="AD197" s="5" t="s">
        <v>2214</v>
      </c>
      <c r="AE197" s="2" t="s">
        <v>2215</v>
      </c>
      <c r="AF197" s="2" t="s">
        <v>2216</v>
      </c>
      <c r="AG197" s="2" t="s">
        <v>2217</v>
      </c>
      <c r="AH197" s="5" t="s">
        <v>2218</v>
      </c>
      <c r="AI197" s="2" t="s">
        <v>154</v>
      </c>
      <c r="AJ197" s="10"/>
    </row>
    <row r="198">
      <c r="A198" s="1">
        <v>44563.0</v>
      </c>
      <c r="B198" s="2" t="s">
        <v>36</v>
      </c>
      <c r="C198" s="6">
        <v>120.0</v>
      </c>
      <c r="D198" s="4" t="s">
        <v>2219</v>
      </c>
      <c r="E198" s="2" t="s">
        <v>2220</v>
      </c>
      <c r="F198" s="5">
        <v>2010.0</v>
      </c>
      <c r="G198" s="2" t="s">
        <v>235</v>
      </c>
      <c r="H198" s="2">
        <v>3.0</v>
      </c>
      <c r="I198" s="2">
        <v>-3.0</v>
      </c>
      <c r="J198" s="2">
        <v>-2.0</v>
      </c>
      <c r="K198" s="2">
        <v>-1.0</v>
      </c>
      <c r="L198" s="2">
        <v>0.0</v>
      </c>
      <c r="M198" s="2" t="s">
        <v>75</v>
      </c>
      <c r="N198" s="2">
        <v>0.0</v>
      </c>
      <c r="O198" s="2">
        <v>1.0</v>
      </c>
      <c r="P198" s="2" t="s">
        <v>41</v>
      </c>
      <c r="Q198" s="2" t="s">
        <v>58</v>
      </c>
      <c r="R198" s="2" t="s">
        <v>382</v>
      </c>
      <c r="S198" s="2">
        <v>0.75</v>
      </c>
      <c r="T198" s="2">
        <v>0.0</v>
      </c>
      <c r="U198" s="2">
        <v>0.25</v>
      </c>
      <c r="V198" s="2">
        <f t="shared" si="5"/>
        <v>1</v>
      </c>
      <c r="W198" s="2" t="s">
        <v>2221</v>
      </c>
      <c r="X198" s="2" t="s">
        <v>2222</v>
      </c>
      <c r="Y198" s="2" t="s">
        <v>123</v>
      </c>
      <c r="Z198" s="2" t="s">
        <v>124</v>
      </c>
      <c r="AA198" s="2" t="s">
        <v>2223</v>
      </c>
      <c r="AB198" s="2" t="e">
        <v>#NAME?</v>
      </c>
      <c r="AC198" s="2" t="s">
        <v>2224</v>
      </c>
      <c r="AD198" s="5" t="s">
        <v>2225</v>
      </c>
      <c r="AE198" s="2" t="s">
        <v>2226</v>
      </c>
      <c r="AF198" s="2" t="s">
        <v>2227</v>
      </c>
      <c r="AG198" s="2" t="s">
        <v>2228</v>
      </c>
      <c r="AH198" s="5" t="s">
        <v>2229</v>
      </c>
      <c r="AI198" s="2" t="s">
        <v>154</v>
      </c>
      <c r="AJ198" s="10"/>
    </row>
    <row r="199">
      <c r="A199" s="20">
        <v>44563.0</v>
      </c>
      <c r="B199" s="5" t="s">
        <v>36</v>
      </c>
      <c r="C199" s="6">
        <v>180.0</v>
      </c>
      <c r="D199" s="4" t="s">
        <v>2230</v>
      </c>
      <c r="E199" s="5" t="s">
        <v>2231</v>
      </c>
      <c r="F199" s="5">
        <v>2019.0</v>
      </c>
      <c r="G199" s="2" t="s">
        <v>2232</v>
      </c>
      <c r="H199" s="2">
        <v>3.0</v>
      </c>
      <c r="I199" s="5">
        <v>-10.0</v>
      </c>
      <c r="J199" s="5">
        <v>-7.0</v>
      </c>
      <c r="K199" s="2">
        <v>-15.0</v>
      </c>
      <c r="L199" s="2">
        <v>0.0</v>
      </c>
      <c r="M199" s="2" t="s">
        <v>213</v>
      </c>
      <c r="N199" s="2">
        <v>0.0</v>
      </c>
      <c r="O199" s="2">
        <v>1.0</v>
      </c>
      <c r="P199" s="2" t="s">
        <v>41</v>
      </c>
      <c r="Q199" s="2" t="s">
        <v>93</v>
      </c>
      <c r="R199" s="10"/>
      <c r="S199" s="2">
        <v>0.25</v>
      </c>
      <c r="T199" s="2">
        <v>0.75</v>
      </c>
      <c r="U199" s="2">
        <v>0.0</v>
      </c>
      <c r="V199" s="2">
        <f t="shared" si="5"/>
        <v>1</v>
      </c>
      <c r="W199" s="2" t="s">
        <v>2233</v>
      </c>
      <c r="X199" s="2" t="s">
        <v>1894</v>
      </c>
      <c r="Y199" s="2" t="s">
        <v>2234</v>
      </c>
      <c r="Z199" s="2" t="s">
        <v>124</v>
      </c>
      <c r="AA199" s="2" t="s">
        <v>2235</v>
      </c>
      <c r="AB199" s="10"/>
      <c r="AC199" s="2" t="s">
        <v>2236</v>
      </c>
      <c r="AD199" s="5" t="s">
        <v>2237</v>
      </c>
      <c r="AE199" s="2" t="s">
        <v>2238</v>
      </c>
      <c r="AF199" s="2" t="s">
        <v>2239</v>
      </c>
      <c r="AG199" s="2" t="s">
        <v>2240</v>
      </c>
      <c r="AH199" s="5" t="s">
        <v>2241</v>
      </c>
      <c r="AI199" s="2" t="s">
        <v>466</v>
      </c>
      <c r="AJ199" s="10"/>
    </row>
    <row r="200">
      <c r="A200" s="1">
        <v>44563.0</v>
      </c>
      <c r="B200" s="5" t="s">
        <v>36</v>
      </c>
      <c r="C200" s="26">
        <v>125.0</v>
      </c>
      <c r="D200" s="4" t="s">
        <v>2242</v>
      </c>
      <c r="E200" s="13" t="s">
        <v>2243</v>
      </c>
      <c r="F200" s="29">
        <v>44603.0</v>
      </c>
      <c r="G200" s="13" t="s">
        <v>2244</v>
      </c>
      <c r="H200" s="13">
        <v>3.0</v>
      </c>
      <c r="I200" s="13">
        <v>-2.0</v>
      </c>
      <c r="J200" s="13">
        <v>0.0</v>
      </c>
      <c r="K200" s="13">
        <v>-3.0</v>
      </c>
      <c r="L200" s="13">
        <v>0.0</v>
      </c>
      <c r="M200" s="13" t="s">
        <v>2245</v>
      </c>
      <c r="N200" s="13">
        <v>0.0</v>
      </c>
      <c r="O200" s="13">
        <v>1.0</v>
      </c>
      <c r="P200" s="13" t="s">
        <v>41</v>
      </c>
      <c r="Q200" s="13" t="s">
        <v>93</v>
      </c>
      <c r="S200" s="13">
        <v>0.5</v>
      </c>
      <c r="T200" s="13">
        <v>0.5</v>
      </c>
      <c r="U200" s="13">
        <v>0.0</v>
      </c>
      <c r="V200" s="5">
        <f t="shared" si="5"/>
        <v>1</v>
      </c>
      <c r="W200" s="13" t="s">
        <v>2246</v>
      </c>
      <c r="X200" s="13" t="s">
        <v>1618</v>
      </c>
      <c r="Y200" s="13" t="s">
        <v>2247</v>
      </c>
      <c r="Z200" s="13" t="s">
        <v>1863</v>
      </c>
      <c r="AA200" s="13" t="s">
        <v>2248</v>
      </c>
      <c r="AC200" s="13" t="s">
        <v>2249</v>
      </c>
      <c r="AD200" s="13" t="s">
        <v>2250</v>
      </c>
      <c r="AE200" s="13" t="s">
        <v>2251</v>
      </c>
      <c r="AF200" s="13" t="s">
        <v>2252</v>
      </c>
      <c r="AG200" s="13" t="s">
        <v>39</v>
      </c>
      <c r="AH200" s="5" t="s">
        <v>2253</v>
      </c>
      <c r="AI200" s="5" t="s">
        <v>52</v>
      </c>
      <c r="AJ200" s="5" t="s">
        <v>53</v>
      </c>
    </row>
    <row r="201">
      <c r="A201" s="1">
        <v>44563.0</v>
      </c>
      <c r="B201" s="5" t="s">
        <v>36</v>
      </c>
      <c r="C201" s="6">
        <v>344.0</v>
      </c>
      <c r="D201" s="4" t="s">
        <v>2254</v>
      </c>
      <c r="E201" s="5" t="s">
        <v>2255</v>
      </c>
      <c r="F201" s="5">
        <v>2020.0</v>
      </c>
      <c r="G201" s="3" t="s">
        <v>2256</v>
      </c>
      <c r="H201" s="3">
        <v>2.0</v>
      </c>
      <c r="I201" s="2">
        <v>-10.0</v>
      </c>
      <c r="J201" s="5">
        <v>-7.0</v>
      </c>
      <c r="K201" s="3" t="s">
        <v>39</v>
      </c>
      <c r="L201" s="3" t="s">
        <v>39</v>
      </c>
      <c r="M201" s="3" t="s">
        <v>213</v>
      </c>
      <c r="N201" s="2">
        <v>0.0</v>
      </c>
      <c r="O201" s="3">
        <v>1.0</v>
      </c>
      <c r="P201" s="3" t="s">
        <v>92</v>
      </c>
      <c r="Q201" s="3" t="s">
        <v>76</v>
      </c>
      <c r="R201" s="6"/>
      <c r="S201" s="3">
        <v>0.0</v>
      </c>
      <c r="T201" s="3">
        <v>1.0</v>
      </c>
      <c r="U201" s="3">
        <v>0.0</v>
      </c>
      <c r="V201" s="2">
        <f t="shared" si="5"/>
        <v>1</v>
      </c>
      <c r="W201" s="5" t="s">
        <v>2257</v>
      </c>
      <c r="X201" s="3" t="s">
        <v>2258</v>
      </c>
      <c r="Y201" s="3" t="s">
        <v>305</v>
      </c>
      <c r="Z201" s="3" t="s">
        <v>124</v>
      </c>
      <c r="AA201" s="3" t="s">
        <v>2259</v>
      </c>
      <c r="AB201" s="6"/>
      <c r="AC201" s="3" t="s">
        <v>2260</v>
      </c>
      <c r="AD201" s="5" t="s">
        <v>2261</v>
      </c>
      <c r="AE201" s="3" t="s">
        <v>2262</v>
      </c>
      <c r="AF201" s="3" t="s">
        <v>2263</v>
      </c>
      <c r="AG201" s="3" t="s">
        <v>2264</v>
      </c>
      <c r="AH201" s="5" t="s">
        <v>2265</v>
      </c>
      <c r="AI201" s="3" t="s">
        <v>466</v>
      </c>
      <c r="AJ201" s="6"/>
    </row>
    <row r="202">
      <c r="A202" s="1">
        <v>44563.0</v>
      </c>
      <c r="B202" s="30" t="s">
        <v>36</v>
      </c>
      <c r="C202" s="6">
        <v>115.0</v>
      </c>
      <c r="D202" s="4" t="s">
        <v>2266</v>
      </c>
      <c r="E202" s="2" t="s">
        <v>2267</v>
      </c>
      <c r="F202" s="5">
        <v>2006.0</v>
      </c>
      <c r="G202" s="2" t="s">
        <v>2268</v>
      </c>
      <c r="H202" s="2">
        <v>3.0</v>
      </c>
      <c r="I202" s="2">
        <v>-3.0</v>
      </c>
      <c r="J202" s="2">
        <v>-1.0</v>
      </c>
      <c r="K202" s="2">
        <v>-2.0</v>
      </c>
      <c r="L202" s="2">
        <v>0.0</v>
      </c>
      <c r="M202" s="2" t="s">
        <v>75</v>
      </c>
      <c r="N202" s="2">
        <v>0.0</v>
      </c>
      <c r="O202" s="2">
        <v>1.0</v>
      </c>
      <c r="P202" s="2" t="s">
        <v>41</v>
      </c>
      <c r="Q202" s="2" t="s">
        <v>76</v>
      </c>
      <c r="R202" s="2" t="s">
        <v>77</v>
      </c>
      <c r="S202" s="2">
        <v>0.25</v>
      </c>
      <c r="T202" s="2">
        <v>0.75</v>
      </c>
      <c r="U202" s="2">
        <v>0.0</v>
      </c>
      <c r="V202" s="2">
        <f t="shared" si="5"/>
        <v>1</v>
      </c>
      <c r="W202" s="2" t="s">
        <v>2269</v>
      </c>
      <c r="X202" s="2" t="s">
        <v>395</v>
      </c>
      <c r="Y202" s="2" t="s">
        <v>123</v>
      </c>
      <c r="Z202" s="2" t="s">
        <v>124</v>
      </c>
      <c r="AA202" s="2" t="s">
        <v>2270</v>
      </c>
      <c r="AB202" s="2" t="e">
        <v>#NAME?</v>
      </c>
      <c r="AC202" s="2" t="s">
        <v>2271</v>
      </c>
      <c r="AD202" s="5" t="s">
        <v>2272</v>
      </c>
      <c r="AE202" s="13" t="s">
        <v>2273</v>
      </c>
      <c r="AF202" s="2" t="s">
        <v>2274</v>
      </c>
      <c r="AG202" s="2" t="s">
        <v>50</v>
      </c>
      <c r="AH202" s="5" t="s">
        <v>2275</v>
      </c>
      <c r="AI202" s="2" t="s">
        <v>52</v>
      </c>
      <c r="AJ202" s="10"/>
    </row>
    <row r="203">
      <c r="A203" s="1">
        <v>44563.0</v>
      </c>
      <c r="B203" s="30" t="s">
        <v>36</v>
      </c>
      <c r="C203" s="6">
        <v>114.0</v>
      </c>
      <c r="D203" s="4" t="s">
        <v>2276</v>
      </c>
      <c r="E203" s="2" t="s">
        <v>2267</v>
      </c>
      <c r="F203" s="5">
        <v>2007.0</v>
      </c>
      <c r="G203" s="2" t="s">
        <v>2277</v>
      </c>
      <c r="H203" s="5">
        <v>3.0</v>
      </c>
      <c r="I203" s="5">
        <v>-3.0</v>
      </c>
      <c r="J203" s="5">
        <v>-1.0</v>
      </c>
      <c r="K203" s="5">
        <v>-2.0</v>
      </c>
      <c r="L203" s="5">
        <v>0.0</v>
      </c>
      <c r="M203" s="2" t="s">
        <v>75</v>
      </c>
      <c r="N203" s="2">
        <v>0.0</v>
      </c>
      <c r="O203" s="2">
        <v>1.0</v>
      </c>
      <c r="P203" s="2" t="s">
        <v>41</v>
      </c>
      <c r="Q203" s="2" t="s">
        <v>76</v>
      </c>
      <c r="R203" s="2" t="s">
        <v>77</v>
      </c>
      <c r="S203" s="2">
        <v>0.25</v>
      </c>
      <c r="T203" s="2">
        <v>0.75</v>
      </c>
      <c r="U203" s="2">
        <v>0.0</v>
      </c>
      <c r="V203" s="2">
        <f t="shared" si="5"/>
        <v>1</v>
      </c>
      <c r="W203" s="2" t="s">
        <v>2278</v>
      </c>
      <c r="X203" s="2" t="s">
        <v>2279</v>
      </c>
      <c r="Y203" s="2" t="s">
        <v>2280</v>
      </c>
      <c r="Z203" s="2" t="s">
        <v>124</v>
      </c>
      <c r="AA203" s="2" t="s">
        <v>2281</v>
      </c>
      <c r="AB203" s="2" t="e">
        <v>#NAME?</v>
      </c>
      <c r="AC203" s="2" t="s">
        <v>2282</v>
      </c>
      <c r="AD203" s="5" t="s">
        <v>2283</v>
      </c>
      <c r="AE203" s="2" t="s">
        <v>2284</v>
      </c>
      <c r="AF203" s="2" t="s">
        <v>2285</v>
      </c>
      <c r="AG203" s="2" t="s">
        <v>50</v>
      </c>
      <c r="AH203" s="5" t="s">
        <v>2286</v>
      </c>
      <c r="AI203" s="2" t="s">
        <v>154</v>
      </c>
      <c r="AJ203" s="10"/>
    </row>
    <row r="204">
      <c r="A204" s="1">
        <v>44563.0</v>
      </c>
      <c r="B204" s="30" t="s">
        <v>36</v>
      </c>
      <c r="C204" s="6">
        <v>113.0</v>
      </c>
      <c r="D204" s="4" t="s">
        <v>2287</v>
      </c>
      <c r="E204" s="2" t="s">
        <v>2267</v>
      </c>
      <c r="F204" s="5">
        <v>2009.0</v>
      </c>
      <c r="G204" s="2" t="s">
        <v>133</v>
      </c>
      <c r="H204" s="5">
        <v>3.0</v>
      </c>
      <c r="I204" s="5">
        <v>-3.0</v>
      </c>
      <c r="J204" s="5">
        <v>-2.0</v>
      </c>
      <c r="K204" s="5">
        <v>-2.0</v>
      </c>
      <c r="L204" s="5">
        <v>0.0</v>
      </c>
      <c r="M204" s="5" t="s">
        <v>75</v>
      </c>
      <c r="N204" s="2">
        <v>0.0</v>
      </c>
      <c r="O204" s="2">
        <v>1.0</v>
      </c>
      <c r="P204" s="2" t="s">
        <v>41</v>
      </c>
      <c r="Q204" s="2" t="s">
        <v>76</v>
      </c>
      <c r="R204" s="2" t="s">
        <v>77</v>
      </c>
      <c r="S204" s="2">
        <v>0.25</v>
      </c>
      <c r="T204" s="2">
        <v>0.75</v>
      </c>
      <c r="U204" s="2">
        <v>0.0</v>
      </c>
      <c r="V204" s="2">
        <f t="shared" si="5"/>
        <v>1</v>
      </c>
      <c r="W204" s="13" t="s">
        <v>2288</v>
      </c>
      <c r="X204" s="13" t="s">
        <v>2289</v>
      </c>
      <c r="Y204" s="13" t="s">
        <v>1117</v>
      </c>
      <c r="Z204" s="2" t="s">
        <v>124</v>
      </c>
      <c r="AA204" s="2" t="s">
        <v>2290</v>
      </c>
      <c r="AC204" s="2" t="s">
        <v>2291</v>
      </c>
      <c r="AD204" s="5" t="s">
        <v>2292</v>
      </c>
      <c r="AE204" s="2" t="s">
        <v>2293</v>
      </c>
      <c r="AF204" s="2" t="s">
        <v>2294</v>
      </c>
      <c r="AG204" s="2" t="s">
        <v>39</v>
      </c>
      <c r="AH204" s="5" t="s">
        <v>2295</v>
      </c>
      <c r="AI204" s="2" t="s">
        <v>71</v>
      </c>
      <c r="AJ204" s="2"/>
    </row>
    <row r="205">
      <c r="A205" s="1">
        <v>44563.0</v>
      </c>
      <c r="B205" s="30" t="s">
        <v>36</v>
      </c>
      <c r="C205" s="6">
        <v>116.0</v>
      </c>
      <c r="D205" s="4" t="s">
        <v>2296</v>
      </c>
      <c r="E205" s="2" t="s">
        <v>2267</v>
      </c>
      <c r="F205" s="5">
        <v>2016.0</v>
      </c>
      <c r="G205" s="2" t="s">
        <v>2297</v>
      </c>
      <c r="H205" s="2">
        <v>3.0</v>
      </c>
      <c r="I205" s="2">
        <v>-3.0</v>
      </c>
      <c r="J205" s="2">
        <v>-3.0</v>
      </c>
      <c r="K205" s="2">
        <v>0.0</v>
      </c>
      <c r="L205" s="2">
        <v>0.0</v>
      </c>
      <c r="M205" s="2" t="s">
        <v>75</v>
      </c>
      <c r="N205" s="2">
        <v>0.0</v>
      </c>
      <c r="O205" s="2">
        <v>1.0</v>
      </c>
      <c r="P205" s="2" t="s">
        <v>41</v>
      </c>
      <c r="Q205" s="2" t="s">
        <v>76</v>
      </c>
      <c r="R205" s="2" t="s">
        <v>382</v>
      </c>
      <c r="S205" s="2">
        <v>0.25</v>
      </c>
      <c r="T205" s="2">
        <v>0.75</v>
      </c>
      <c r="U205" s="2">
        <v>0.0</v>
      </c>
      <c r="V205" s="2">
        <f t="shared" si="5"/>
        <v>1</v>
      </c>
      <c r="W205" s="2" t="s">
        <v>2298</v>
      </c>
      <c r="X205" s="2" t="s">
        <v>146</v>
      </c>
      <c r="Y205" s="2" t="s">
        <v>2299</v>
      </c>
      <c r="Z205" s="2" t="s">
        <v>124</v>
      </c>
      <c r="AA205" s="2" t="s">
        <v>2300</v>
      </c>
      <c r="AB205" s="2" t="e">
        <v>#NAME?</v>
      </c>
      <c r="AC205" s="2" t="s">
        <v>2301</v>
      </c>
      <c r="AD205" s="5" t="s">
        <v>2302</v>
      </c>
      <c r="AE205" s="2" t="s">
        <v>2303</v>
      </c>
      <c r="AF205" s="2" t="s">
        <v>2304</v>
      </c>
      <c r="AG205" s="2" t="s">
        <v>50</v>
      </c>
      <c r="AH205" s="5" t="s">
        <v>2305</v>
      </c>
      <c r="AI205" s="2" t="s">
        <v>71</v>
      </c>
      <c r="AJ205" s="10"/>
    </row>
    <row r="206">
      <c r="A206" s="1">
        <v>44563.0</v>
      </c>
      <c r="B206" s="30" t="s">
        <v>36</v>
      </c>
      <c r="C206" s="6">
        <v>15.0</v>
      </c>
      <c r="D206" s="4" t="s">
        <v>2306</v>
      </c>
      <c r="E206" s="2" t="s">
        <v>2307</v>
      </c>
      <c r="F206" s="5">
        <v>2013.0</v>
      </c>
      <c r="G206" s="2" t="s">
        <v>133</v>
      </c>
      <c r="H206" s="5">
        <v>3.0</v>
      </c>
      <c r="I206" s="5">
        <v>-3.0</v>
      </c>
      <c r="J206" s="5">
        <v>-2.0</v>
      </c>
      <c r="K206" s="5">
        <v>-2.0</v>
      </c>
      <c r="L206" s="5">
        <v>0.0</v>
      </c>
      <c r="M206" s="2" t="s">
        <v>75</v>
      </c>
      <c r="N206" s="2">
        <v>0.0</v>
      </c>
      <c r="O206" s="2">
        <v>1.0</v>
      </c>
      <c r="P206" s="2" t="s">
        <v>41</v>
      </c>
      <c r="Q206" s="2" t="s">
        <v>76</v>
      </c>
      <c r="R206" s="2" t="s">
        <v>77</v>
      </c>
      <c r="S206" s="2">
        <v>0.25</v>
      </c>
      <c r="T206" s="2">
        <v>0.75</v>
      </c>
      <c r="U206" s="2">
        <v>0.0</v>
      </c>
      <c r="V206" s="2">
        <f t="shared" si="5"/>
        <v>1</v>
      </c>
      <c r="W206" s="2" t="s">
        <v>2308</v>
      </c>
      <c r="X206" s="2" t="s">
        <v>2003</v>
      </c>
      <c r="Y206" s="2" t="s">
        <v>887</v>
      </c>
      <c r="Z206" s="2" t="s">
        <v>124</v>
      </c>
      <c r="AA206" s="2" t="s">
        <v>2309</v>
      </c>
      <c r="AB206" s="2" t="e">
        <v>#NAME?</v>
      </c>
      <c r="AC206" s="2" t="s">
        <v>2310</v>
      </c>
      <c r="AD206" s="5" t="s">
        <v>2311</v>
      </c>
      <c r="AE206" s="2" t="s">
        <v>2312</v>
      </c>
      <c r="AF206" s="2" t="s">
        <v>2313</v>
      </c>
      <c r="AG206" s="2" t="s">
        <v>2314</v>
      </c>
      <c r="AH206" s="5" t="s">
        <v>2315</v>
      </c>
      <c r="AI206" s="2" t="s">
        <v>71</v>
      </c>
      <c r="AJ206" s="10"/>
    </row>
    <row r="207">
      <c r="A207" s="1">
        <v>44563.0</v>
      </c>
      <c r="B207" s="30" t="s">
        <v>36</v>
      </c>
      <c r="C207" s="6">
        <v>215.0</v>
      </c>
      <c r="D207" s="4" t="s">
        <v>2316</v>
      </c>
      <c r="E207" s="5" t="s">
        <v>2317</v>
      </c>
      <c r="F207" s="5">
        <v>2020.0</v>
      </c>
      <c r="G207" s="2" t="s">
        <v>1628</v>
      </c>
      <c r="H207" s="2">
        <v>2.0</v>
      </c>
      <c r="I207" s="2">
        <v>-9.0</v>
      </c>
      <c r="J207" s="2">
        <v>0.0</v>
      </c>
      <c r="K207" s="2">
        <v>2.0</v>
      </c>
      <c r="L207" s="2">
        <v>2.0</v>
      </c>
      <c r="M207" s="2" t="s">
        <v>213</v>
      </c>
      <c r="N207" s="2">
        <v>0.0</v>
      </c>
      <c r="O207" s="2">
        <v>1.0</v>
      </c>
      <c r="P207" s="2" t="s">
        <v>41</v>
      </c>
      <c r="Q207" s="2" t="s">
        <v>93</v>
      </c>
      <c r="R207" s="10"/>
      <c r="S207" s="2">
        <v>0.25</v>
      </c>
      <c r="T207" s="2">
        <v>0.75</v>
      </c>
      <c r="U207" s="2">
        <v>0.0</v>
      </c>
      <c r="V207" s="2">
        <f t="shared" si="5"/>
        <v>1</v>
      </c>
      <c r="W207" s="2" t="s">
        <v>2318</v>
      </c>
      <c r="X207" s="2" t="s">
        <v>2319</v>
      </c>
      <c r="Y207" s="2" t="s">
        <v>2320</v>
      </c>
      <c r="Z207" s="2" t="s">
        <v>110</v>
      </c>
      <c r="AA207" s="2" t="s">
        <v>2321</v>
      </c>
      <c r="AB207" s="10"/>
      <c r="AC207" s="2" t="s">
        <v>2322</v>
      </c>
      <c r="AD207" s="5" t="s">
        <v>2323</v>
      </c>
      <c r="AE207" s="2" t="s">
        <v>2324</v>
      </c>
      <c r="AF207" s="2" t="s">
        <v>2325</v>
      </c>
      <c r="AG207" s="2" t="s">
        <v>2326</v>
      </c>
      <c r="AH207" s="5" t="s">
        <v>2327</v>
      </c>
      <c r="AI207" s="2" t="s">
        <v>52</v>
      </c>
      <c r="AJ207" s="2" t="s">
        <v>53</v>
      </c>
    </row>
    <row r="208">
      <c r="A208" s="1">
        <v>44563.0</v>
      </c>
      <c r="B208" s="30" t="s">
        <v>36</v>
      </c>
      <c r="C208" s="6">
        <v>32.0</v>
      </c>
      <c r="D208" s="4" t="s">
        <v>2328</v>
      </c>
      <c r="E208" s="2" t="s">
        <v>2329</v>
      </c>
      <c r="F208" s="5">
        <v>2010.0</v>
      </c>
      <c r="G208" s="2" t="s">
        <v>2330</v>
      </c>
      <c r="H208" s="2">
        <v>2.0</v>
      </c>
      <c r="I208" s="2">
        <v>-4.0</v>
      </c>
      <c r="J208" s="2">
        <v>-2.0</v>
      </c>
      <c r="K208" s="2">
        <v>-3.0</v>
      </c>
      <c r="L208" s="2">
        <v>0.0</v>
      </c>
      <c r="M208" s="2" t="s">
        <v>1149</v>
      </c>
      <c r="N208" s="2">
        <v>0.0</v>
      </c>
      <c r="O208" s="2">
        <v>1.0</v>
      </c>
      <c r="P208" s="2" t="s">
        <v>41</v>
      </c>
      <c r="Q208" s="2" t="s">
        <v>76</v>
      </c>
      <c r="R208" s="2" t="s">
        <v>77</v>
      </c>
      <c r="S208" s="16">
        <v>1.0</v>
      </c>
      <c r="T208" s="16">
        <v>0.0</v>
      </c>
      <c r="U208" s="2">
        <v>0.0</v>
      </c>
      <c r="V208" s="2">
        <f t="shared" si="5"/>
        <v>1</v>
      </c>
      <c r="W208" s="2" t="s">
        <v>2331</v>
      </c>
      <c r="X208" s="2" t="s">
        <v>2332</v>
      </c>
      <c r="Y208" s="2" t="s">
        <v>80</v>
      </c>
      <c r="Z208" s="2" t="s">
        <v>2333</v>
      </c>
      <c r="AA208" s="2" t="s">
        <v>2334</v>
      </c>
      <c r="AB208" s="2" t="e">
        <v>#NAME?</v>
      </c>
      <c r="AC208" s="2" t="s">
        <v>2335</v>
      </c>
      <c r="AD208" s="5" t="s">
        <v>2329</v>
      </c>
      <c r="AE208" s="2" t="s">
        <v>2336</v>
      </c>
      <c r="AF208" s="2" t="s">
        <v>2337</v>
      </c>
      <c r="AG208" s="2" t="s">
        <v>50</v>
      </c>
      <c r="AH208" s="5" t="s">
        <v>2338</v>
      </c>
      <c r="AI208" s="2" t="s">
        <v>52</v>
      </c>
      <c r="AJ208" s="10"/>
    </row>
    <row r="209">
      <c r="A209" s="1">
        <v>44563.0</v>
      </c>
      <c r="B209" s="30" t="s">
        <v>36</v>
      </c>
      <c r="C209" s="6">
        <v>102.0</v>
      </c>
      <c r="D209" s="4" t="s">
        <v>2339</v>
      </c>
      <c r="E209" s="2" t="s">
        <v>2340</v>
      </c>
      <c r="F209" s="5">
        <v>2010.0</v>
      </c>
      <c r="G209" s="2" t="s">
        <v>200</v>
      </c>
      <c r="H209" s="5">
        <v>3.0</v>
      </c>
      <c r="I209" s="5">
        <v>-3.0</v>
      </c>
      <c r="J209" s="5">
        <v>-2.0</v>
      </c>
      <c r="K209" s="5">
        <v>-2.0</v>
      </c>
      <c r="L209" s="5">
        <v>0.0</v>
      </c>
      <c r="M209" s="2" t="s">
        <v>75</v>
      </c>
      <c r="N209" s="2">
        <v>0.0</v>
      </c>
      <c r="O209" s="2">
        <v>1.0</v>
      </c>
      <c r="P209" s="2" t="s">
        <v>41</v>
      </c>
      <c r="Q209" s="2" t="s">
        <v>76</v>
      </c>
      <c r="R209" s="2" t="s">
        <v>77</v>
      </c>
      <c r="S209" s="2">
        <v>0.25</v>
      </c>
      <c r="T209" s="2">
        <v>0.75</v>
      </c>
      <c r="U209" s="2">
        <v>0.0</v>
      </c>
      <c r="V209" s="2">
        <f t="shared" si="5"/>
        <v>1</v>
      </c>
      <c r="W209" s="2" t="s">
        <v>2341</v>
      </c>
      <c r="X209" s="2" t="s">
        <v>146</v>
      </c>
      <c r="Y209" s="2" t="s">
        <v>887</v>
      </c>
      <c r="Z209" s="2" t="s">
        <v>2342</v>
      </c>
      <c r="AA209" s="2" t="s">
        <v>2343</v>
      </c>
      <c r="AB209" s="2" t="e">
        <v>#NAME?</v>
      </c>
      <c r="AC209" s="2" t="s">
        <v>2344</v>
      </c>
      <c r="AD209" s="5" t="s">
        <v>2345</v>
      </c>
      <c r="AE209" s="2" t="s">
        <v>2346</v>
      </c>
      <c r="AF209" s="2" t="s">
        <v>207</v>
      </c>
      <c r="AG209" s="2" t="s">
        <v>50</v>
      </c>
      <c r="AH209" s="5" t="s">
        <v>39</v>
      </c>
      <c r="AI209" s="2" t="s">
        <v>52</v>
      </c>
      <c r="AJ209" s="10"/>
    </row>
    <row r="210">
      <c r="A210" s="1">
        <v>44563.0</v>
      </c>
      <c r="B210" s="30" t="s">
        <v>36</v>
      </c>
      <c r="C210" s="6">
        <v>101.0</v>
      </c>
      <c r="D210" s="4" t="s">
        <v>2347</v>
      </c>
      <c r="E210" s="2" t="s">
        <v>2348</v>
      </c>
      <c r="F210" s="5">
        <v>2011.0</v>
      </c>
      <c r="G210" s="2" t="s">
        <v>200</v>
      </c>
      <c r="H210" s="5">
        <v>3.0</v>
      </c>
      <c r="I210" s="5">
        <v>-3.0</v>
      </c>
      <c r="J210" s="5">
        <v>-1.0</v>
      </c>
      <c r="K210" s="5">
        <v>-2.0</v>
      </c>
      <c r="L210" s="5">
        <v>0.0</v>
      </c>
      <c r="M210" s="2" t="s">
        <v>75</v>
      </c>
      <c r="N210" s="2">
        <v>0.0</v>
      </c>
      <c r="O210" s="2">
        <v>1.0</v>
      </c>
      <c r="P210" s="2" t="s">
        <v>41</v>
      </c>
      <c r="Q210" s="2" t="s">
        <v>42</v>
      </c>
      <c r="R210" s="2" t="s">
        <v>77</v>
      </c>
      <c r="S210" s="5">
        <v>0.75</v>
      </c>
      <c r="T210" s="5">
        <v>0.25</v>
      </c>
      <c r="U210" s="2">
        <v>0.0</v>
      </c>
      <c r="V210" s="2">
        <f t="shared" si="5"/>
        <v>1</v>
      </c>
      <c r="W210" s="2" t="s">
        <v>1968</v>
      </c>
      <c r="X210" s="2" t="s">
        <v>146</v>
      </c>
      <c r="Y210" s="2" t="s">
        <v>123</v>
      </c>
      <c r="Z210" s="2" t="s">
        <v>1303</v>
      </c>
      <c r="AA210" s="2" t="s">
        <v>2349</v>
      </c>
      <c r="AB210" s="2" t="s">
        <v>50</v>
      </c>
      <c r="AC210" s="2" t="s">
        <v>50</v>
      </c>
      <c r="AD210" s="5" t="s">
        <v>2350</v>
      </c>
      <c r="AE210" s="2" t="s">
        <v>2351</v>
      </c>
      <c r="AF210" s="2" t="s">
        <v>50</v>
      </c>
      <c r="AG210" s="2" t="s">
        <v>50</v>
      </c>
      <c r="AH210" s="5" t="s">
        <v>2352</v>
      </c>
      <c r="AI210" s="2" t="s">
        <v>52</v>
      </c>
      <c r="AJ210" s="10"/>
    </row>
    <row r="211">
      <c r="A211" s="1">
        <v>44563.0</v>
      </c>
      <c r="B211" s="30" t="s">
        <v>36</v>
      </c>
      <c r="C211" s="6">
        <v>18.0</v>
      </c>
      <c r="D211" s="4" t="s">
        <v>2353</v>
      </c>
      <c r="E211" s="2" t="s">
        <v>2354</v>
      </c>
      <c r="F211" s="5">
        <v>2016.0</v>
      </c>
      <c r="G211" s="2" t="s">
        <v>200</v>
      </c>
      <c r="H211" s="5">
        <v>3.0</v>
      </c>
      <c r="I211" s="5">
        <v>-3.0</v>
      </c>
      <c r="J211" s="5">
        <v>-1.0</v>
      </c>
      <c r="K211" s="5">
        <v>-2.0</v>
      </c>
      <c r="L211" s="5">
        <v>0.0</v>
      </c>
      <c r="M211" s="2" t="s">
        <v>75</v>
      </c>
      <c r="N211" s="2">
        <v>0.0</v>
      </c>
      <c r="O211" s="2">
        <v>1.0</v>
      </c>
      <c r="P211" s="2" t="s">
        <v>41</v>
      </c>
      <c r="Q211" s="2" t="s">
        <v>76</v>
      </c>
      <c r="R211" s="2" t="s">
        <v>59</v>
      </c>
      <c r="S211" s="16">
        <v>0.75</v>
      </c>
      <c r="T211" s="2">
        <v>0.0</v>
      </c>
      <c r="U211" s="2">
        <v>0.25</v>
      </c>
      <c r="V211" s="2">
        <f t="shared" si="5"/>
        <v>1</v>
      </c>
      <c r="W211" s="2" t="s">
        <v>2355</v>
      </c>
      <c r="X211" s="2" t="s">
        <v>2356</v>
      </c>
      <c r="Y211" s="2" t="s">
        <v>2004</v>
      </c>
      <c r="Z211" s="2" t="s">
        <v>124</v>
      </c>
      <c r="AA211" s="2" t="s">
        <v>2357</v>
      </c>
      <c r="AB211" s="10"/>
      <c r="AC211" s="2" t="s">
        <v>2358</v>
      </c>
      <c r="AD211" s="5" t="s">
        <v>2359</v>
      </c>
      <c r="AE211" s="2" t="s">
        <v>2360</v>
      </c>
      <c r="AF211" s="2" t="s">
        <v>2361</v>
      </c>
      <c r="AG211" s="2" t="s">
        <v>50</v>
      </c>
      <c r="AH211" s="2" t="s">
        <v>2362</v>
      </c>
      <c r="AI211" s="2" t="s">
        <v>52</v>
      </c>
      <c r="AJ211" s="10"/>
    </row>
    <row r="212">
      <c r="A212" s="1">
        <v>44563.0</v>
      </c>
      <c r="B212" s="30" t="s">
        <v>36</v>
      </c>
      <c r="C212" s="6">
        <v>30.0</v>
      </c>
      <c r="D212" s="4" t="s">
        <v>2363</v>
      </c>
      <c r="E212" s="2" t="s">
        <v>1740</v>
      </c>
      <c r="F212" s="5">
        <v>2016.0</v>
      </c>
      <c r="G212" s="2" t="s">
        <v>2364</v>
      </c>
      <c r="H212" s="5">
        <v>3.0</v>
      </c>
      <c r="I212" s="5">
        <v>-3.0</v>
      </c>
      <c r="J212" s="5">
        <v>-2.0</v>
      </c>
      <c r="K212" s="5">
        <v>-2.0</v>
      </c>
      <c r="L212" s="5">
        <v>0.0</v>
      </c>
      <c r="M212" s="2" t="s">
        <v>75</v>
      </c>
      <c r="N212" s="2">
        <v>0.0</v>
      </c>
      <c r="O212" s="2">
        <v>1.0</v>
      </c>
      <c r="P212" s="2" t="s">
        <v>41</v>
      </c>
      <c r="Q212" s="2" t="s">
        <v>76</v>
      </c>
      <c r="R212" s="2" t="s">
        <v>59</v>
      </c>
      <c r="S212" s="2">
        <v>0.75</v>
      </c>
      <c r="T212" s="2">
        <v>0.0</v>
      </c>
      <c r="U212" s="2">
        <v>0.25</v>
      </c>
      <c r="V212" s="2">
        <f t="shared" si="5"/>
        <v>1</v>
      </c>
      <c r="W212" s="2" t="s">
        <v>1741</v>
      </c>
      <c r="X212" s="2" t="s">
        <v>146</v>
      </c>
      <c r="Y212" s="2" t="s">
        <v>1752</v>
      </c>
      <c r="Z212" s="2" t="s">
        <v>124</v>
      </c>
      <c r="AA212" s="2" t="s">
        <v>1743</v>
      </c>
      <c r="AB212" s="10"/>
      <c r="AC212" s="2" t="s">
        <v>2365</v>
      </c>
      <c r="AD212" s="5" t="s">
        <v>2366</v>
      </c>
      <c r="AE212" s="2" t="s">
        <v>2367</v>
      </c>
      <c r="AF212" s="2" t="s">
        <v>1747</v>
      </c>
      <c r="AG212" s="2" t="s">
        <v>50</v>
      </c>
      <c r="AH212" s="5" t="s">
        <v>2368</v>
      </c>
      <c r="AI212" s="2" t="s">
        <v>52</v>
      </c>
      <c r="AJ212" s="10"/>
    </row>
    <row r="213">
      <c r="A213" s="1">
        <v>44563.0</v>
      </c>
      <c r="B213" s="30" t="s">
        <v>36</v>
      </c>
      <c r="C213" s="6">
        <v>135.0</v>
      </c>
      <c r="D213" s="4" t="s">
        <v>2369</v>
      </c>
      <c r="E213" s="2" t="s">
        <v>2370</v>
      </c>
      <c r="F213" s="5">
        <v>2008.0</v>
      </c>
      <c r="G213" s="2" t="s">
        <v>235</v>
      </c>
      <c r="H213" s="2">
        <v>3.0</v>
      </c>
      <c r="I213" s="2">
        <v>-3.0</v>
      </c>
      <c r="J213" s="2">
        <v>-2.0</v>
      </c>
      <c r="K213" s="16">
        <v>-6.0</v>
      </c>
      <c r="L213" s="2">
        <v>0.0</v>
      </c>
      <c r="M213" s="2" t="s">
        <v>57</v>
      </c>
      <c r="N213" s="2">
        <v>0.0</v>
      </c>
      <c r="O213" s="2">
        <v>1.0</v>
      </c>
      <c r="P213" s="2" t="s">
        <v>41</v>
      </c>
      <c r="Q213" s="2" t="s">
        <v>76</v>
      </c>
      <c r="R213" s="2" t="s">
        <v>2371</v>
      </c>
      <c r="S213" s="16">
        <v>1.0</v>
      </c>
      <c r="T213" s="16">
        <v>0.0</v>
      </c>
      <c r="U213" s="16">
        <v>0.0</v>
      </c>
      <c r="V213" s="2">
        <f t="shared" si="5"/>
        <v>1</v>
      </c>
      <c r="W213" s="2" t="s">
        <v>2372</v>
      </c>
      <c r="X213" s="2" t="s">
        <v>2373</v>
      </c>
      <c r="Y213" s="2" t="s">
        <v>407</v>
      </c>
      <c r="Z213" s="2" t="s">
        <v>124</v>
      </c>
      <c r="AA213" s="2" t="s">
        <v>2374</v>
      </c>
      <c r="AB213" s="2" t="e">
        <v>#NAME?</v>
      </c>
      <c r="AC213" s="2" t="s">
        <v>2375</v>
      </c>
      <c r="AD213" s="5" t="s">
        <v>2376</v>
      </c>
      <c r="AE213" s="2" t="s">
        <v>2377</v>
      </c>
      <c r="AF213" s="2" t="s">
        <v>207</v>
      </c>
      <c r="AG213" s="2" t="s">
        <v>50</v>
      </c>
      <c r="AH213" s="5" t="s">
        <v>2378</v>
      </c>
      <c r="AI213" s="2" t="s">
        <v>2379</v>
      </c>
      <c r="AJ213" s="2" t="s">
        <v>53</v>
      </c>
    </row>
    <row r="214">
      <c r="A214" s="1">
        <v>44563.0</v>
      </c>
      <c r="B214" s="30" t="s">
        <v>36</v>
      </c>
      <c r="C214" s="6">
        <v>17.0</v>
      </c>
      <c r="D214" s="4" t="s">
        <v>2380</v>
      </c>
      <c r="E214" s="2" t="s">
        <v>2381</v>
      </c>
      <c r="F214" s="5">
        <v>2011.0</v>
      </c>
      <c r="G214" s="2" t="s">
        <v>235</v>
      </c>
      <c r="H214" s="2">
        <v>3.0</v>
      </c>
      <c r="I214" s="2">
        <v>-4.0</v>
      </c>
      <c r="J214" s="2">
        <v>-4.0</v>
      </c>
      <c r="K214" s="2">
        <v>-5.0</v>
      </c>
      <c r="L214" s="2">
        <v>-4.0</v>
      </c>
      <c r="M214" s="2" t="s">
        <v>1149</v>
      </c>
      <c r="N214" s="2">
        <v>0.0</v>
      </c>
      <c r="O214" s="2">
        <v>1.0</v>
      </c>
      <c r="P214" s="2" t="s">
        <v>41</v>
      </c>
      <c r="Q214" s="2" t="s">
        <v>76</v>
      </c>
      <c r="R214" s="2" t="s">
        <v>77</v>
      </c>
      <c r="S214" s="2">
        <v>0.25</v>
      </c>
      <c r="T214" s="2">
        <v>0.75</v>
      </c>
      <c r="U214" s="2">
        <v>0.0</v>
      </c>
      <c r="V214" s="2">
        <f t="shared" si="5"/>
        <v>1</v>
      </c>
      <c r="W214" s="2" t="s">
        <v>2382</v>
      </c>
      <c r="X214" s="2" t="s">
        <v>2383</v>
      </c>
      <c r="Y214" s="2" t="s">
        <v>2384</v>
      </c>
      <c r="Z214" s="2" t="s">
        <v>2385</v>
      </c>
      <c r="AA214" s="2" t="s">
        <v>2386</v>
      </c>
      <c r="AB214" s="2" t="e">
        <v>#NAME?</v>
      </c>
      <c r="AC214" s="2" t="s">
        <v>2387</v>
      </c>
      <c r="AD214" s="5" t="s">
        <v>2388</v>
      </c>
      <c r="AE214" s="2" t="s">
        <v>2389</v>
      </c>
      <c r="AF214" s="2" t="s">
        <v>2390</v>
      </c>
      <c r="AG214" s="2" t="s">
        <v>2391</v>
      </c>
      <c r="AH214" s="5" t="s">
        <v>2392</v>
      </c>
      <c r="AI214" s="2" t="s">
        <v>52</v>
      </c>
      <c r="AJ214" s="2" t="s">
        <v>53</v>
      </c>
    </row>
    <row r="215">
      <c r="A215" s="1">
        <v>44563.0</v>
      </c>
      <c r="B215" s="30" t="s">
        <v>36</v>
      </c>
      <c r="C215" s="6">
        <v>134.0</v>
      </c>
      <c r="D215" s="4" t="s">
        <v>2393</v>
      </c>
      <c r="E215" s="2" t="s">
        <v>2394</v>
      </c>
      <c r="F215" s="5">
        <v>2010.0</v>
      </c>
      <c r="G215" s="2" t="s">
        <v>2395</v>
      </c>
      <c r="H215" s="2">
        <v>2.0</v>
      </c>
      <c r="I215" s="2">
        <v>-3.0</v>
      </c>
      <c r="J215" s="2">
        <v>-3.0</v>
      </c>
      <c r="K215" s="2">
        <v>0.0</v>
      </c>
      <c r="L215" s="2">
        <v>0.0</v>
      </c>
      <c r="M215" s="2" t="s">
        <v>1149</v>
      </c>
      <c r="N215" s="2">
        <v>0.0</v>
      </c>
      <c r="O215" s="2">
        <v>1.0</v>
      </c>
      <c r="P215" s="2" t="s">
        <v>41</v>
      </c>
      <c r="Q215" s="2" t="s">
        <v>76</v>
      </c>
      <c r="R215" s="2" t="s">
        <v>77</v>
      </c>
      <c r="S215" s="2">
        <v>1.0</v>
      </c>
      <c r="T215" s="2">
        <v>0.0</v>
      </c>
      <c r="U215" s="2">
        <v>0.0</v>
      </c>
      <c r="V215" s="2">
        <f t="shared" si="5"/>
        <v>1</v>
      </c>
      <c r="W215" s="2" t="s">
        <v>2396</v>
      </c>
      <c r="X215" s="2" t="s">
        <v>2397</v>
      </c>
      <c r="Y215" s="2" t="s">
        <v>1368</v>
      </c>
      <c r="Z215" s="2" t="s">
        <v>81</v>
      </c>
      <c r="AA215" s="2" t="s">
        <v>2398</v>
      </c>
      <c r="AB215" s="2" t="e">
        <v>#NAME?</v>
      </c>
      <c r="AC215" s="2" t="s">
        <v>2399</v>
      </c>
      <c r="AD215" s="5" t="s">
        <v>2400</v>
      </c>
      <c r="AE215" s="2" t="s">
        <v>2401</v>
      </c>
      <c r="AF215" s="2" t="s">
        <v>2402</v>
      </c>
      <c r="AG215" s="2" t="s">
        <v>50</v>
      </c>
      <c r="AH215" s="5" t="s">
        <v>2403</v>
      </c>
      <c r="AI215" s="2" t="s">
        <v>52</v>
      </c>
      <c r="AJ215" s="10"/>
    </row>
    <row r="216">
      <c r="A216" s="1">
        <v>44563.0</v>
      </c>
      <c r="B216" s="30" t="s">
        <v>36</v>
      </c>
      <c r="C216" s="6">
        <v>241.0</v>
      </c>
      <c r="D216" s="4" t="s">
        <v>2404</v>
      </c>
      <c r="E216" s="5" t="s">
        <v>2405</v>
      </c>
      <c r="F216" s="5">
        <v>2007.0</v>
      </c>
      <c r="G216" s="5" t="s">
        <v>2406</v>
      </c>
      <c r="H216" s="3">
        <v>2.0</v>
      </c>
      <c r="I216" s="2">
        <v>-10.0</v>
      </c>
      <c r="J216" s="3">
        <v>-6.0</v>
      </c>
      <c r="K216" s="3">
        <v>2.0</v>
      </c>
      <c r="L216" s="5">
        <v>5.0</v>
      </c>
      <c r="M216" s="3" t="s">
        <v>2407</v>
      </c>
      <c r="N216" s="2">
        <v>0.0</v>
      </c>
      <c r="O216" s="3">
        <v>1.0</v>
      </c>
      <c r="P216" s="3" t="s">
        <v>41</v>
      </c>
      <c r="Q216" s="3" t="s">
        <v>93</v>
      </c>
      <c r="R216" s="6"/>
      <c r="S216" s="3">
        <v>0.25</v>
      </c>
      <c r="T216" s="3">
        <v>0.75</v>
      </c>
      <c r="U216" s="3">
        <v>0.0</v>
      </c>
      <c r="V216" s="2">
        <f t="shared" si="5"/>
        <v>1</v>
      </c>
      <c r="W216" s="3" t="s">
        <v>2408</v>
      </c>
      <c r="X216" s="3" t="s">
        <v>2409</v>
      </c>
      <c r="Y216" s="3" t="s">
        <v>2410</v>
      </c>
      <c r="Z216" s="3" t="s">
        <v>124</v>
      </c>
      <c r="AA216" s="3" t="s">
        <v>2411</v>
      </c>
      <c r="AB216" s="6"/>
      <c r="AC216" s="3" t="s">
        <v>2412</v>
      </c>
      <c r="AD216" s="5" t="s">
        <v>2405</v>
      </c>
      <c r="AE216" s="3" t="s">
        <v>2413</v>
      </c>
      <c r="AF216" s="3" t="s">
        <v>2414</v>
      </c>
      <c r="AG216" s="3" t="s">
        <v>2415</v>
      </c>
      <c r="AH216" s="5" t="s">
        <v>2416</v>
      </c>
      <c r="AI216" s="3" t="s">
        <v>466</v>
      </c>
      <c r="AJ216" s="6"/>
    </row>
    <row r="217">
      <c r="A217" s="1">
        <v>44563.0</v>
      </c>
      <c r="B217" s="30" t="s">
        <v>36</v>
      </c>
      <c r="C217" s="6">
        <v>293.0</v>
      </c>
      <c r="D217" s="4" t="s">
        <v>2417</v>
      </c>
      <c r="E217" s="5" t="s">
        <v>2418</v>
      </c>
      <c r="F217" s="5">
        <v>2010.0</v>
      </c>
      <c r="G217" s="3" t="s">
        <v>2419</v>
      </c>
      <c r="H217" s="3">
        <v>2.0</v>
      </c>
      <c r="I217" s="3">
        <v>-9.0</v>
      </c>
      <c r="J217" s="3">
        <v>-6.0</v>
      </c>
      <c r="K217" s="3">
        <v>2.0</v>
      </c>
      <c r="L217" s="16">
        <v>5.0</v>
      </c>
      <c r="M217" s="3" t="s">
        <v>2420</v>
      </c>
      <c r="N217" s="2">
        <v>0.0</v>
      </c>
      <c r="O217" s="3">
        <v>1.0</v>
      </c>
      <c r="P217" s="3" t="s">
        <v>107</v>
      </c>
      <c r="Q217" s="3" t="s">
        <v>93</v>
      </c>
      <c r="R217" s="6"/>
      <c r="S217" s="3">
        <v>0.0</v>
      </c>
      <c r="T217" s="3">
        <v>1.0</v>
      </c>
      <c r="U217" s="3">
        <v>0.0</v>
      </c>
      <c r="V217" s="2">
        <f t="shared" si="5"/>
        <v>1</v>
      </c>
      <c r="W217" s="3" t="s">
        <v>2421</v>
      </c>
      <c r="X217" s="3" t="s">
        <v>1489</v>
      </c>
      <c r="Y217" s="3" t="s">
        <v>2422</v>
      </c>
      <c r="Z217" s="3" t="s">
        <v>124</v>
      </c>
      <c r="AA217" s="3" t="s">
        <v>2423</v>
      </c>
      <c r="AB217" s="6"/>
      <c r="AC217" s="3" t="s">
        <v>2424</v>
      </c>
      <c r="AD217" s="5" t="s">
        <v>2418</v>
      </c>
      <c r="AE217" s="3" t="s">
        <v>2425</v>
      </c>
      <c r="AF217" s="3" t="s">
        <v>2426</v>
      </c>
      <c r="AG217" s="13" t="s">
        <v>2427</v>
      </c>
      <c r="AH217" s="5" t="s">
        <v>2428</v>
      </c>
      <c r="AI217" s="3" t="s">
        <v>466</v>
      </c>
      <c r="AJ217" s="3" t="s">
        <v>53</v>
      </c>
    </row>
    <row r="218">
      <c r="A218" s="1">
        <v>44563.0</v>
      </c>
      <c r="B218" s="30" t="s">
        <v>36</v>
      </c>
      <c r="C218" s="6">
        <v>377.0</v>
      </c>
      <c r="D218" s="4" t="s">
        <v>2429</v>
      </c>
      <c r="E218" s="5" t="s">
        <v>2430</v>
      </c>
      <c r="F218" s="5">
        <v>2011.0</v>
      </c>
      <c r="G218" s="3" t="s">
        <v>276</v>
      </c>
      <c r="H218" s="3">
        <v>2.0</v>
      </c>
      <c r="I218" s="13">
        <v>-9.0</v>
      </c>
      <c r="J218" s="13">
        <v>-4.0</v>
      </c>
      <c r="K218" s="5">
        <v>-6.0</v>
      </c>
      <c r="L218" s="3">
        <v>6.0</v>
      </c>
      <c r="M218" s="5" t="s">
        <v>2431</v>
      </c>
      <c r="N218" s="2">
        <v>0.0</v>
      </c>
      <c r="O218" s="3">
        <v>1.0</v>
      </c>
      <c r="P218" s="3" t="s">
        <v>107</v>
      </c>
      <c r="Q218" s="3" t="s">
        <v>58</v>
      </c>
      <c r="R218" s="6"/>
      <c r="S218" s="3">
        <v>1.0</v>
      </c>
      <c r="T218" s="3">
        <v>0.0</v>
      </c>
      <c r="U218" s="3">
        <v>0.0</v>
      </c>
      <c r="V218" s="2">
        <f t="shared" si="5"/>
        <v>1</v>
      </c>
      <c r="W218" s="3" t="s">
        <v>2432</v>
      </c>
      <c r="X218" s="3" t="s">
        <v>1162</v>
      </c>
      <c r="Y218" s="3" t="s">
        <v>2433</v>
      </c>
      <c r="Z218" s="3" t="s">
        <v>124</v>
      </c>
      <c r="AA218" s="3" t="s">
        <v>2434</v>
      </c>
      <c r="AB218" s="6"/>
      <c r="AC218" s="3" t="s">
        <v>2435</v>
      </c>
      <c r="AD218" s="5" t="s">
        <v>2430</v>
      </c>
      <c r="AE218" s="3" t="s">
        <v>2436</v>
      </c>
      <c r="AF218" s="3" t="s">
        <v>2437</v>
      </c>
      <c r="AG218" s="3" t="s">
        <v>2438</v>
      </c>
      <c r="AH218" s="5" t="s">
        <v>2439</v>
      </c>
      <c r="AI218" s="3" t="s">
        <v>466</v>
      </c>
      <c r="AJ218" s="3" t="s">
        <v>53</v>
      </c>
    </row>
    <row r="219">
      <c r="A219" s="1">
        <v>44563.0</v>
      </c>
      <c r="B219" s="30" t="s">
        <v>36</v>
      </c>
      <c r="C219" s="6">
        <v>177.0</v>
      </c>
      <c r="D219" s="4" t="s">
        <v>2440</v>
      </c>
      <c r="E219" s="5" t="s">
        <v>2441</v>
      </c>
      <c r="F219" s="5">
        <v>2012.0</v>
      </c>
      <c r="G219" s="2" t="s">
        <v>2442</v>
      </c>
      <c r="H219" s="2">
        <v>3.0</v>
      </c>
      <c r="I219" s="5">
        <v>-5.0</v>
      </c>
      <c r="J219" s="2">
        <v>-4.0</v>
      </c>
      <c r="K219" s="2">
        <v>-6.0</v>
      </c>
      <c r="L219" s="2">
        <v>6.0</v>
      </c>
      <c r="M219" s="2" t="s">
        <v>1149</v>
      </c>
      <c r="N219" s="2">
        <v>0.0</v>
      </c>
      <c r="O219" s="2">
        <v>0.0</v>
      </c>
      <c r="P219" s="2" t="s">
        <v>41</v>
      </c>
      <c r="Q219" s="2" t="s">
        <v>76</v>
      </c>
      <c r="R219" s="10"/>
      <c r="S219" s="16">
        <v>0.75</v>
      </c>
      <c r="T219" s="16">
        <v>0.0</v>
      </c>
      <c r="U219" s="16">
        <v>0.25</v>
      </c>
      <c r="V219" s="2">
        <f t="shared" si="5"/>
        <v>1</v>
      </c>
      <c r="W219" s="2" t="s">
        <v>2443</v>
      </c>
      <c r="X219" s="2" t="s">
        <v>1162</v>
      </c>
      <c r="Y219" s="2" t="s">
        <v>2444</v>
      </c>
      <c r="Z219" s="2" t="s">
        <v>2445</v>
      </c>
      <c r="AA219" s="2" t="s">
        <v>2446</v>
      </c>
      <c r="AB219" s="10"/>
      <c r="AC219" s="2" t="s">
        <v>2447</v>
      </c>
      <c r="AD219" s="5" t="s">
        <v>2448</v>
      </c>
      <c r="AE219" s="2" t="s">
        <v>2449</v>
      </c>
      <c r="AF219" s="2" t="s">
        <v>2450</v>
      </c>
      <c r="AG219" s="2" t="s">
        <v>2451</v>
      </c>
      <c r="AH219" s="5" t="s">
        <v>2452</v>
      </c>
      <c r="AI219" s="2" t="s">
        <v>154</v>
      </c>
      <c r="AJ219" s="2" t="s">
        <v>53</v>
      </c>
    </row>
    <row r="220">
      <c r="A220" s="1">
        <v>44563.0</v>
      </c>
      <c r="B220" s="30" t="s">
        <v>36</v>
      </c>
      <c r="C220" s="6">
        <v>378.0</v>
      </c>
      <c r="D220" s="4" t="s">
        <v>2453</v>
      </c>
      <c r="E220" s="5" t="s">
        <v>2454</v>
      </c>
      <c r="F220" s="5">
        <v>2012.0</v>
      </c>
      <c r="G220" s="3" t="s">
        <v>276</v>
      </c>
      <c r="H220" s="3">
        <v>2.0</v>
      </c>
      <c r="I220" s="13">
        <v>-9.0</v>
      </c>
      <c r="J220" s="13">
        <v>-4.0</v>
      </c>
      <c r="K220" s="5">
        <v>-6.0</v>
      </c>
      <c r="L220" s="3">
        <v>6.0</v>
      </c>
      <c r="M220" s="5" t="s">
        <v>2431</v>
      </c>
      <c r="N220" s="2">
        <v>0.0</v>
      </c>
      <c r="O220" s="3">
        <v>1.0</v>
      </c>
      <c r="P220" s="3" t="s">
        <v>107</v>
      </c>
      <c r="Q220" s="3" t="s">
        <v>58</v>
      </c>
      <c r="R220" s="6"/>
      <c r="S220" s="3">
        <v>1.0</v>
      </c>
      <c r="T220" s="3">
        <v>0.0</v>
      </c>
      <c r="U220" s="3">
        <v>0.0</v>
      </c>
      <c r="V220" s="2">
        <f t="shared" si="5"/>
        <v>1</v>
      </c>
      <c r="W220" s="3" t="s">
        <v>2432</v>
      </c>
      <c r="X220" s="3" t="s">
        <v>1162</v>
      </c>
      <c r="Y220" s="3" t="s">
        <v>2433</v>
      </c>
      <c r="Z220" s="3" t="s">
        <v>1130</v>
      </c>
      <c r="AA220" s="3" t="s">
        <v>2455</v>
      </c>
      <c r="AB220" s="6"/>
      <c r="AC220" s="3" t="s">
        <v>2456</v>
      </c>
      <c r="AD220" s="5" t="s">
        <v>2454</v>
      </c>
      <c r="AE220" s="3" t="s">
        <v>2457</v>
      </c>
      <c r="AF220" s="3" t="s">
        <v>2458</v>
      </c>
      <c r="AG220" s="3" t="s">
        <v>2459</v>
      </c>
      <c r="AH220" s="5" t="s">
        <v>2460</v>
      </c>
      <c r="AI220" s="3" t="s">
        <v>52</v>
      </c>
      <c r="AJ220" s="3" t="s">
        <v>53</v>
      </c>
    </row>
    <row r="221">
      <c r="A221" s="1">
        <v>44563.0</v>
      </c>
      <c r="B221" s="30" t="s">
        <v>36</v>
      </c>
      <c r="C221" s="6">
        <v>287.0</v>
      </c>
      <c r="D221" s="4" t="s">
        <v>2461</v>
      </c>
      <c r="E221" s="5" t="s">
        <v>2462</v>
      </c>
      <c r="F221" s="5">
        <v>2016.0</v>
      </c>
      <c r="G221" s="3" t="s">
        <v>2463</v>
      </c>
      <c r="H221" s="3">
        <v>2.0</v>
      </c>
      <c r="I221" s="5">
        <v>-3.0</v>
      </c>
      <c r="J221" s="3">
        <v>-2.0</v>
      </c>
      <c r="K221" s="3">
        <v>-2.0</v>
      </c>
      <c r="L221" s="3">
        <v>0.0</v>
      </c>
      <c r="M221" s="3" t="s">
        <v>75</v>
      </c>
      <c r="N221" s="2">
        <v>0.0</v>
      </c>
      <c r="O221" s="3">
        <v>1.0</v>
      </c>
      <c r="P221" s="3" t="s">
        <v>41</v>
      </c>
      <c r="Q221" s="3" t="s">
        <v>76</v>
      </c>
      <c r="R221" s="6"/>
      <c r="S221" s="3">
        <v>0.75</v>
      </c>
      <c r="T221" s="3">
        <v>0.0</v>
      </c>
      <c r="U221" s="3">
        <v>0.25</v>
      </c>
      <c r="V221" s="2">
        <f t="shared" si="5"/>
        <v>1</v>
      </c>
      <c r="W221" s="3" t="s">
        <v>2464</v>
      </c>
      <c r="X221" s="3" t="s">
        <v>2465</v>
      </c>
      <c r="Y221" s="3" t="s">
        <v>2433</v>
      </c>
      <c r="Z221" s="3" t="s">
        <v>774</v>
      </c>
      <c r="AA221" s="3" t="s">
        <v>2466</v>
      </c>
      <c r="AB221" s="6"/>
      <c r="AC221" s="3" t="s">
        <v>2467</v>
      </c>
      <c r="AD221" s="5" t="s">
        <v>2462</v>
      </c>
      <c r="AE221" s="3" t="s">
        <v>2468</v>
      </c>
      <c r="AF221" s="3" t="s">
        <v>2469</v>
      </c>
      <c r="AG221" s="3" t="s">
        <v>39</v>
      </c>
      <c r="AH221" s="5" t="s">
        <v>2470</v>
      </c>
      <c r="AI221" s="3" t="s">
        <v>52</v>
      </c>
      <c r="AJ221" s="6"/>
    </row>
    <row r="222">
      <c r="A222" s="1">
        <v>44563.0</v>
      </c>
      <c r="B222" s="30" t="s">
        <v>36</v>
      </c>
      <c r="C222" s="6">
        <v>357.0</v>
      </c>
      <c r="D222" s="4" t="s">
        <v>2471</v>
      </c>
      <c r="E222" s="5" t="s">
        <v>2472</v>
      </c>
      <c r="F222" s="5">
        <v>2017.0</v>
      </c>
      <c r="G222" s="3" t="s">
        <v>2473</v>
      </c>
      <c r="H222" s="3">
        <v>3.0</v>
      </c>
      <c r="I222" s="16">
        <v>-10.0</v>
      </c>
      <c r="J222" s="3">
        <v>-7.0</v>
      </c>
      <c r="K222" s="3" t="s">
        <v>39</v>
      </c>
      <c r="L222" s="3" t="s">
        <v>39</v>
      </c>
      <c r="M222" s="3" t="s">
        <v>213</v>
      </c>
      <c r="N222" s="2">
        <v>0.0</v>
      </c>
      <c r="O222" s="3">
        <v>1.0</v>
      </c>
      <c r="P222" s="3" t="s">
        <v>2474</v>
      </c>
      <c r="Q222" s="3" t="s">
        <v>42</v>
      </c>
      <c r="R222" s="6"/>
      <c r="S222" s="3">
        <v>0.5</v>
      </c>
      <c r="T222" s="3">
        <v>0.5</v>
      </c>
      <c r="U222" s="3">
        <v>0.0</v>
      </c>
      <c r="V222" s="2">
        <f t="shared" si="5"/>
        <v>1</v>
      </c>
      <c r="W222" s="3" t="s">
        <v>2475</v>
      </c>
      <c r="X222" s="3" t="s">
        <v>2476</v>
      </c>
      <c r="Y222" s="3" t="s">
        <v>2477</v>
      </c>
      <c r="Z222" s="3" t="s">
        <v>1402</v>
      </c>
      <c r="AA222" s="3" t="s">
        <v>2478</v>
      </c>
      <c r="AB222" s="6"/>
      <c r="AC222" s="3" t="s">
        <v>2479</v>
      </c>
      <c r="AD222" s="5" t="s">
        <v>2472</v>
      </c>
      <c r="AE222" s="3" t="s">
        <v>2480</v>
      </c>
      <c r="AF222" s="3" t="s">
        <v>2481</v>
      </c>
      <c r="AG222" s="3" t="s">
        <v>2482</v>
      </c>
      <c r="AH222" s="5" t="s">
        <v>2483</v>
      </c>
      <c r="AI222" s="3" t="s">
        <v>466</v>
      </c>
      <c r="AJ222" s="3" t="s">
        <v>53</v>
      </c>
    </row>
    <row r="223">
      <c r="A223" s="31">
        <v>44563.0</v>
      </c>
      <c r="B223" s="32" t="s">
        <v>36</v>
      </c>
      <c r="C223" s="33">
        <v>168.0</v>
      </c>
      <c r="D223" s="34" t="s">
        <v>2484</v>
      </c>
      <c r="E223" s="35" t="s">
        <v>2485</v>
      </c>
      <c r="F223" s="35">
        <v>2017.0</v>
      </c>
      <c r="G223" s="36" t="s">
        <v>90</v>
      </c>
      <c r="H223" s="36">
        <v>3.0</v>
      </c>
      <c r="I223" s="37">
        <v>-7.0</v>
      </c>
      <c r="J223" s="36">
        <v>0.0</v>
      </c>
      <c r="K223" s="36">
        <v>-6.0</v>
      </c>
      <c r="L223" s="36">
        <v>6.0</v>
      </c>
      <c r="M223" s="36" t="s">
        <v>2486</v>
      </c>
      <c r="N223" s="36">
        <v>0.0</v>
      </c>
      <c r="O223" s="36">
        <v>1.0</v>
      </c>
      <c r="P223" s="36" t="s">
        <v>2474</v>
      </c>
      <c r="Q223" s="36" t="s">
        <v>76</v>
      </c>
      <c r="R223" s="38"/>
      <c r="S223" s="36">
        <v>1.0</v>
      </c>
      <c r="T223" s="36">
        <v>0.0</v>
      </c>
      <c r="U223" s="36">
        <v>0.0</v>
      </c>
      <c r="V223" s="36">
        <f t="shared" si="5"/>
        <v>1</v>
      </c>
      <c r="W223" s="36" t="s">
        <v>2487</v>
      </c>
      <c r="X223" s="36" t="s">
        <v>2488</v>
      </c>
      <c r="Y223" s="36" t="s">
        <v>2489</v>
      </c>
      <c r="Z223" s="36" t="s">
        <v>1010</v>
      </c>
      <c r="AA223" s="36" t="s">
        <v>2490</v>
      </c>
      <c r="AB223" s="38"/>
      <c r="AC223" s="36" t="s">
        <v>2491</v>
      </c>
      <c r="AD223" s="35" t="s">
        <v>2492</v>
      </c>
      <c r="AE223" s="36" t="s">
        <v>2493</v>
      </c>
      <c r="AF223" s="36" t="s">
        <v>2494</v>
      </c>
      <c r="AG223" s="36" t="s">
        <v>2495</v>
      </c>
      <c r="AH223" s="35" t="s">
        <v>2496</v>
      </c>
      <c r="AI223" s="36" t="s">
        <v>52</v>
      </c>
      <c r="AJ223" s="36" t="s">
        <v>53</v>
      </c>
    </row>
    <row r="224">
      <c r="A224" s="1">
        <v>44564.0</v>
      </c>
      <c r="B224" s="25"/>
      <c r="C224" s="6">
        <v>397.0</v>
      </c>
      <c r="D224" s="4" t="s">
        <v>2497</v>
      </c>
      <c r="E224" s="5" t="s">
        <v>2498</v>
      </c>
      <c r="F224" s="5">
        <v>2013.0</v>
      </c>
      <c r="G224" s="3">
        <v>2.0</v>
      </c>
      <c r="H224" s="6"/>
      <c r="I224" s="39"/>
      <c r="J224" s="6"/>
      <c r="K224" s="6"/>
      <c r="L224" s="6"/>
      <c r="M224" s="3" t="s">
        <v>40</v>
      </c>
      <c r="N224" s="25"/>
      <c r="O224" s="6"/>
      <c r="P224" s="6"/>
      <c r="Q224" s="6"/>
      <c r="R224" s="6"/>
      <c r="S224" s="6"/>
      <c r="T224" s="6"/>
      <c r="U224" s="6"/>
      <c r="V224" s="2">
        <f t="shared" si="5"/>
        <v>0</v>
      </c>
      <c r="W224" s="6"/>
      <c r="X224" s="6"/>
      <c r="Y224" s="6"/>
      <c r="Z224" s="6"/>
      <c r="AA224" s="6"/>
      <c r="AB224" s="6"/>
      <c r="AC224" s="3" t="s">
        <v>2499</v>
      </c>
      <c r="AD224" s="5" t="s">
        <v>2498</v>
      </c>
      <c r="AE224" s="3" t="s">
        <v>2500</v>
      </c>
      <c r="AF224" s="3" t="s">
        <v>2501</v>
      </c>
      <c r="AG224" s="6"/>
      <c r="AH224" s="5" t="s">
        <v>2502</v>
      </c>
      <c r="AI224" s="6"/>
      <c r="AJ224" s="6"/>
    </row>
    <row r="225">
      <c r="A225" s="1">
        <v>44564.0</v>
      </c>
      <c r="B225" s="25"/>
      <c r="C225" s="6">
        <v>197.0</v>
      </c>
      <c r="D225" s="4" t="s">
        <v>2503</v>
      </c>
      <c r="E225" s="5" t="s">
        <v>2504</v>
      </c>
      <c r="F225" s="5">
        <v>2000.0</v>
      </c>
      <c r="G225" s="2" t="s">
        <v>2505</v>
      </c>
      <c r="H225" s="2">
        <v>3.0</v>
      </c>
      <c r="I225" s="2">
        <v>-7.0</v>
      </c>
      <c r="J225" s="2">
        <v>-6.0</v>
      </c>
      <c r="K225" s="2">
        <v>4.0</v>
      </c>
      <c r="L225" s="2">
        <v>4.0</v>
      </c>
      <c r="M225" s="2" t="s">
        <v>1424</v>
      </c>
      <c r="N225" s="2">
        <v>0.0</v>
      </c>
      <c r="O225" s="2">
        <v>1.0</v>
      </c>
      <c r="P225" s="2" t="s">
        <v>41</v>
      </c>
      <c r="Q225" s="2" t="s">
        <v>93</v>
      </c>
      <c r="R225" s="10"/>
      <c r="S225" s="2">
        <v>1.0</v>
      </c>
      <c r="T225" s="2">
        <v>0.0</v>
      </c>
      <c r="U225" s="2">
        <v>0.0</v>
      </c>
      <c r="V225" s="2">
        <f t="shared" si="5"/>
        <v>1</v>
      </c>
      <c r="W225" s="2" t="s">
        <v>2506</v>
      </c>
      <c r="X225" s="2" t="s">
        <v>2507</v>
      </c>
      <c r="Y225" s="2" t="s">
        <v>1291</v>
      </c>
      <c r="Z225" s="2" t="s">
        <v>124</v>
      </c>
      <c r="AA225" s="2" t="s">
        <v>2508</v>
      </c>
      <c r="AB225" s="10"/>
      <c r="AC225" s="10"/>
      <c r="AD225" s="5" t="s">
        <v>2509</v>
      </c>
      <c r="AE225" s="2" t="s">
        <v>2510</v>
      </c>
      <c r="AF225" s="2" t="s">
        <v>2511</v>
      </c>
      <c r="AG225" s="10"/>
      <c r="AH225" s="5" t="s">
        <v>2512</v>
      </c>
      <c r="AI225" s="2" t="s">
        <v>154</v>
      </c>
      <c r="AJ225" s="2" t="s">
        <v>53</v>
      </c>
    </row>
    <row r="226">
      <c r="A226" s="1">
        <v>44564.0</v>
      </c>
      <c r="B226" s="25"/>
      <c r="C226" s="6">
        <v>410.0</v>
      </c>
      <c r="D226" s="4" t="s">
        <v>2513</v>
      </c>
      <c r="E226" s="5" t="s">
        <v>2514</v>
      </c>
      <c r="F226" s="5">
        <v>2008.0</v>
      </c>
      <c r="G226" s="3" t="s">
        <v>2515</v>
      </c>
      <c r="H226" s="6"/>
      <c r="I226" s="2">
        <v>-3.0</v>
      </c>
      <c r="J226" s="2">
        <v>-1.0</v>
      </c>
      <c r="K226" s="5">
        <v>-2.0</v>
      </c>
      <c r="L226" s="2">
        <v>0.0</v>
      </c>
      <c r="M226" s="3" t="s">
        <v>782</v>
      </c>
      <c r="N226" s="25"/>
      <c r="O226" s="6"/>
      <c r="P226" s="6"/>
      <c r="Q226" s="6"/>
      <c r="R226" s="6"/>
      <c r="S226" s="3">
        <v>0.5</v>
      </c>
      <c r="T226" s="3">
        <v>0.0</v>
      </c>
      <c r="U226" s="3">
        <v>0.5</v>
      </c>
      <c r="V226" s="2">
        <f t="shared" si="5"/>
        <v>1</v>
      </c>
      <c r="W226" s="3" t="s">
        <v>2516</v>
      </c>
      <c r="X226" s="3" t="s">
        <v>161</v>
      </c>
      <c r="Y226" s="3" t="s">
        <v>162</v>
      </c>
      <c r="Z226" s="3" t="s">
        <v>110</v>
      </c>
      <c r="AA226" s="3" t="s">
        <v>2517</v>
      </c>
      <c r="AB226" s="6"/>
      <c r="AC226" s="3" t="s">
        <v>2518</v>
      </c>
      <c r="AD226" s="3" t="s">
        <v>2519</v>
      </c>
      <c r="AE226" s="3" t="s">
        <v>2520</v>
      </c>
      <c r="AF226" s="6"/>
      <c r="AG226" s="3" t="s">
        <v>2521</v>
      </c>
      <c r="AH226" s="5" t="s">
        <v>2522</v>
      </c>
      <c r="AI226" s="3" t="s">
        <v>154</v>
      </c>
      <c r="AJ226" s="6"/>
    </row>
    <row r="227">
      <c r="A227" s="1">
        <v>44564.0</v>
      </c>
      <c r="B227" s="26"/>
      <c r="C227" s="6">
        <v>315.0</v>
      </c>
      <c r="D227" s="4" t="s">
        <v>2523</v>
      </c>
      <c r="E227" s="5" t="s">
        <v>2524</v>
      </c>
      <c r="F227" s="5">
        <v>2019.0</v>
      </c>
      <c r="G227" s="3" t="s">
        <v>2525</v>
      </c>
      <c r="H227" s="6"/>
      <c r="I227" s="2">
        <v>-10.0</v>
      </c>
      <c r="J227" s="3">
        <v>-6.0</v>
      </c>
      <c r="K227" s="3">
        <v>2.0</v>
      </c>
      <c r="L227" s="3">
        <v>2.0</v>
      </c>
      <c r="M227" s="3" t="s">
        <v>302</v>
      </c>
      <c r="N227" s="25"/>
      <c r="O227" s="6"/>
      <c r="P227" s="6"/>
      <c r="Q227" s="3" t="s">
        <v>42</v>
      </c>
      <c r="R227" s="6"/>
      <c r="S227" s="6"/>
      <c r="T227" s="6"/>
      <c r="U227" s="6"/>
      <c r="V227" s="2">
        <f t="shared" si="5"/>
        <v>0</v>
      </c>
      <c r="W227" s="6"/>
      <c r="X227" s="6"/>
      <c r="Y227" s="6"/>
      <c r="Z227" s="6"/>
      <c r="AA227" s="6"/>
      <c r="AB227" s="6"/>
      <c r="AC227" s="6"/>
      <c r="AD227" s="5" t="s">
        <v>2524</v>
      </c>
      <c r="AE227" s="6"/>
      <c r="AF227" s="6"/>
      <c r="AG227" s="6"/>
      <c r="AH227" s="5" t="s">
        <v>2526</v>
      </c>
      <c r="AI227" s="6"/>
      <c r="AJ227" s="6"/>
    </row>
    <row r="228">
      <c r="A228" s="1">
        <v>44564.0</v>
      </c>
      <c r="B228" s="26"/>
      <c r="C228" s="6">
        <v>262.0</v>
      </c>
      <c r="D228" s="4" t="s">
        <v>2527</v>
      </c>
      <c r="E228" s="5" t="s">
        <v>2528</v>
      </c>
      <c r="F228" s="5">
        <v>2017.0</v>
      </c>
      <c r="G228" s="3" t="s">
        <v>1184</v>
      </c>
      <c r="H228" s="28">
        <v>44595.0</v>
      </c>
      <c r="I228" s="2">
        <v>-10.0</v>
      </c>
      <c r="J228" s="3">
        <v>-6.0</v>
      </c>
      <c r="K228" s="3">
        <v>-6.0</v>
      </c>
      <c r="L228" s="3">
        <v>5.0</v>
      </c>
      <c r="M228" s="3" t="s">
        <v>263</v>
      </c>
      <c r="N228" s="25"/>
      <c r="O228" s="6"/>
      <c r="P228" s="6"/>
      <c r="Q228" s="3" t="s">
        <v>42</v>
      </c>
      <c r="R228" s="6"/>
      <c r="S228" s="6"/>
      <c r="T228" s="6"/>
      <c r="U228" s="6"/>
      <c r="V228" s="2">
        <f t="shared" si="5"/>
        <v>0</v>
      </c>
      <c r="W228" s="6"/>
      <c r="X228" s="3" t="s">
        <v>849</v>
      </c>
      <c r="Y228" s="3" t="s">
        <v>305</v>
      </c>
      <c r="Z228" s="6"/>
      <c r="AA228" s="6"/>
      <c r="AB228" s="6"/>
      <c r="AC228" s="6"/>
      <c r="AD228" s="5" t="s">
        <v>2528</v>
      </c>
      <c r="AE228" s="6"/>
      <c r="AF228" s="6"/>
      <c r="AG228" s="6"/>
      <c r="AH228" s="5" t="s">
        <v>2529</v>
      </c>
      <c r="AI228" s="6"/>
      <c r="AJ228" s="6"/>
    </row>
    <row r="229">
      <c r="A229" s="1">
        <v>44564.0</v>
      </c>
      <c r="B229" s="25"/>
      <c r="C229" s="6">
        <v>268.0</v>
      </c>
      <c r="D229" s="4" t="s">
        <v>2530</v>
      </c>
      <c r="E229" s="5" t="s">
        <v>2531</v>
      </c>
      <c r="F229" s="5">
        <v>2017.0</v>
      </c>
      <c r="G229" s="3" t="s">
        <v>200</v>
      </c>
      <c r="H229" s="6"/>
      <c r="I229" s="16">
        <v>-3.0</v>
      </c>
      <c r="J229" s="3">
        <v>-1.0</v>
      </c>
      <c r="K229" s="6"/>
      <c r="L229" s="6"/>
      <c r="M229" s="3" t="s">
        <v>2532</v>
      </c>
      <c r="N229" s="25"/>
      <c r="O229" s="6"/>
      <c r="P229" s="6"/>
      <c r="Q229" s="3" t="s">
        <v>42</v>
      </c>
      <c r="R229" s="6"/>
      <c r="S229" s="6"/>
      <c r="T229" s="6"/>
      <c r="U229" s="6"/>
      <c r="V229" s="2">
        <f t="shared" si="5"/>
        <v>0</v>
      </c>
      <c r="W229" s="6"/>
      <c r="X229" s="6"/>
      <c r="Y229" s="6"/>
      <c r="Z229" s="6"/>
      <c r="AA229" s="6"/>
      <c r="AB229" s="6"/>
      <c r="AC229" s="6"/>
      <c r="AD229" s="5" t="s">
        <v>2531</v>
      </c>
      <c r="AE229" s="6"/>
      <c r="AF229" s="6"/>
      <c r="AG229" s="6"/>
      <c r="AH229" s="5" t="s">
        <v>2533</v>
      </c>
      <c r="AI229" s="6"/>
      <c r="AJ229" s="6"/>
    </row>
    <row r="230">
      <c r="A230" s="1">
        <v>44564.0</v>
      </c>
      <c r="B230" s="25"/>
      <c r="C230" s="6">
        <v>411.0</v>
      </c>
      <c r="D230" s="4" t="s">
        <v>2534</v>
      </c>
      <c r="E230" s="5" t="s">
        <v>2535</v>
      </c>
      <c r="F230" s="5">
        <v>2014.0</v>
      </c>
      <c r="G230" s="3" t="s">
        <v>2536</v>
      </c>
      <c r="H230" s="6"/>
      <c r="I230" s="3">
        <v>-9.0</v>
      </c>
      <c r="J230" s="3">
        <v>-6.0</v>
      </c>
      <c r="K230" s="6"/>
      <c r="L230" s="6"/>
      <c r="M230" s="3" t="s">
        <v>302</v>
      </c>
      <c r="N230" s="2">
        <v>1.0</v>
      </c>
      <c r="O230" s="3">
        <v>1.0</v>
      </c>
      <c r="P230" s="6"/>
      <c r="Q230" s="6"/>
      <c r="R230" s="6"/>
      <c r="S230" s="6"/>
      <c r="T230" s="6"/>
      <c r="U230" s="6"/>
      <c r="V230" s="2">
        <f t="shared" si="5"/>
        <v>0</v>
      </c>
      <c r="W230" s="6"/>
      <c r="X230" s="6"/>
      <c r="Y230" s="6"/>
      <c r="Z230" s="6"/>
      <c r="AA230" s="6"/>
      <c r="AB230" s="6"/>
      <c r="AC230" s="6"/>
      <c r="AD230" s="3" t="s">
        <v>2537</v>
      </c>
      <c r="AE230" s="3" t="s">
        <v>2538</v>
      </c>
      <c r="AF230" s="6"/>
      <c r="AG230" s="6"/>
      <c r="AH230" s="5" t="s">
        <v>2539</v>
      </c>
      <c r="AI230" s="6"/>
      <c r="AJ230" s="6"/>
    </row>
    <row r="231">
      <c r="A231" s="1">
        <v>44564.0</v>
      </c>
      <c r="B231" s="25"/>
      <c r="C231" s="6">
        <v>232.0</v>
      </c>
      <c r="D231" s="4" t="s">
        <v>2540</v>
      </c>
      <c r="E231" s="5" t="s">
        <v>2541</v>
      </c>
      <c r="F231" s="5">
        <v>2007.0</v>
      </c>
      <c r="G231" s="3" t="s">
        <v>1301</v>
      </c>
      <c r="H231" s="6"/>
      <c r="I231" s="16">
        <v>-3.0</v>
      </c>
      <c r="J231" s="6"/>
      <c r="K231" s="6"/>
      <c r="L231" s="6"/>
      <c r="M231" s="3" t="s">
        <v>782</v>
      </c>
      <c r="N231" s="25"/>
      <c r="O231" s="6"/>
      <c r="P231" s="6"/>
      <c r="Q231" s="6"/>
      <c r="R231" s="6"/>
      <c r="S231" s="6"/>
      <c r="T231" s="6"/>
      <c r="U231" s="6"/>
      <c r="V231" s="2">
        <f t="shared" si="5"/>
        <v>0</v>
      </c>
      <c r="W231" s="6"/>
      <c r="X231" s="6"/>
      <c r="Y231" s="6"/>
      <c r="Z231" s="6"/>
      <c r="AA231" s="6"/>
      <c r="AB231" s="6"/>
      <c r="AC231" s="6"/>
      <c r="AD231" s="5" t="s">
        <v>2541</v>
      </c>
      <c r="AE231" s="6"/>
      <c r="AF231" s="6"/>
      <c r="AG231" s="6"/>
      <c r="AH231" s="5" t="s">
        <v>2542</v>
      </c>
      <c r="AI231" s="6"/>
      <c r="AJ231" s="6"/>
    </row>
    <row r="232">
      <c r="A232" s="1">
        <v>44564.0</v>
      </c>
      <c r="B232" s="25"/>
      <c r="C232" s="6">
        <v>382.0</v>
      </c>
      <c r="D232" s="4" t="s">
        <v>2543</v>
      </c>
      <c r="E232" s="5" t="s">
        <v>2544</v>
      </c>
      <c r="F232" s="5">
        <v>2017.0</v>
      </c>
      <c r="G232" s="6"/>
      <c r="H232" s="6"/>
      <c r="I232" s="39"/>
      <c r="J232" s="6"/>
      <c r="K232" s="6"/>
      <c r="L232" s="6"/>
      <c r="M232" s="3" t="s">
        <v>1424</v>
      </c>
      <c r="N232" s="25"/>
      <c r="O232" s="6"/>
      <c r="P232" s="6"/>
      <c r="Q232" s="6"/>
      <c r="R232" s="6"/>
      <c r="S232" s="6"/>
      <c r="T232" s="6"/>
      <c r="U232" s="6"/>
      <c r="V232" s="2">
        <f t="shared" si="5"/>
        <v>0</v>
      </c>
      <c r="W232" s="6"/>
      <c r="X232" s="6"/>
      <c r="Y232" s="6"/>
      <c r="Z232" s="6"/>
      <c r="AA232" s="6"/>
      <c r="AB232" s="6"/>
      <c r="AC232" s="6"/>
      <c r="AD232" s="5" t="s">
        <v>2544</v>
      </c>
      <c r="AE232" s="6"/>
      <c r="AF232" s="6"/>
      <c r="AG232" s="6"/>
      <c r="AH232" s="5" t="s">
        <v>2545</v>
      </c>
      <c r="AI232" s="6"/>
      <c r="AJ232" s="6"/>
    </row>
    <row r="233">
      <c r="A233" s="1">
        <v>44564.0</v>
      </c>
      <c r="B233" s="25"/>
      <c r="C233" s="6">
        <v>201.0</v>
      </c>
      <c r="D233" s="4" t="s">
        <v>2546</v>
      </c>
      <c r="E233" s="5" t="s">
        <v>2547</v>
      </c>
      <c r="F233" s="5">
        <v>2000.0</v>
      </c>
      <c r="G233" s="2" t="s">
        <v>1301</v>
      </c>
      <c r="H233" s="10"/>
      <c r="I233" s="40"/>
      <c r="J233" s="10"/>
      <c r="K233" s="10"/>
      <c r="L233" s="10"/>
      <c r="M233" s="2" t="s">
        <v>782</v>
      </c>
      <c r="N233" s="10"/>
      <c r="O233" s="10"/>
      <c r="P233" s="10"/>
      <c r="Q233" s="10"/>
      <c r="R233" s="10"/>
      <c r="S233" s="10"/>
      <c r="T233" s="10"/>
      <c r="U233" s="10"/>
      <c r="V233" s="2">
        <f t="shared" si="5"/>
        <v>0</v>
      </c>
      <c r="W233" s="10"/>
      <c r="X233" s="10"/>
      <c r="Y233" s="10"/>
      <c r="Z233" s="10"/>
      <c r="AA233" s="10"/>
      <c r="AB233" s="10"/>
      <c r="AC233" s="10"/>
      <c r="AD233" s="5" t="s">
        <v>2548</v>
      </c>
      <c r="AE233" s="10"/>
      <c r="AF233" s="10"/>
      <c r="AG233" s="10"/>
      <c r="AH233" s="5" t="s">
        <v>2549</v>
      </c>
      <c r="AI233" s="10"/>
      <c r="AJ233" s="10"/>
    </row>
    <row r="234">
      <c r="A234" s="1">
        <v>44564.0</v>
      </c>
      <c r="B234" s="25"/>
      <c r="C234" s="6">
        <v>176.0</v>
      </c>
      <c r="D234" s="4" t="s">
        <v>2550</v>
      </c>
      <c r="E234" s="5" t="s">
        <v>2551</v>
      </c>
      <c r="F234" s="5">
        <v>2004.0</v>
      </c>
      <c r="G234" s="10"/>
      <c r="H234" s="10"/>
      <c r="I234" s="40"/>
      <c r="J234" s="10"/>
      <c r="K234" s="10"/>
      <c r="L234" s="10"/>
      <c r="M234" s="2" t="s">
        <v>302</v>
      </c>
      <c r="N234" s="10"/>
      <c r="O234" s="10"/>
      <c r="P234" s="10"/>
      <c r="Q234" s="10"/>
      <c r="R234" s="10"/>
      <c r="S234" s="10"/>
      <c r="T234" s="10"/>
      <c r="U234" s="10"/>
      <c r="V234" s="2">
        <f t="shared" si="5"/>
        <v>0</v>
      </c>
      <c r="W234" s="10"/>
      <c r="X234" s="10"/>
      <c r="Y234" s="10"/>
      <c r="Z234" s="10"/>
      <c r="AA234" s="10"/>
      <c r="AB234" s="10"/>
      <c r="AC234" s="10"/>
      <c r="AD234" s="5" t="s">
        <v>2552</v>
      </c>
      <c r="AE234" s="10"/>
      <c r="AF234" s="10"/>
      <c r="AG234" s="10"/>
      <c r="AH234" s="5" t="s">
        <v>2553</v>
      </c>
      <c r="AI234" s="10"/>
      <c r="AJ234" s="10"/>
    </row>
    <row r="235">
      <c r="A235" s="1">
        <v>44564.0</v>
      </c>
      <c r="B235" s="25"/>
      <c r="C235" s="6">
        <v>351.0</v>
      </c>
      <c r="D235" s="4" t="s">
        <v>2554</v>
      </c>
      <c r="E235" s="5" t="s">
        <v>2555</v>
      </c>
      <c r="F235" s="5">
        <v>2004.0</v>
      </c>
      <c r="G235" s="6"/>
      <c r="H235" s="6"/>
      <c r="I235" s="39"/>
      <c r="J235" s="6"/>
      <c r="K235" s="6"/>
      <c r="L235" s="6"/>
      <c r="M235" s="3" t="s">
        <v>302</v>
      </c>
      <c r="N235" s="25"/>
      <c r="O235" s="6"/>
      <c r="P235" s="6"/>
      <c r="Q235" s="6"/>
      <c r="R235" s="6"/>
      <c r="S235" s="6"/>
      <c r="T235" s="6"/>
      <c r="U235" s="6"/>
      <c r="V235" s="2">
        <f t="shared" si="5"/>
        <v>0</v>
      </c>
      <c r="W235" s="6"/>
      <c r="X235" s="6"/>
      <c r="Y235" s="6"/>
      <c r="Z235" s="6"/>
      <c r="AA235" s="6"/>
      <c r="AB235" s="6"/>
      <c r="AC235" s="6"/>
      <c r="AD235" s="5" t="s">
        <v>2555</v>
      </c>
      <c r="AE235" s="6"/>
      <c r="AF235" s="6"/>
      <c r="AG235" s="6"/>
      <c r="AH235" s="17"/>
      <c r="AI235" s="6"/>
      <c r="AJ235" s="6"/>
    </row>
    <row r="236">
      <c r="A236" s="1">
        <v>44564.0</v>
      </c>
      <c r="B236" s="25"/>
      <c r="C236" s="6">
        <v>236.0</v>
      </c>
      <c r="D236" s="4" t="s">
        <v>2556</v>
      </c>
      <c r="E236" s="5" t="s">
        <v>2557</v>
      </c>
      <c r="F236" s="5">
        <v>2005.0</v>
      </c>
      <c r="G236" s="6"/>
      <c r="H236" s="6"/>
      <c r="I236" s="39"/>
      <c r="J236" s="6"/>
      <c r="K236" s="6"/>
      <c r="L236" s="6"/>
      <c r="M236" s="3" t="s">
        <v>263</v>
      </c>
      <c r="N236" s="25"/>
      <c r="O236" s="6"/>
      <c r="P236" s="6"/>
      <c r="Q236" s="6"/>
      <c r="R236" s="6"/>
      <c r="S236" s="6"/>
      <c r="T236" s="6"/>
      <c r="U236" s="6"/>
      <c r="V236" s="2">
        <f t="shared" si="5"/>
        <v>0</v>
      </c>
      <c r="W236" s="6"/>
      <c r="X236" s="6"/>
      <c r="Y236" s="6"/>
      <c r="Z236" s="6"/>
      <c r="AA236" s="6"/>
      <c r="AB236" s="6"/>
      <c r="AC236" s="6"/>
      <c r="AD236" s="5" t="s">
        <v>2557</v>
      </c>
      <c r="AE236" s="6"/>
      <c r="AF236" s="6"/>
      <c r="AG236" s="6"/>
      <c r="AH236" s="5" t="s">
        <v>2558</v>
      </c>
      <c r="AI236" s="6"/>
      <c r="AJ236" s="6"/>
    </row>
    <row r="237">
      <c r="A237" s="1">
        <v>44564.0</v>
      </c>
      <c r="B237" s="25"/>
      <c r="C237" s="6">
        <v>270.0</v>
      </c>
      <c r="D237" s="4" t="s">
        <v>2559</v>
      </c>
      <c r="E237" s="5" t="s">
        <v>2560</v>
      </c>
      <c r="F237" s="5">
        <v>2005.0</v>
      </c>
      <c r="G237" s="3" t="s">
        <v>2561</v>
      </c>
      <c r="H237" s="6"/>
      <c r="I237" s="39"/>
      <c r="J237" s="6"/>
      <c r="K237" s="6"/>
      <c r="L237" s="6"/>
      <c r="M237" s="3" t="s">
        <v>75</v>
      </c>
      <c r="N237" s="25"/>
      <c r="O237" s="6"/>
      <c r="P237" s="6"/>
      <c r="Q237" s="6"/>
      <c r="R237" s="6"/>
      <c r="S237" s="6"/>
      <c r="T237" s="6"/>
      <c r="U237" s="6"/>
      <c r="V237" s="2">
        <f t="shared" si="5"/>
        <v>0</v>
      </c>
      <c r="W237" s="6"/>
      <c r="X237" s="6"/>
      <c r="Y237" s="6"/>
      <c r="Z237" s="6"/>
      <c r="AA237" s="6"/>
      <c r="AB237" s="6"/>
      <c r="AC237" s="6"/>
      <c r="AD237" s="5" t="s">
        <v>2560</v>
      </c>
      <c r="AE237" s="6"/>
      <c r="AF237" s="6"/>
      <c r="AG237" s="6"/>
      <c r="AH237" s="5" t="s">
        <v>2562</v>
      </c>
      <c r="AI237" s="6"/>
      <c r="AJ237" s="6"/>
    </row>
    <row r="238">
      <c r="A238" s="1">
        <v>44564.0</v>
      </c>
      <c r="B238" s="25"/>
      <c r="C238" s="6">
        <v>356.0</v>
      </c>
      <c r="D238" s="4" t="s">
        <v>2563</v>
      </c>
      <c r="E238" s="5" t="s">
        <v>2564</v>
      </c>
      <c r="F238" s="5">
        <v>2005.0</v>
      </c>
      <c r="G238" s="6"/>
      <c r="H238" s="6"/>
      <c r="I238" s="39"/>
      <c r="J238" s="6"/>
      <c r="K238" s="6"/>
      <c r="L238" s="6"/>
      <c r="M238" s="3" t="s">
        <v>782</v>
      </c>
      <c r="N238" s="25"/>
      <c r="O238" s="6"/>
      <c r="P238" s="6"/>
      <c r="Q238" s="6"/>
      <c r="R238" s="6"/>
      <c r="S238" s="6"/>
      <c r="T238" s="6"/>
      <c r="U238" s="6"/>
      <c r="V238" s="2">
        <f t="shared" si="5"/>
        <v>0</v>
      </c>
      <c r="W238" s="6"/>
      <c r="X238" s="6"/>
      <c r="Y238" s="6"/>
      <c r="Z238" s="6"/>
      <c r="AA238" s="6"/>
      <c r="AB238" s="6"/>
      <c r="AC238" s="6"/>
      <c r="AD238" s="5" t="s">
        <v>2564</v>
      </c>
      <c r="AE238" s="6"/>
      <c r="AF238" s="6"/>
      <c r="AG238" s="6"/>
      <c r="AH238" s="5" t="s">
        <v>2565</v>
      </c>
      <c r="AI238" s="6"/>
      <c r="AJ238" s="6"/>
    </row>
    <row r="239">
      <c r="A239" s="1">
        <v>44564.0</v>
      </c>
      <c r="B239" s="25"/>
      <c r="C239" s="6">
        <v>231.0</v>
      </c>
      <c r="D239" s="4" t="s">
        <v>2566</v>
      </c>
      <c r="E239" s="5" t="s">
        <v>2567</v>
      </c>
      <c r="F239" s="5">
        <v>2006.0</v>
      </c>
      <c r="G239" s="6"/>
      <c r="H239" s="6"/>
      <c r="I239" s="39"/>
      <c r="J239" s="6"/>
      <c r="K239" s="6"/>
      <c r="L239" s="6"/>
      <c r="M239" s="3" t="s">
        <v>782</v>
      </c>
      <c r="N239" s="25"/>
      <c r="O239" s="6"/>
      <c r="P239" s="6"/>
      <c r="Q239" s="6"/>
      <c r="R239" s="6"/>
      <c r="S239" s="6"/>
      <c r="T239" s="6"/>
      <c r="U239" s="6"/>
      <c r="V239" s="2">
        <f t="shared" si="5"/>
        <v>0</v>
      </c>
      <c r="W239" s="6"/>
      <c r="X239" s="6"/>
      <c r="Y239" s="6"/>
      <c r="Z239" s="6"/>
      <c r="AA239" s="6"/>
      <c r="AB239" s="6"/>
      <c r="AC239" s="6"/>
      <c r="AD239" s="5" t="s">
        <v>2567</v>
      </c>
      <c r="AE239" s="6"/>
      <c r="AF239" s="6"/>
      <c r="AG239" s="6"/>
      <c r="AH239" s="5" t="s">
        <v>2568</v>
      </c>
      <c r="AI239" s="6"/>
      <c r="AJ239" s="6"/>
    </row>
    <row r="240">
      <c r="A240" s="1">
        <v>44564.0</v>
      </c>
      <c r="B240" s="25"/>
      <c r="C240" s="6">
        <v>349.0</v>
      </c>
      <c r="D240" s="4" t="s">
        <v>2569</v>
      </c>
      <c r="E240" s="5" t="s">
        <v>2570</v>
      </c>
      <c r="F240" s="5">
        <v>2007.0</v>
      </c>
      <c r="G240" s="6"/>
      <c r="H240" s="6"/>
      <c r="I240" s="39"/>
      <c r="J240" s="6"/>
      <c r="K240" s="6"/>
      <c r="L240" s="6"/>
      <c r="M240" s="3" t="s">
        <v>302</v>
      </c>
      <c r="N240" s="25"/>
      <c r="O240" s="6"/>
      <c r="P240" s="6"/>
      <c r="Q240" s="3" t="s">
        <v>42</v>
      </c>
      <c r="R240" s="6"/>
      <c r="S240" s="6"/>
      <c r="T240" s="6"/>
      <c r="U240" s="6"/>
      <c r="V240" s="2">
        <f t="shared" si="5"/>
        <v>0</v>
      </c>
      <c r="W240" s="6"/>
      <c r="X240" s="6"/>
      <c r="Y240" s="6"/>
      <c r="Z240" s="6"/>
      <c r="AA240" s="6"/>
      <c r="AB240" s="6"/>
      <c r="AC240" s="6"/>
      <c r="AD240" s="5" t="s">
        <v>2570</v>
      </c>
      <c r="AE240" s="3" t="s">
        <v>2571</v>
      </c>
      <c r="AF240" s="6"/>
      <c r="AG240" s="6"/>
      <c r="AH240" s="5" t="s">
        <v>2572</v>
      </c>
      <c r="AI240" s="6"/>
      <c r="AJ240" s="6"/>
    </row>
    <row r="241">
      <c r="A241" s="1">
        <v>44564.0</v>
      </c>
      <c r="B241" s="25"/>
      <c r="C241" s="6">
        <v>340.0</v>
      </c>
      <c r="D241" s="4" t="s">
        <v>2573</v>
      </c>
      <c r="E241" s="5" t="s">
        <v>2574</v>
      </c>
      <c r="F241" s="5">
        <v>2008.0</v>
      </c>
      <c r="G241" s="6"/>
      <c r="H241" s="6"/>
      <c r="I241" s="39"/>
      <c r="J241" s="6"/>
      <c r="K241" s="6"/>
      <c r="L241" s="6"/>
      <c r="M241" s="3" t="s">
        <v>263</v>
      </c>
      <c r="N241" s="25"/>
      <c r="O241" s="6"/>
      <c r="P241" s="6"/>
      <c r="Q241" s="3" t="s">
        <v>42</v>
      </c>
      <c r="R241" s="6"/>
      <c r="S241" s="6"/>
      <c r="T241" s="6"/>
      <c r="U241" s="6"/>
      <c r="V241" s="2">
        <f t="shared" si="5"/>
        <v>0</v>
      </c>
      <c r="W241" s="6"/>
      <c r="X241" s="6"/>
      <c r="Y241" s="6"/>
      <c r="Z241" s="6"/>
      <c r="AA241" s="6"/>
      <c r="AB241" s="6"/>
      <c r="AC241" s="6"/>
      <c r="AD241" s="5" t="s">
        <v>2574</v>
      </c>
      <c r="AE241" s="6"/>
      <c r="AF241" s="6"/>
      <c r="AG241" s="6"/>
      <c r="AH241" s="5" t="s">
        <v>2575</v>
      </c>
      <c r="AI241" s="6"/>
      <c r="AJ241" s="6"/>
    </row>
    <row r="242">
      <c r="A242" s="1">
        <v>44564.0</v>
      </c>
      <c r="B242" s="25"/>
      <c r="C242" s="6">
        <v>310.0</v>
      </c>
      <c r="D242" s="4" t="s">
        <v>2576</v>
      </c>
      <c r="E242" s="5" t="s">
        <v>2577</v>
      </c>
      <c r="F242" s="5">
        <v>2008.0</v>
      </c>
      <c r="G242" s="6"/>
      <c r="H242" s="6"/>
      <c r="I242" s="3">
        <v>-6.0</v>
      </c>
      <c r="J242" s="6"/>
      <c r="K242" s="6"/>
      <c r="L242" s="6"/>
      <c r="M242" s="3" t="s">
        <v>1424</v>
      </c>
      <c r="N242" s="25"/>
      <c r="O242" s="6"/>
      <c r="P242" s="6"/>
      <c r="Q242" s="6"/>
      <c r="R242" s="6"/>
      <c r="S242" s="6"/>
      <c r="T242" s="6"/>
      <c r="U242" s="6"/>
      <c r="V242" s="2">
        <f t="shared" si="5"/>
        <v>0</v>
      </c>
      <c r="W242" s="6"/>
      <c r="X242" s="6"/>
      <c r="Y242" s="6"/>
      <c r="Z242" s="6"/>
      <c r="AA242" s="6"/>
      <c r="AB242" s="6"/>
      <c r="AC242" s="6"/>
      <c r="AD242" s="5" t="s">
        <v>2577</v>
      </c>
      <c r="AE242" s="6"/>
      <c r="AF242" s="6"/>
      <c r="AG242" s="6"/>
      <c r="AH242" s="5" t="s">
        <v>2578</v>
      </c>
      <c r="AI242" s="6"/>
      <c r="AJ242" s="6"/>
    </row>
    <row r="243">
      <c r="A243" s="1">
        <v>44564.0</v>
      </c>
      <c r="B243" s="25"/>
      <c r="C243" s="6">
        <v>247.0</v>
      </c>
      <c r="D243" s="4" t="s">
        <v>2579</v>
      </c>
      <c r="E243" s="5" t="s">
        <v>2580</v>
      </c>
      <c r="F243" s="5">
        <v>2008.0</v>
      </c>
      <c r="G243" s="6"/>
      <c r="H243" s="6"/>
      <c r="I243" s="39"/>
      <c r="J243" s="6"/>
      <c r="K243" s="6"/>
      <c r="L243" s="6"/>
      <c r="M243" s="3" t="s">
        <v>782</v>
      </c>
      <c r="N243" s="25"/>
      <c r="O243" s="6"/>
      <c r="P243" s="6"/>
      <c r="Q243" s="6"/>
      <c r="R243" s="6"/>
      <c r="S243" s="6"/>
      <c r="T243" s="6"/>
      <c r="U243" s="6"/>
      <c r="V243" s="2">
        <f t="shared" si="5"/>
        <v>0</v>
      </c>
      <c r="W243" s="6"/>
      <c r="X243" s="6"/>
      <c r="Y243" s="6"/>
      <c r="Z243" s="6"/>
      <c r="AA243" s="6"/>
      <c r="AB243" s="6"/>
      <c r="AC243" s="6"/>
      <c r="AD243" s="5" t="s">
        <v>2580</v>
      </c>
      <c r="AE243" s="6"/>
      <c r="AF243" s="6"/>
      <c r="AG243" s="6"/>
      <c r="AH243" s="5" t="s">
        <v>2581</v>
      </c>
      <c r="AI243" s="6"/>
      <c r="AJ243" s="6"/>
    </row>
    <row r="244">
      <c r="A244" s="1">
        <v>44564.0</v>
      </c>
      <c r="B244" s="25"/>
      <c r="C244" s="6">
        <v>370.0</v>
      </c>
      <c r="D244" s="4" t="s">
        <v>2582</v>
      </c>
      <c r="E244" s="5" t="s">
        <v>2583</v>
      </c>
      <c r="F244" s="5">
        <v>2008.0</v>
      </c>
      <c r="G244" s="6"/>
      <c r="H244" s="6"/>
      <c r="I244" s="39"/>
      <c r="J244" s="6"/>
      <c r="K244" s="6"/>
      <c r="L244" s="6"/>
      <c r="M244" s="3" t="s">
        <v>782</v>
      </c>
      <c r="N244" s="25"/>
      <c r="O244" s="6"/>
      <c r="P244" s="6"/>
      <c r="Q244" s="6"/>
      <c r="R244" s="6"/>
      <c r="S244" s="6"/>
      <c r="T244" s="6"/>
      <c r="U244" s="6"/>
      <c r="V244" s="2">
        <f t="shared" si="5"/>
        <v>0</v>
      </c>
      <c r="W244" s="6"/>
      <c r="X244" s="6"/>
      <c r="Y244" s="6"/>
      <c r="Z244" s="6"/>
      <c r="AA244" s="6"/>
      <c r="AB244" s="6"/>
      <c r="AC244" s="6"/>
      <c r="AD244" s="5" t="s">
        <v>2583</v>
      </c>
      <c r="AE244" s="6"/>
      <c r="AF244" s="6"/>
      <c r="AG244" s="6"/>
      <c r="AH244" s="5" t="s">
        <v>2584</v>
      </c>
      <c r="AI244" s="6"/>
      <c r="AJ244" s="6"/>
    </row>
    <row r="245">
      <c r="A245" s="1">
        <v>44564.0</v>
      </c>
      <c r="B245" s="25"/>
      <c r="C245" s="6">
        <v>325.0</v>
      </c>
      <c r="D245" s="4" t="s">
        <v>2585</v>
      </c>
      <c r="E245" s="5" t="s">
        <v>2586</v>
      </c>
      <c r="F245" s="5">
        <v>2009.0</v>
      </c>
      <c r="G245" s="6"/>
      <c r="H245" s="6"/>
      <c r="I245" s="39"/>
      <c r="J245" s="6"/>
      <c r="K245" s="3">
        <v>-2.0</v>
      </c>
      <c r="L245" s="3">
        <v>0.0</v>
      </c>
      <c r="M245" s="3" t="s">
        <v>75</v>
      </c>
      <c r="N245" s="25"/>
      <c r="O245" s="6"/>
      <c r="P245" s="6"/>
      <c r="Q245" s="3" t="s">
        <v>42</v>
      </c>
      <c r="R245" s="6"/>
      <c r="S245" s="6"/>
      <c r="T245" s="6"/>
      <c r="U245" s="6"/>
      <c r="V245" s="2">
        <f t="shared" si="5"/>
        <v>0</v>
      </c>
      <c r="W245" s="6"/>
      <c r="X245" s="3" t="s">
        <v>2587</v>
      </c>
      <c r="Y245" s="3" t="s">
        <v>162</v>
      </c>
      <c r="Z245" s="6"/>
      <c r="AA245" s="6"/>
      <c r="AB245" s="6"/>
      <c r="AC245" s="6"/>
      <c r="AD245" s="5" t="s">
        <v>2586</v>
      </c>
      <c r="AE245" s="6"/>
      <c r="AF245" s="6"/>
      <c r="AG245" s="6"/>
      <c r="AH245" s="5" t="s">
        <v>2588</v>
      </c>
      <c r="AI245" s="6"/>
      <c r="AJ245" s="6"/>
    </row>
    <row r="246">
      <c r="A246" s="1">
        <v>44564.0</v>
      </c>
      <c r="B246" s="25"/>
      <c r="C246" s="6">
        <v>218.0</v>
      </c>
      <c r="D246" s="4" t="s">
        <v>2589</v>
      </c>
      <c r="E246" s="5" t="s">
        <v>2590</v>
      </c>
      <c r="F246" s="5">
        <v>2010.0</v>
      </c>
      <c r="G246" s="10"/>
      <c r="H246" s="10"/>
      <c r="I246" s="40"/>
      <c r="J246" s="10"/>
      <c r="K246" s="10"/>
      <c r="L246" s="10"/>
      <c r="M246" s="2" t="s">
        <v>263</v>
      </c>
      <c r="N246" s="10"/>
      <c r="O246" s="10"/>
      <c r="P246" s="10"/>
      <c r="Q246" s="2" t="s">
        <v>42</v>
      </c>
      <c r="R246" s="10"/>
      <c r="S246" s="10"/>
      <c r="T246" s="10"/>
      <c r="U246" s="10"/>
      <c r="V246" s="2">
        <f t="shared" si="5"/>
        <v>0</v>
      </c>
      <c r="W246" s="10"/>
      <c r="X246" s="10"/>
      <c r="Y246" s="10"/>
      <c r="Z246" s="10"/>
      <c r="AA246" s="10"/>
      <c r="AB246" s="10"/>
      <c r="AC246" s="10"/>
      <c r="AD246" s="5" t="s">
        <v>2590</v>
      </c>
      <c r="AE246" s="10"/>
      <c r="AF246" s="10"/>
      <c r="AG246" s="10"/>
      <c r="AH246" s="5" t="s">
        <v>2591</v>
      </c>
      <c r="AI246" s="10"/>
      <c r="AJ246" s="10"/>
    </row>
    <row r="247">
      <c r="A247" s="1">
        <v>44564.0</v>
      </c>
      <c r="B247" s="25"/>
      <c r="C247" s="6">
        <v>166.0</v>
      </c>
      <c r="D247" s="4" t="s">
        <v>2592</v>
      </c>
      <c r="E247" s="5" t="s">
        <v>912</v>
      </c>
      <c r="F247" s="5">
        <v>2010.0</v>
      </c>
      <c r="G247" s="10"/>
      <c r="H247" s="10"/>
      <c r="I247" s="40"/>
      <c r="J247" s="10"/>
      <c r="K247" s="10"/>
      <c r="L247" s="10"/>
      <c r="M247" s="2" t="s">
        <v>782</v>
      </c>
      <c r="N247" s="10"/>
      <c r="O247" s="10"/>
      <c r="P247" s="10"/>
      <c r="Q247" s="2" t="s">
        <v>76</v>
      </c>
      <c r="R247" s="10"/>
      <c r="S247" s="10"/>
      <c r="T247" s="10"/>
      <c r="U247" s="10"/>
      <c r="V247" s="2">
        <f t="shared" si="5"/>
        <v>0</v>
      </c>
      <c r="W247" s="10"/>
      <c r="X247" s="2" t="s">
        <v>2356</v>
      </c>
      <c r="Y247" s="2" t="s">
        <v>2593</v>
      </c>
      <c r="Z247" s="10"/>
      <c r="AA247" s="10"/>
      <c r="AB247" s="10"/>
      <c r="AC247" s="10"/>
      <c r="AD247" s="5" t="s">
        <v>2594</v>
      </c>
      <c r="AE247" s="10"/>
      <c r="AF247" s="10"/>
      <c r="AG247" s="10"/>
      <c r="AH247" s="17"/>
      <c r="AI247" s="10"/>
      <c r="AJ247" s="10"/>
    </row>
    <row r="248">
      <c r="A248" s="1">
        <v>44564.0</v>
      </c>
      <c r="B248" s="25"/>
      <c r="C248" s="6">
        <v>213.0</v>
      </c>
      <c r="D248" s="4" t="s">
        <v>2595</v>
      </c>
      <c r="E248" s="5" t="s">
        <v>2596</v>
      </c>
      <c r="F248" s="5">
        <v>2010.0</v>
      </c>
      <c r="G248" s="10"/>
      <c r="H248" s="10"/>
      <c r="I248" s="40"/>
      <c r="J248" s="10"/>
      <c r="K248" s="10"/>
      <c r="L248" s="10"/>
      <c r="M248" s="2" t="s">
        <v>782</v>
      </c>
      <c r="N248" s="10"/>
      <c r="O248" s="10"/>
      <c r="P248" s="10"/>
      <c r="Q248" s="10"/>
      <c r="R248" s="10"/>
      <c r="S248" s="10"/>
      <c r="T248" s="10"/>
      <c r="U248" s="10"/>
      <c r="V248" s="2">
        <f t="shared" si="5"/>
        <v>0</v>
      </c>
      <c r="W248" s="10"/>
      <c r="X248" s="10"/>
      <c r="Y248" s="10"/>
      <c r="Z248" s="10"/>
      <c r="AA248" s="10"/>
      <c r="AB248" s="10"/>
      <c r="AC248" s="10"/>
      <c r="AD248" s="5" t="s">
        <v>2596</v>
      </c>
      <c r="AE248" s="10"/>
      <c r="AF248" s="10"/>
      <c r="AG248" s="10"/>
      <c r="AH248" s="5" t="s">
        <v>2597</v>
      </c>
      <c r="AI248" s="10"/>
      <c r="AJ248" s="10"/>
    </row>
    <row r="249">
      <c r="A249" s="1">
        <v>44564.0</v>
      </c>
      <c r="B249" s="25"/>
      <c r="C249" s="6">
        <v>175.0</v>
      </c>
      <c r="D249" s="4" t="s">
        <v>2598</v>
      </c>
      <c r="E249" s="5" t="s">
        <v>2599</v>
      </c>
      <c r="F249" s="5">
        <v>2011.0</v>
      </c>
      <c r="G249" s="10"/>
      <c r="H249" s="10"/>
      <c r="I249" s="40"/>
      <c r="J249" s="10"/>
      <c r="K249" s="10"/>
      <c r="L249" s="10"/>
      <c r="M249" s="2" t="s">
        <v>40</v>
      </c>
      <c r="N249" s="10"/>
      <c r="O249" s="10"/>
      <c r="P249" s="10"/>
      <c r="Q249" s="10"/>
      <c r="R249" s="10"/>
      <c r="S249" s="10"/>
      <c r="T249" s="10"/>
      <c r="U249" s="10"/>
      <c r="V249" s="2">
        <f t="shared" si="5"/>
        <v>0</v>
      </c>
      <c r="W249" s="10"/>
      <c r="X249" s="10"/>
      <c r="Y249" s="10"/>
      <c r="Z249" s="10"/>
      <c r="AA249" s="10"/>
      <c r="AB249" s="10"/>
      <c r="AC249" s="10"/>
      <c r="AD249" s="5" t="s">
        <v>2600</v>
      </c>
      <c r="AE249" s="10"/>
      <c r="AF249" s="10"/>
      <c r="AG249" s="10"/>
      <c r="AH249" s="5" t="s">
        <v>2601</v>
      </c>
      <c r="AI249" s="10"/>
      <c r="AJ249" s="10"/>
    </row>
    <row r="250">
      <c r="A250" s="1">
        <v>44564.0</v>
      </c>
      <c r="B250" s="25"/>
      <c r="C250" s="6">
        <v>403.0</v>
      </c>
      <c r="D250" s="4" t="s">
        <v>2602</v>
      </c>
      <c r="E250" s="5" t="s">
        <v>2603</v>
      </c>
      <c r="F250" s="5">
        <v>2012.0</v>
      </c>
      <c r="G250" s="6"/>
      <c r="H250" s="6"/>
      <c r="I250" s="39"/>
      <c r="J250" s="6"/>
      <c r="K250" s="6"/>
      <c r="L250" s="6"/>
      <c r="M250" s="3" t="s">
        <v>40</v>
      </c>
      <c r="N250" s="25"/>
      <c r="O250" s="6"/>
      <c r="P250" s="6"/>
      <c r="Q250" s="6"/>
      <c r="R250" s="6"/>
      <c r="S250" s="6"/>
      <c r="T250" s="6"/>
      <c r="U250" s="6"/>
      <c r="V250" s="2">
        <f t="shared" si="5"/>
        <v>0</v>
      </c>
      <c r="W250" s="6"/>
      <c r="X250" s="6"/>
      <c r="Z250" s="6"/>
      <c r="AA250" s="6"/>
      <c r="AB250" s="6"/>
      <c r="AC250" s="6"/>
      <c r="AD250" s="5" t="s">
        <v>2603</v>
      </c>
      <c r="AE250" s="6"/>
      <c r="AF250" s="6"/>
      <c r="AG250" s="6"/>
      <c r="AH250" s="5" t="s">
        <v>2604</v>
      </c>
      <c r="AI250" s="6"/>
      <c r="AJ250" s="6"/>
    </row>
    <row r="251">
      <c r="A251" s="1">
        <v>44564.0</v>
      </c>
      <c r="B251" s="25"/>
      <c r="C251" s="6">
        <v>198.0</v>
      </c>
      <c r="D251" s="4" t="s">
        <v>2605</v>
      </c>
      <c r="E251" s="5" t="s">
        <v>2606</v>
      </c>
      <c r="F251" s="5">
        <v>2012.0</v>
      </c>
      <c r="G251" s="10"/>
      <c r="H251" s="10"/>
      <c r="I251" s="40"/>
      <c r="J251" s="10"/>
      <c r="K251" s="10"/>
      <c r="L251" s="10"/>
      <c r="M251" s="2" t="s">
        <v>782</v>
      </c>
      <c r="N251" s="10"/>
      <c r="O251" s="10"/>
      <c r="P251" s="10"/>
      <c r="Q251" s="10"/>
      <c r="R251" s="10"/>
      <c r="S251" s="10"/>
      <c r="T251" s="10"/>
      <c r="U251" s="10"/>
      <c r="V251" s="2">
        <f t="shared" si="5"/>
        <v>0</v>
      </c>
      <c r="W251" s="10"/>
      <c r="X251" s="10"/>
      <c r="Y251" s="2" t="s">
        <v>2607</v>
      </c>
      <c r="Z251" s="10"/>
      <c r="AA251" s="10"/>
      <c r="AB251" s="10"/>
      <c r="AC251" s="10"/>
      <c r="AD251" s="5" t="s">
        <v>2608</v>
      </c>
      <c r="AE251" s="10"/>
      <c r="AF251" s="10"/>
      <c r="AG251" s="10"/>
      <c r="AH251" s="5" t="s">
        <v>2609</v>
      </c>
      <c r="AI251" s="10"/>
      <c r="AJ251" s="10"/>
    </row>
    <row r="252">
      <c r="A252" s="1">
        <v>44564.0</v>
      </c>
      <c r="B252" s="25"/>
      <c r="C252" s="6">
        <v>291.0</v>
      </c>
      <c r="D252" s="4" t="s">
        <v>2610</v>
      </c>
      <c r="E252" s="5" t="s">
        <v>2611</v>
      </c>
      <c r="F252" s="5">
        <v>2012.0</v>
      </c>
      <c r="G252" s="6"/>
      <c r="H252" s="6"/>
      <c r="I252" s="39"/>
      <c r="J252" s="6"/>
      <c r="K252" s="6"/>
      <c r="L252" s="6"/>
      <c r="M252" s="3" t="s">
        <v>782</v>
      </c>
      <c r="N252" s="25"/>
      <c r="O252" s="6"/>
      <c r="P252" s="6"/>
      <c r="Q252" s="3" t="s">
        <v>42</v>
      </c>
      <c r="R252" s="6"/>
      <c r="S252" s="6"/>
      <c r="T252" s="6"/>
      <c r="U252" s="6"/>
      <c r="V252" s="2">
        <f t="shared" si="5"/>
        <v>0</v>
      </c>
      <c r="W252" s="6"/>
      <c r="X252" s="6"/>
      <c r="Y252" s="6"/>
      <c r="Z252" s="6"/>
      <c r="AA252" s="6"/>
      <c r="AB252" s="6"/>
      <c r="AC252" s="6"/>
      <c r="AD252" s="5" t="s">
        <v>2611</v>
      </c>
      <c r="AE252" s="6"/>
      <c r="AF252" s="6"/>
      <c r="AG252" s="6"/>
      <c r="AH252" s="5" t="s">
        <v>2612</v>
      </c>
      <c r="AI252" s="6"/>
      <c r="AJ252" s="6"/>
    </row>
    <row r="253">
      <c r="A253" s="1">
        <v>44564.0</v>
      </c>
      <c r="B253" s="25"/>
      <c r="C253" s="6">
        <v>207.0</v>
      </c>
      <c r="D253" s="4" t="s">
        <v>2613</v>
      </c>
      <c r="E253" s="5" t="s">
        <v>2614</v>
      </c>
      <c r="F253" s="5">
        <v>2013.0</v>
      </c>
      <c r="G253" s="10"/>
      <c r="H253" s="10"/>
      <c r="I253" s="40"/>
      <c r="J253" s="10"/>
      <c r="K253" s="10"/>
      <c r="L253" s="10"/>
      <c r="M253" s="2" t="s">
        <v>302</v>
      </c>
      <c r="N253" s="10"/>
      <c r="O253" s="10"/>
      <c r="P253" s="10"/>
      <c r="Q253" s="10"/>
      <c r="R253" s="10"/>
      <c r="S253" s="10"/>
      <c r="T253" s="10"/>
      <c r="U253" s="10"/>
      <c r="V253" s="2">
        <f t="shared" si="5"/>
        <v>0</v>
      </c>
      <c r="W253" s="10"/>
      <c r="X253" s="10"/>
      <c r="Y253" s="10"/>
      <c r="Z253" s="10"/>
      <c r="AA253" s="10"/>
      <c r="AB253" s="10"/>
      <c r="AC253" s="10"/>
      <c r="AD253" s="5" t="s">
        <v>2614</v>
      </c>
      <c r="AE253" s="10"/>
      <c r="AF253" s="10"/>
      <c r="AG253" s="10"/>
      <c r="AH253" s="5" t="s">
        <v>2615</v>
      </c>
      <c r="AI253" s="10"/>
      <c r="AJ253" s="10"/>
    </row>
    <row r="254">
      <c r="A254" s="1">
        <v>44564.0</v>
      </c>
      <c r="B254" s="25"/>
      <c r="C254" s="6">
        <v>216.0</v>
      </c>
      <c r="D254" s="4" t="s">
        <v>2616</v>
      </c>
      <c r="E254" s="5" t="s">
        <v>2617</v>
      </c>
      <c r="F254" s="5">
        <v>2013.0</v>
      </c>
      <c r="G254" s="10"/>
      <c r="H254" s="10"/>
      <c r="I254" s="40"/>
      <c r="J254" s="10"/>
      <c r="K254" s="10"/>
      <c r="L254" s="10"/>
      <c r="M254" s="2" t="s">
        <v>782</v>
      </c>
      <c r="N254" s="10"/>
      <c r="O254" s="10"/>
      <c r="P254" s="10"/>
      <c r="Q254" s="10"/>
      <c r="R254" s="10"/>
      <c r="S254" s="10"/>
      <c r="T254" s="10"/>
      <c r="U254" s="10"/>
      <c r="V254" s="2">
        <f t="shared" si="5"/>
        <v>0</v>
      </c>
      <c r="W254" s="10"/>
      <c r="X254" s="10"/>
      <c r="Y254" s="10"/>
      <c r="Z254" s="10"/>
      <c r="AA254" s="10"/>
      <c r="AB254" s="10"/>
      <c r="AC254" s="10"/>
      <c r="AD254" s="5" t="s">
        <v>2617</v>
      </c>
      <c r="AE254" s="10"/>
      <c r="AF254" s="10"/>
      <c r="AG254" s="10"/>
      <c r="AH254" s="5" t="s">
        <v>2618</v>
      </c>
      <c r="AI254" s="10"/>
      <c r="AJ254" s="10"/>
    </row>
    <row r="255">
      <c r="A255" s="1">
        <v>44564.0</v>
      </c>
      <c r="B255" s="25"/>
      <c r="C255" s="6">
        <v>390.0</v>
      </c>
      <c r="D255" s="4" t="s">
        <v>2534</v>
      </c>
      <c r="E255" s="5" t="s">
        <v>2619</v>
      </c>
      <c r="F255" s="5">
        <v>2014.0</v>
      </c>
      <c r="G255" s="6"/>
      <c r="H255" s="6"/>
      <c r="I255" s="39"/>
      <c r="J255" s="6"/>
      <c r="K255" s="6"/>
      <c r="L255" s="6"/>
      <c r="M255" s="3" t="s">
        <v>263</v>
      </c>
      <c r="N255" s="25"/>
      <c r="O255" s="6"/>
      <c r="P255" s="6"/>
      <c r="Q255" s="6"/>
      <c r="R255" s="6"/>
      <c r="S255" s="6"/>
      <c r="T255" s="6"/>
      <c r="U255" s="6"/>
      <c r="V255" s="2">
        <f t="shared" si="5"/>
        <v>0</v>
      </c>
      <c r="W255" s="6"/>
      <c r="X255" s="6"/>
      <c r="Y255" s="6"/>
      <c r="Z255" s="6"/>
      <c r="AA255" s="6"/>
      <c r="AB255" s="6"/>
      <c r="AC255" s="6"/>
      <c r="AD255" s="5" t="s">
        <v>2619</v>
      </c>
      <c r="AE255" s="6"/>
      <c r="AF255" s="6"/>
      <c r="AG255" s="6"/>
      <c r="AH255" s="17"/>
      <c r="AI255" s="6"/>
      <c r="AJ255" s="6"/>
    </row>
    <row r="256">
      <c r="A256" s="1">
        <v>44564.0</v>
      </c>
      <c r="B256" s="25"/>
      <c r="C256" s="6">
        <v>341.0</v>
      </c>
      <c r="D256" s="4" t="s">
        <v>2620</v>
      </c>
      <c r="E256" s="5" t="s">
        <v>2621</v>
      </c>
      <c r="F256" s="5">
        <v>2014.0</v>
      </c>
      <c r="G256" s="6"/>
      <c r="H256" s="6"/>
      <c r="I256" s="39"/>
      <c r="J256" s="6"/>
      <c r="K256" s="6"/>
      <c r="L256" s="6"/>
      <c r="M256" s="3" t="s">
        <v>40</v>
      </c>
      <c r="N256" s="25"/>
      <c r="O256" s="6"/>
      <c r="P256" s="6"/>
      <c r="Q256" s="6"/>
      <c r="R256" s="6"/>
      <c r="S256" s="6"/>
      <c r="T256" s="6"/>
      <c r="U256" s="6"/>
      <c r="V256" s="2">
        <f t="shared" si="5"/>
        <v>0</v>
      </c>
      <c r="W256" s="6"/>
      <c r="X256" s="6"/>
      <c r="Y256" s="6"/>
      <c r="Z256" s="6"/>
      <c r="AA256" s="6"/>
      <c r="AB256" s="6"/>
      <c r="AC256" s="6"/>
      <c r="AD256" s="5" t="s">
        <v>2621</v>
      </c>
      <c r="AE256" s="6"/>
      <c r="AF256" s="6"/>
      <c r="AG256" s="6"/>
      <c r="AH256" s="17"/>
      <c r="AI256" s="6"/>
      <c r="AJ256" s="6"/>
    </row>
    <row r="257">
      <c r="A257" s="1">
        <v>44564.0</v>
      </c>
      <c r="B257" s="25"/>
      <c r="C257" s="6">
        <v>299.0</v>
      </c>
      <c r="D257" s="4" t="s">
        <v>2622</v>
      </c>
      <c r="E257" s="5" t="s">
        <v>2623</v>
      </c>
      <c r="F257" s="5">
        <v>2014.0</v>
      </c>
      <c r="G257" s="6"/>
      <c r="H257" s="6"/>
      <c r="I257" s="39"/>
      <c r="J257" s="6"/>
      <c r="K257" s="6"/>
      <c r="L257" s="6"/>
      <c r="M257" s="3" t="s">
        <v>158</v>
      </c>
      <c r="N257" s="25"/>
      <c r="O257" s="6"/>
      <c r="P257" s="6"/>
      <c r="Q257" s="3" t="s">
        <v>42</v>
      </c>
      <c r="R257" s="6"/>
      <c r="S257" s="6"/>
      <c r="T257" s="6"/>
      <c r="U257" s="6"/>
      <c r="V257" s="2">
        <f t="shared" si="5"/>
        <v>0</v>
      </c>
      <c r="W257" s="6"/>
      <c r="X257" s="6"/>
      <c r="Y257" s="6"/>
      <c r="Z257" s="6"/>
      <c r="AA257" s="6"/>
      <c r="AB257" s="6"/>
      <c r="AC257" s="6"/>
      <c r="AD257" s="5" t="s">
        <v>2623</v>
      </c>
      <c r="AE257" s="6"/>
      <c r="AF257" s="6"/>
      <c r="AG257" s="6"/>
      <c r="AH257" s="17"/>
      <c r="AI257" s="6"/>
      <c r="AJ257" s="6"/>
    </row>
    <row r="258">
      <c r="A258" s="1">
        <v>44564.0</v>
      </c>
      <c r="B258" s="25"/>
      <c r="C258" s="6">
        <v>210.0</v>
      </c>
      <c r="D258" s="4" t="s">
        <v>2624</v>
      </c>
      <c r="E258" s="5" t="s">
        <v>2625</v>
      </c>
      <c r="F258" s="5">
        <v>2014.0</v>
      </c>
      <c r="G258" s="10"/>
      <c r="H258" s="10"/>
      <c r="I258" s="40"/>
      <c r="J258" s="2">
        <v>-6.0</v>
      </c>
      <c r="K258" s="10"/>
      <c r="L258" s="10"/>
      <c r="M258" s="2" t="s">
        <v>1424</v>
      </c>
      <c r="N258" s="10"/>
      <c r="O258" s="10"/>
      <c r="P258" s="10"/>
      <c r="Q258" s="10"/>
      <c r="R258" s="10"/>
      <c r="S258" s="10"/>
      <c r="T258" s="10"/>
      <c r="U258" s="10"/>
      <c r="V258" s="2">
        <f t="shared" si="5"/>
        <v>0</v>
      </c>
      <c r="W258" s="10"/>
      <c r="X258" s="10"/>
      <c r="Y258" s="10"/>
      <c r="Z258" s="10"/>
      <c r="AA258" s="10"/>
      <c r="AB258" s="10"/>
      <c r="AC258" s="10"/>
      <c r="AD258" s="5" t="s">
        <v>2625</v>
      </c>
      <c r="AE258" s="10"/>
      <c r="AF258" s="10"/>
      <c r="AG258" s="10"/>
      <c r="AH258" s="5" t="s">
        <v>2626</v>
      </c>
      <c r="AI258" s="10"/>
      <c r="AJ258" s="10"/>
    </row>
    <row r="259">
      <c r="A259" s="1">
        <v>44564.0</v>
      </c>
      <c r="B259" s="25"/>
      <c r="C259" s="6">
        <v>391.0</v>
      </c>
      <c r="D259" s="4" t="s">
        <v>2627</v>
      </c>
      <c r="E259" s="5" t="s">
        <v>2628</v>
      </c>
      <c r="F259" s="5">
        <v>2014.0</v>
      </c>
      <c r="G259" s="6"/>
      <c r="H259" s="6"/>
      <c r="I259" s="39"/>
      <c r="J259" s="6"/>
      <c r="K259" s="6"/>
      <c r="L259" s="6"/>
      <c r="M259" s="3" t="s">
        <v>75</v>
      </c>
      <c r="N259" s="25"/>
      <c r="O259" s="6"/>
      <c r="P259" s="3" t="s">
        <v>107</v>
      </c>
      <c r="Q259" s="6"/>
      <c r="R259" s="6"/>
      <c r="S259" s="3">
        <v>0.5</v>
      </c>
      <c r="T259" s="3">
        <v>0.5</v>
      </c>
      <c r="U259" s="6"/>
      <c r="V259" s="2">
        <f t="shared" si="5"/>
        <v>1</v>
      </c>
      <c r="W259" s="6"/>
      <c r="X259" s="6"/>
      <c r="Y259" s="6"/>
      <c r="Z259" s="6"/>
      <c r="AA259" s="6"/>
      <c r="AB259" s="6"/>
      <c r="AC259" s="3" t="s">
        <v>2629</v>
      </c>
      <c r="AD259" s="5" t="s">
        <v>2628</v>
      </c>
      <c r="AE259" s="3" t="s">
        <v>2630</v>
      </c>
      <c r="AF259" s="6"/>
      <c r="AG259" s="6"/>
      <c r="AH259" s="5" t="s">
        <v>2631</v>
      </c>
      <c r="AI259" s="6"/>
      <c r="AJ259" s="3" t="s">
        <v>53</v>
      </c>
    </row>
    <row r="260">
      <c r="A260" s="1">
        <v>44564.0</v>
      </c>
      <c r="B260" s="25"/>
      <c r="C260" s="6">
        <v>191.0</v>
      </c>
      <c r="D260" s="4" t="s">
        <v>2632</v>
      </c>
      <c r="E260" s="5" t="s">
        <v>2633</v>
      </c>
      <c r="F260" s="5">
        <v>2014.0</v>
      </c>
      <c r="G260" s="10"/>
      <c r="H260" s="10"/>
      <c r="I260" s="40"/>
      <c r="J260" s="10"/>
      <c r="K260" s="10"/>
      <c r="L260" s="10"/>
      <c r="M260" s="2" t="s">
        <v>782</v>
      </c>
      <c r="N260" s="10"/>
      <c r="O260" s="10"/>
      <c r="P260" s="10"/>
      <c r="Q260" s="10"/>
      <c r="R260" s="10"/>
      <c r="S260" s="10"/>
      <c r="T260" s="10"/>
      <c r="U260" s="10"/>
      <c r="V260" s="2">
        <f t="shared" si="5"/>
        <v>0</v>
      </c>
      <c r="W260" s="10"/>
      <c r="X260" s="10"/>
      <c r="Y260" s="10"/>
      <c r="Z260" s="10"/>
      <c r="AA260" s="10"/>
      <c r="AB260" s="10"/>
      <c r="AC260" s="10"/>
      <c r="AD260" s="5" t="s">
        <v>2634</v>
      </c>
      <c r="AE260" s="10"/>
      <c r="AF260" s="10"/>
      <c r="AG260" s="10"/>
      <c r="AH260" s="5" t="s">
        <v>2635</v>
      </c>
      <c r="AI260" s="10"/>
      <c r="AJ260" s="10"/>
    </row>
    <row r="261">
      <c r="A261" s="1">
        <v>44564.0</v>
      </c>
      <c r="B261" s="25"/>
      <c r="C261" s="6">
        <v>364.0</v>
      </c>
      <c r="D261" s="4" t="s">
        <v>2636</v>
      </c>
      <c r="E261" s="5" t="s">
        <v>2637</v>
      </c>
      <c r="F261" s="5">
        <v>2014.0</v>
      </c>
      <c r="G261" s="6"/>
      <c r="H261" s="6"/>
      <c r="I261" s="39"/>
      <c r="J261" s="6"/>
      <c r="K261" s="6"/>
      <c r="L261" s="6"/>
      <c r="M261" s="3" t="s">
        <v>782</v>
      </c>
      <c r="N261" s="25"/>
      <c r="O261" s="6"/>
      <c r="P261" s="6"/>
      <c r="Q261" s="6"/>
      <c r="R261" s="6"/>
      <c r="S261" s="6"/>
      <c r="T261" s="6"/>
      <c r="U261" s="6"/>
      <c r="V261" s="2">
        <f t="shared" si="5"/>
        <v>0</v>
      </c>
      <c r="W261" s="6"/>
      <c r="X261" s="6"/>
      <c r="Y261" s="6"/>
      <c r="Z261" s="6"/>
      <c r="AA261" s="6"/>
      <c r="AB261" s="6"/>
      <c r="AC261" s="6"/>
      <c r="AD261" s="5" t="s">
        <v>2637</v>
      </c>
      <c r="AE261" s="6"/>
      <c r="AF261" s="6"/>
      <c r="AG261" s="6"/>
      <c r="AH261" s="5" t="s">
        <v>2638</v>
      </c>
      <c r="AI261" s="6"/>
      <c r="AJ261" s="6"/>
    </row>
    <row r="262">
      <c r="A262" s="1">
        <v>44564.0</v>
      </c>
      <c r="B262" s="25"/>
      <c r="C262" s="6">
        <v>182.0</v>
      </c>
      <c r="D262" s="4" t="s">
        <v>2639</v>
      </c>
      <c r="E262" s="5" t="s">
        <v>2640</v>
      </c>
      <c r="F262" s="5">
        <v>2015.0</v>
      </c>
      <c r="G262" s="10"/>
      <c r="H262" s="10"/>
      <c r="I262" s="40"/>
      <c r="J262" s="10"/>
      <c r="K262" s="10"/>
      <c r="L262" s="10"/>
      <c r="M262" s="2" t="s">
        <v>302</v>
      </c>
      <c r="N262" s="10"/>
      <c r="O262" s="10"/>
      <c r="P262" s="10"/>
      <c r="Q262" s="10"/>
      <c r="R262" s="10"/>
      <c r="S262" s="10"/>
      <c r="T262" s="10"/>
      <c r="U262" s="10"/>
      <c r="V262" s="2">
        <f t="shared" si="5"/>
        <v>0</v>
      </c>
      <c r="W262" s="10"/>
      <c r="X262" s="10"/>
      <c r="Y262" s="10"/>
      <c r="Z262" s="10"/>
      <c r="AA262" s="10"/>
      <c r="AB262" s="10"/>
      <c r="AC262" s="10"/>
      <c r="AD262" s="5" t="s">
        <v>2641</v>
      </c>
      <c r="AE262" s="10"/>
      <c r="AF262" s="10"/>
      <c r="AG262" s="10"/>
      <c r="AH262" s="5" t="s">
        <v>2642</v>
      </c>
      <c r="AI262" s="10"/>
      <c r="AJ262" s="10"/>
    </row>
    <row r="263">
      <c r="A263" s="1">
        <v>44564.0</v>
      </c>
      <c r="B263" s="25"/>
      <c r="C263" s="6">
        <v>414.0</v>
      </c>
      <c r="D263" s="4" t="s">
        <v>2643</v>
      </c>
      <c r="E263" s="5" t="s">
        <v>2644</v>
      </c>
      <c r="F263" s="5">
        <v>2015.0</v>
      </c>
      <c r="G263" s="6"/>
      <c r="H263" s="6"/>
      <c r="I263" s="16">
        <v>-6.0</v>
      </c>
      <c r="J263" s="3">
        <v>-6.0</v>
      </c>
      <c r="K263" s="6"/>
      <c r="L263" s="6"/>
      <c r="M263" s="3" t="s">
        <v>1424</v>
      </c>
      <c r="N263" s="25"/>
      <c r="O263" s="6"/>
      <c r="P263" s="6"/>
      <c r="Q263" s="6"/>
      <c r="R263" s="6"/>
      <c r="S263" s="6"/>
      <c r="T263" s="6"/>
      <c r="U263" s="6"/>
      <c r="V263" s="2">
        <f t="shared" si="5"/>
        <v>0</v>
      </c>
      <c r="W263" s="6"/>
      <c r="X263" s="6"/>
      <c r="Y263" s="6"/>
      <c r="Z263" s="3" t="s">
        <v>2645</v>
      </c>
      <c r="AA263" s="6"/>
      <c r="AB263" s="6"/>
      <c r="AC263" s="6"/>
      <c r="AD263" s="3" t="s">
        <v>2646</v>
      </c>
      <c r="AE263" s="3" t="s">
        <v>2647</v>
      </c>
      <c r="AF263" s="6"/>
      <c r="AG263" s="6"/>
      <c r="AH263" s="17"/>
      <c r="AI263" s="6"/>
      <c r="AJ263" s="6"/>
    </row>
    <row r="264">
      <c r="A264" s="1">
        <v>44564.0</v>
      </c>
      <c r="B264" s="25"/>
      <c r="C264" s="6">
        <v>250.0</v>
      </c>
      <c r="D264" s="4" t="s">
        <v>2648</v>
      </c>
      <c r="E264" s="5" t="s">
        <v>2649</v>
      </c>
      <c r="F264" s="5">
        <v>2015.0</v>
      </c>
      <c r="G264" s="6"/>
      <c r="H264" s="6"/>
      <c r="I264" s="39"/>
      <c r="J264" s="6"/>
      <c r="K264" s="6"/>
      <c r="L264" s="6"/>
      <c r="M264" s="3" t="s">
        <v>75</v>
      </c>
      <c r="N264" s="25"/>
      <c r="O264" s="6"/>
      <c r="P264" s="6"/>
      <c r="Q264" s="3" t="s">
        <v>42</v>
      </c>
      <c r="R264" s="6"/>
      <c r="S264" s="6"/>
      <c r="T264" s="6"/>
      <c r="U264" s="6"/>
      <c r="V264" s="2">
        <f t="shared" si="5"/>
        <v>0</v>
      </c>
      <c r="W264" s="6"/>
      <c r="X264" s="6"/>
      <c r="Y264" s="6"/>
      <c r="Z264" s="6"/>
      <c r="AA264" s="6"/>
      <c r="AB264" s="6"/>
      <c r="AC264" s="6"/>
      <c r="AD264" s="5" t="s">
        <v>2649</v>
      </c>
      <c r="AE264" s="6"/>
      <c r="AF264" s="6"/>
      <c r="AG264" s="6"/>
      <c r="AH264" s="17"/>
      <c r="AI264" s="6"/>
      <c r="AJ264" s="6"/>
    </row>
    <row r="265">
      <c r="A265" s="1">
        <v>44564.0</v>
      </c>
      <c r="B265" s="25"/>
      <c r="C265" s="6">
        <v>335.0</v>
      </c>
      <c r="D265" s="4" t="s">
        <v>2650</v>
      </c>
      <c r="E265" s="5" t="s">
        <v>2651</v>
      </c>
      <c r="F265" s="5">
        <v>2015.0</v>
      </c>
      <c r="G265" s="6"/>
      <c r="H265" s="6"/>
      <c r="I265" s="39"/>
      <c r="J265" s="6"/>
      <c r="K265" s="6"/>
      <c r="L265" s="6"/>
      <c r="M265" s="3" t="s">
        <v>75</v>
      </c>
      <c r="N265" s="25"/>
      <c r="O265" s="6"/>
      <c r="P265" s="6"/>
      <c r="Q265" s="6"/>
      <c r="R265" s="6"/>
      <c r="S265" s="6"/>
      <c r="T265" s="6"/>
      <c r="U265" s="6"/>
      <c r="V265" s="2">
        <f t="shared" si="5"/>
        <v>0</v>
      </c>
      <c r="W265" s="6"/>
      <c r="X265" s="6"/>
      <c r="Y265" s="6"/>
      <c r="Z265" s="6"/>
      <c r="AA265" s="6"/>
      <c r="AB265" s="6"/>
      <c r="AC265" s="6"/>
      <c r="AD265" s="5" t="s">
        <v>2651</v>
      </c>
      <c r="AE265" s="6"/>
      <c r="AF265" s="6"/>
      <c r="AG265" s="6"/>
      <c r="AH265" s="5" t="s">
        <v>2652</v>
      </c>
      <c r="AI265" s="6"/>
      <c r="AJ265" s="6"/>
    </row>
    <row r="266">
      <c r="A266" s="1">
        <v>44564.0</v>
      </c>
      <c r="B266" s="25"/>
      <c r="C266" s="6">
        <v>319.0</v>
      </c>
      <c r="D266" s="4" t="s">
        <v>2653</v>
      </c>
      <c r="E266" s="5" t="s">
        <v>2654</v>
      </c>
      <c r="F266" s="5">
        <v>2015.0</v>
      </c>
      <c r="G266" s="6"/>
      <c r="H266" s="6"/>
      <c r="I266" s="39"/>
      <c r="J266" s="6"/>
      <c r="K266" s="6"/>
      <c r="L266" s="6"/>
      <c r="M266" s="3" t="s">
        <v>782</v>
      </c>
      <c r="N266" s="25"/>
      <c r="O266" s="6"/>
      <c r="P266" s="6"/>
      <c r="Q266" s="3" t="s">
        <v>42</v>
      </c>
      <c r="R266" s="6"/>
      <c r="S266" s="6"/>
      <c r="T266" s="6"/>
      <c r="U266" s="6"/>
      <c r="V266" s="2">
        <f t="shared" si="5"/>
        <v>0</v>
      </c>
      <c r="W266" s="6"/>
      <c r="X266" s="6"/>
      <c r="Y266" s="6"/>
      <c r="Z266" s="6"/>
      <c r="AA266" s="6"/>
      <c r="AB266" s="6"/>
      <c r="AC266" s="6"/>
      <c r="AD266" s="5" t="s">
        <v>2654</v>
      </c>
      <c r="AE266" s="6"/>
      <c r="AF266" s="6"/>
      <c r="AG266" s="6"/>
      <c r="AH266" s="17"/>
      <c r="AI266" s="6"/>
      <c r="AJ266" s="6"/>
    </row>
    <row r="267">
      <c r="A267" s="1">
        <v>44564.0</v>
      </c>
      <c r="B267" s="25"/>
      <c r="C267" s="6">
        <v>385.0</v>
      </c>
      <c r="D267" s="4" t="s">
        <v>2655</v>
      </c>
      <c r="E267" s="5" t="s">
        <v>2656</v>
      </c>
      <c r="F267" s="5">
        <v>2016.0</v>
      </c>
      <c r="G267" s="6"/>
      <c r="H267" s="6"/>
      <c r="I267" s="39"/>
      <c r="J267" s="6"/>
      <c r="K267" s="6"/>
      <c r="L267" s="6"/>
      <c r="M267" s="3" t="s">
        <v>40</v>
      </c>
      <c r="N267" s="25"/>
      <c r="O267" s="6"/>
      <c r="P267" s="6"/>
      <c r="Q267" s="6"/>
      <c r="R267" s="6"/>
      <c r="S267" s="6"/>
      <c r="T267" s="6"/>
      <c r="U267" s="6"/>
      <c r="V267" s="2">
        <f t="shared" si="5"/>
        <v>0</v>
      </c>
      <c r="W267" s="6"/>
      <c r="X267" s="6"/>
      <c r="Y267" s="6"/>
      <c r="Z267" s="6"/>
      <c r="AA267" s="6"/>
      <c r="AB267" s="6"/>
      <c r="AC267" s="6"/>
      <c r="AD267" s="5" t="s">
        <v>2656</v>
      </c>
      <c r="AE267" s="6"/>
      <c r="AF267" s="6"/>
      <c r="AG267" s="6"/>
      <c r="AH267" s="5" t="s">
        <v>2657</v>
      </c>
      <c r="AI267" s="6"/>
      <c r="AJ267" s="6"/>
    </row>
    <row r="268">
      <c r="A268" s="1">
        <v>44564.0</v>
      </c>
      <c r="B268" s="25"/>
      <c r="C268" s="6">
        <v>336.0</v>
      </c>
      <c r="D268" s="4" t="s">
        <v>2658</v>
      </c>
      <c r="E268" s="5" t="s">
        <v>2659</v>
      </c>
      <c r="F268" s="5">
        <v>2016.0</v>
      </c>
      <c r="G268" s="6"/>
      <c r="H268" s="6"/>
      <c r="I268" s="39"/>
      <c r="J268" s="6"/>
      <c r="K268" s="6"/>
      <c r="L268" s="6"/>
      <c r="M268" s="3" t="s">
        <v>782</v>
      </c>
      <c r="N268" s="25"/>
      <c r="O268" s="6"/>
      <c r="P268" s="6"/>
      <c r="Q268" s="6"/>
      <c r="R268" s="6"/>
      <c r="S268" s="6"/>
      <c r="T268" s="6"/>
      <c r="U268" s="6"/>
      <c r="V268" s="2">
        <f t="shared" si="5"/>
        <v>0</v>
      </c>
      <c r="W268" s="6"/>
      <c r="X268" s="3" t="s">
        <v>2465</v>
      </c>
      <c r="Y268" s="3" t="s">
        <v>1117</v>
      </c>
      <c r="Z268" s="6"/>
      <c r="AA268" s="6"/>
      <c r="AB268" s="6"/>
      <c r="AC268" s="6"/>
      <c r="AD268" s="5" t="s">
        <v>2659</v>
      </c>
      <c r="AE268" s="6"/>
      <c r="AF268" s="6"/>
      <c r="AG268" s="6"/>
      <c r="AH268" s="17"/>
      <c r="AI268" s="6"/>
      <c r="AJ268" s="6"/>
    </row>
    <row r="269">
      <c r="A269" s="1">
        <v>44564.0</v>
      </c>
      <c r="B269" s="25"/>
      <c r="C269" s="6">
        <v>145.0</v>
      </c>
      <c r="D269" s="4" t="s">
        <v>2660</v>
      </c>
      <c r="E269" s="2" t="s">
        <v>2661</v>
      </c>
      <c r="F269" s="5">
        <v>2010.0</v>
      </c>
      <c r="G269" s="2" t="s">
        <v>74</v>
      </c>
      <c r="H269" s="2">
        <v>3.0</v>
      </c>
      <c r="I269" s="2">
        <v>-3.0</v>
      </c>
      <c r="J269" s="2">
        <v>-2.0</v>
      </c>
      <c r="K269" s="2">
        <v>-3.0</v>
      </c>
      <c r="L269" s="2">
        <v>0.0</v>
      </c>
      <c r="M269" s="2" t="s">
        <v>57</v>
      </c>
      <c r="N269" s="2">
        <v>0.0</v>
      </c>
      <c r="O269" s="2">
        <v>1.0</v>
      </c>
      <c r="P269" s="2" t="s">
        <v>92</v>
      </c>
      <c r="Q269" s="2" t="s">
        <v>76</v>
      </c>
      <c r="R269" s="2" t="s">
        <v>382</v>
      </c>
      <c r="S269" s="2">
        <v>0.0</v>
      </c>
      <c r="T269" s="2">
        <v>1.0</v>
      </c>
      <c r="U269" s="2">
        <v>0.0</v>
      </c>
      <c r="V269" s="2">
        <f t="shared" si="5"/>
        <v>1</v>
      </c>
      <c r="W269" s="2" t="s">
        <v>201</v>
      </c>
      <c r="X269" s="2" t="s">
        <v>50</v>
      </c>
      <c r="Y269" s="2" t="s">
        <v>80</v>
      </c>
      <c r="Z269" s="2" t="s">
        <v>124</v>
      </c>
      <c r="AA269" s="2" t="s">
        <v>2662</v>
      </c>
      <c r="AB269" s="2" t="e">
        <v>#NAME?</v>
      </c>
      <c r="AC269" s="2" t="s">
        <v>2663</v>
      </c>
      <c r="AD269" s="5" t="s">
        <v>2664</v>
      </c>
      <c r="AE269" s="2" t="s">
        <v>2665</v>
      </c>
      <c r="AF269" s="2" t="s">
        <v>2666</v>
      </c>
      <c r="AG269" s="2" t="s">
        <v>2667</v>
      </c>
      <c r="AH269" s="5" t="s">
        <v>2668</v>
      </c>
      <c r="AI269" s="10"/>
      <c r="AJ269" s="10"/>
    </row>
    <row r="270">
      <c r="A270" s="1">
        <v>44564.0</v>
      </c>
      <c r="B270" s="25"/>
      <c r="C270" s="6">
        <v>78.0</v>
      </c>
      <c r="D270" s="4" t="s">
        <v>2669</v>
      </c>
      <c r="E270" s="2" t="s">
        <v>2670</v>
      </c>
      <c r="F270" s="5">
        <v>2006.0</v>
      </c>
      <c r="G270" s="2" t="s">
        <v>2671</v>
      </c>
      <c r="H270" s="2">
        <v>3.0</v>
      </c>
      <c r="I270" s="2">
        <v>-3.0</v>
      </c>
      <c r="J270" s="2">
        <v>-3.0</v>
      </c>
      <c r="K270" s="2">
        <v>-2.0</v>
      </c>
      <c r="L270" s="2">
        <v>0.0</v>
      </c>
      <c r="M270" s="2" t="s">
        <v>57</v>
      </c>
      <c r="N270" s="2">
        <v>0.0</v>
      </c>
      <c r="O270" s="2">
        <v>1.0</v>
      </c>
      <c r="P270" s="2" t="s">
        <v>41</v>
      </c>
      <c r="Q270" s="2" t="s">
        <v>76</v>
      </c>
      <c r="R270" s="2" t="s">
        <v>77</v>
      </c>
      <c r="S270" s="2">
        <v>0.0</v>
      </c>
      <c r="T270" s="2">
        <v>1.0</v>
      </c>
      <c r="U270" s="2">
        <v>0.0</v>
      </c>
      <c r="V270" s="2">
        <f t="shared" si="5"/>
        <v>1</v>
      </c>
      <c r="W270" s="2" t="s">
        <v>2672</v>
      </c>
      <c r="X270" s="2" t="s">
        <v>2673</v>
      </c>
      <c r="Y270" s="2" t="s">
        <v>2674</v>
      </c>
      <c r="Z270" s="2" t="s">
        <v>124</v>
      </c>
      <c r="AA270" s="2" t="s">
        <v>2675</v>
      </c>
      <c r="AB270" s="2" t="e">
        <v>#NAME?</v>
      </c>
      <c r="AC270" s="2" t="s">
        <v>2676</v>
      </c>
      <c r="AD270" s="5" t="s">
        <v>2677</v>
      </c>
      <c r="AE270" s="2" t="s">
        <v>2678</v>
      </c>
      <c r="AF270" s="2" t="s">
        <v>201</v>
      </c>
      <c r="AG270" s="10"/>
      <c r="AH270" s="17"/>
      <c r="AI270" s="10"/>
      <c r="AJ270" s="10"/>
    </row>
    <row r="271">
      <c r="A271" s="1">
        <v>44564.0</v>
      </c>
      <c r="B271" s="25"/>
      <c r="C271" s="6">
        <v>79.0</v>
      </c>
      <c r="D271" s="4" t="s">
        <v>2679</v>
      </c>
      <c r="E271" s="2" t="s">
        <v>2670</v>
      </c>
      <c r="F271" s="5">
        <v>2010.0</v>
      </c>
      <c r="G271" s="2" t="s">
        <v>2671</v>
      </c>
      <c r="H271" s="2">
        <v>3.0</v>
      </c>
      <c r="I271" s="2">
        <v>-3.0</v>
      </c>
      <c r="J271" s="2">
        <v>-3.0</v>
      </c>
      <c r="K271" s="2">
        <v>-2.0</v>
      </c>
      <c r="L271" s="2">
        <v>0.0</v>
      </c>
      <c r="M271" s="2" t="s">
        <v>57</v>
      </c>
      <c r="N271" s="2">
        <v>0.0</v>
      </c>
      <c r="O271" s="2">
        <v>1.0</v>
      </c>
      <c r="P271" s="2" t="s">
        <v>41</v>
      </c>
      <c r="Q271" s="2" t="s">
        <v>76</v>
      </c>
      <c r="R271" s="2" t="s">
        <v>77</v>
      </c>
      <c r="S271" s="2">
        <v>0.25</v>
      </c>
      <c r="T271" s="2">
        <v>0.75</v>
      </c>
      <c r="U271" s="2">
        <v>0.0</v>
      </c>
      <c r="V271" s="2">
        <f t="shared" si="5"/>
        <v>1</v>
      </c>
      <c r="W271" s="2" t="s">
        <v>2680</v>
      </c>
      <c r="X271" s="2" t="s">
        <v>2673</v>
      </c>
      <c r="Y271" s="2" t="s">
        <v>2674</v>
      </c>
      <c r="Z271" s="2" t="s">
        <v>124</v>
      </c>
      <c r="AA271" s="2" t="s">
        <v>2680</v>
      </c>
      <c r="AB271" s="2" t="e">
        <v>#NAME?</v>
      </c>
      <c r="AC271" s="2" t="s">
        <v>2681</v>
      </c>
      <c r="AD271" s="5" t="s">
        <v>2682</v>
      </c>
      <c r="AE271" s="2" t="s">
        <v>2683</v>
      </c>
      <c r="AF271" s="2" t="s">
        <v>2684</v>
      </c>
      <c r="AG271" s="10"/>
      <c r="AH271" s="5" t="s">
        <v>2685</v>
      </c>
      <c r="AI271" s="10"/>
      <c r="AJ271" s="10"/>
    </row>
    <row r="272">
      <c r="A272" s="1">
        <v>44564.0</v>
      </c>
      <c r="B272" s="25"/>
      <c r="C272" s="6">
        <v>118.0</v>
      </c>
      <c r="D272" s="4" t="s">
        <v>2686</v>
      </c>
      <c r="E272" s="2" t="s">
        <v>2687</v>
      </c>
      <c r="F272" s="5">
        <v>2000.0</v>
      </c>
      <c r="G272" s="2" t="s">
        <v>133</v>
      </c>
      <c r="H272" s="2">
        <v>3.0</v>
      </c>
      <c r="I272" s="2">
        <v>-3.0</v>
      </c>
      <c r="J272" s="2">
        <v>-3.0</v>
      </c>
      <c r="K272" s="2" t="s">
        <v>50</v>
      </c>
      <c r="L272" s="2" t="s">
        <v>50</v>
      </c>
      <c r="M272" s="2" t="s">
        <v>57</v>
      </c>
      <c r="N272" s="2">
        <v>0.0</v>
      </c>
      <c r="O272" s="2">
        <v>1.0</v>
      </c>
      <c r="P272" s="2" t="s">
        <v>92</v>
      </c>
      <c r="Q272" s="2" t="s">
        <v>76</v>
      </c>
      <c r="R272" s="2" t="s">
        <v>382</v>
      </c>
      <c r="S272" s="2">
        <v>0.75</v>
      </c>
      <c r="T272" s="2">
        <v>0.25</v>
      </c>
      <c r="U272" s="2">
        <v>0.0</v>
      </c>
      <c r="V272" s="2">
        <f t="shared" si="5"/>
        <v>1</v>
      </c>
      <c r="W272" s="2" t="s">
        <v>2688</v>
      </c>
      <c r="X272" s="2" t="s">
        <v>50</v>
      </c>
      <c r="Y272" s="2" t="s">
        <v>123</v>
      </c>
      <c r="Z272" s="2" t="s">
        <v>124</v>
      </c>
      <c r="AA272" s="2" t="s">
        <v>2689</v>
      </c>
      <c r="AB272" s="2" t="e">
        <v>#NAME?</v>
      </c>
      <c r="AC272" s="2" t="s">
        <v>2690</v>
      </c>
      <c r="AD272" s="5" t="s">
        <v>2691</v>
      </c>
      <c r="AE272" s="2" t="s">
        <v>2692</v>
      </c>
      <c r="AF272" s="2" t="s">
        <v>669</v>
      </c>
      <c r="AG272" s="2" t="s">
        <v>50</v>
      </c>
      <c r="AH272" s="5" t="s">
        <v>2693</v>
      </c>
      <c r="AI272" s="10"/>
      <c r="AJ272" s="10"/>
    </row>
    <row r="273">
      <c r="A273" s="1">
        <v>44564.0</v>
      </c>
      <c r="B273" s="25"/>
      <c r="C273" s="6">
        <v>72.0</v>
      </c>
      <c r="D273" s="4" t="s">
        <v>2694</v>
      </c>
      <c r="E273" s="2" t="s">
        <v>2695</v>
      </c>
      <c r="F273" s="5">
        <v>2006.0</v>
      </c>
      <c r="G273" s="2" t="s">
        <v>133</v>
      </c>
      <c r="H273" s="2">
        <v>3.0</v>
      </c>
      <c r="I273" s="2">
        <v>-3.0</v>
      </c>
      <c r="J273" s="2">
        <v>-2.0</v>
      </c>
      <c r="K273" s="2" t="s">
        <v>50</v>
      </c>
      <c r="L273" s="2" t="s">
        <v>50</v>
      </c>
      <c r="M273" s="2" t="s">
        <v>57</v>
      </c>
      <c r="N273" s="2">
        <v>0.0</v>
      </c>
      <c r="O273" s="2">
        <v>1.0</v>
      </c>
      <c r="P273" s="2" t="s">
        <v>92</v>
      </c>
      <c r="Q273" s="2" t="s">
        <v>76</v>
      </c>
      <c r="R273" s="2" t="s">
        <v>382</v>
      </c>
      <c r="S273" s="2">
        <v>0.0</v>
      </c>
      <c r="T273" s="2">
        <v>0.5</v>
      </c>
      <c r="U273" s="2">
        <v>0.5</v>
      </c>
      <c r="V273" s="2">
        <f t="shared" si="5"/>
        <v>1</v>
      </c>
      <c r="W273" s="2" t="s">
        <v>2696</v>
      </c>
      <c r="X273" s="2" t="s">
        <v>50</v>
      </c>
      <c r="Y273" s="2" t="s">
        <v>80</v>
      </c>
      <c r="Z273" s="2" t="s">
        <v>124</v>
      </c>
      <c r="AA273" s="2" t="s">
        <v>2697</v>
      </c>
      <c r="AB273" s="2" t="e">
        <v>#NAME?</v>
      </c>
      <c r="AC273" s="2" t="s">
        <v>2698</v>
      </c>
      <c r="AD273" s="5" t="s">
        <v>2699</v>
      </c>
      <c r="AE273" s="2" t="s">
        <v>2700</v>
      </c>
      <c r="AF273" s="2" t="s">
        <v>2701</v>
      </c>
      <c r="AG273" s="2" t="s">
        <v>2702</v>
      </c>
      <c r="AH273" s="5" t="s">
        <v>2703</v>
      </c>
      <c r="AI273" s="10"/>
      <c r="AJ273" s="10"/>
    </row>
    <row r="274">
      <c r="A274" s="31">
        <v>44564.0</v>
      </c>
      <c r="B274" s="41"/>
      <c r="C274" s="33">
        <v>365.0</v>
      </c>
      <c r="D274" s="34" t="s">
        <v>2704</v>
      </c>
      <c r="E274" s="35" t="s">
        <v>2705</v>
      </c>
      <c r="F274" s="35">
        <v>2021.0</v>
      </c>
      <c r="G274" s="33"/>
      <c r="H274" s="33"/>
      <c r="I274" s="42"/>
      <c r="J274" s="33"/>
      <c r="K274" s="33"/>
      <c r="L274" s="33"/>
      <c r="M274" s="43" t="s">
        <v>782</v>
      </c>
      <c r="N274" s="41"/>
      <c r="O274" s="33"/>
      <c r="P274" s="33"/>
      <c r="Q274" s="33"/>
      <c r="R274" s="33"/>
      <c r="S274" s="33"/>
      <c r="T274" s="33"/>
      <c r="U274" s="33"/>
      <c r="V274" s="36">
        <f t="shared" si="5"/>
        <v>0</v>
      </c>
      <c r="W274" s="33"/>
      <c r="X274" s="33"/>
      <c r="Y274" s="33"/>
      <c r="Z274" s="33"/>
      <c r="AA274" s="33"/>
      <c r="AB274" s="33"/>
      <c r="AC274" s="33"/>
      <c r="AD274" s="35" t="s">
        <v>2705</v>
      </c>
      <c r="AE274" s="33"/>
      <c r="AF274" s="33"/>
      <c r="AG274" s="33"/>
      <c r="AH274" s="35" t="s">
        <v>2706</v>
      </c>
      <c r="AI274" s="33"/>
      <c r="AJ274" s="33"/>
    </row>
    <row r="275">
      <c r="A275" s="1">
        <v>44565.0</v>
      </c>
      <c r="B275" s="25"/>
      <c r="C275" s="6">
        <v>214.0</v>
      </c>
      <c r="D275" s="4" t="s">
        <v>2707</v>
      </c>
      <c r="E275" s="5" t="s">
        <v>2708</v>
      </c>
      <c r="F275" s="5">
        <v>2021.0</v>
      </c>
      <c r="G275" s="2" t="s">
        <v>2709</v>
      </c>
      <c r="H275" s="2">
        <v>2.0</v>
      </c>
      <c r="I275" s="40"/>
      <c r="J275" s="40"/>
      <c r="K275" s="40"/>
      <c r="L275" s="40"/>
      <c r="M275" s="2" t="s">
        <v>2710</v>
      </c>
      <c r="N275" s="10"/>
      <c r="O275" s="10"/>
      <c r="P275" s="10"/>
      <c r="Q275" s="10"/>
      <c r="R275" s="10"/>
      <c r="S275" s="10"/>
      <c r="T275" s="10"/>
      <c r="U275" s="10"/>
      <c r="V275" s="2">
        <f t="shared" si="5"/>
        <v>0</v>
      </c>
      <c r="W275" s="10"/>
      <c r="X275" s="10"/>
      <c r="Y275" s="10"/>
      <c r="Z275" s="10"/>
      <c r="AA275" s="10"/>
      <c r="AB275" s="10"/>
      <c r="AC275" s="10"/>
      <c r="AD275" s="5" t="s">
        <v>2708</v>
      </c>
      <c r="AE275" s="10"/>
      <c r="AF275" s="10"/>
      <c r="AG275" s="10"/>
      <c r="AH275" s="5" t="s">
        <v>2711</v>
      </c>
      <c r="AI275" s="10"/>
      <c r="AJ275" s="10"/>
    </row>
    <row r="276">
      <c r="A276" s="1">
        <v>44565.0</v>
      </c>
      <c r="B276" s="25"/>
      <c r="C276" s="6">
        <v>140.0</v>
      </c>
      <c r="D276" s="4" t="s">
        <v>2712</v>
      </c>
      <c r="E276" s="2" t="s">
        <v>2026</v>
      </c>
      <c r="F276" s="5">
        <v>2008.0</v>
      </c>
      <c r="G276" s="2" t="s">
        <v>133</v>
      </c>
      <c r="H276" s="2">
        <v>3.0</v>
      </c>
      <c r="I276" s="2">
        <v>-3.0</v>
      </c>
      <c r="J276" s="2">
        <v>-2.0</v>
      </c>
      <c r="K276" s="2" t="s">
        <v>50</v>
      </c>
      <c r="L276" s="2" t="s">
        <v>50</v>
      </c>
      <c r="M276" s="2" t="s">
        <v>57</v>
      </c>
      <c r="N276" s="2">
        <v>0.0</v>
      </c>
      <c r="O276" s="2">
        <v>1.0</v>
      </c>
      <c r="P276" s="2" t="s">
        <v>92</v>
      </c>
      <c r="Q276" s="2" t="s">
        <v>76</v>
      </c>
      <c r="R276" s="2" t="s">
        <v>382</v>
      </c>
      <c r="S276" s="2">
        <v>0.0</v>
      </c>
      <c r="T276" s="2">
        <v>1.0</v>
      </c>
      <c r="U276" s="2">
        <v>0.0</v>
      </c>
      <c r="V276" s="2">
        <f t="shared" si="5"/>
        <v>1</v>
      </c>
      <c r="W276" s="2" t="s">
        <v>201</v>
      </c>
      <c r="X276" s="2" t="s">
        <v>50</v>
      </c>
      <c r="Y276" s="2" t="s">
        <v>123</v>
      </c>
      <c r="Z276" s="2" t="s">
        <v>124</v>
      </c>
      <c r="AA276" s="2" t="s">
        <v>2713</v>
      </c>
      <c r="AB276" s="2" t="e">
        <v>#NAME?</v>
      </c>
      <c r="AC276" s="2" t="s">
        <v>2714</v>
      </c>
      <c r="AD276" s="5" t="s">
        <v>2715</v>
      </c>
      <c r="AE276" s="2" t="s">
        <v>2716</v>
      </c>
      <c r="AF276" s="2" t="s">
        <v>2717</v>
      </c>
      <c r="AG276" s="2" t="s">
        <v>2718</v>
      </c>
      <c r="AH276" s="5" t="s">
        <v>2719</v>
      </c>
      <c r="AI276" s="10"/>
      <c r="AJ276" s="10"/>
    </row>
    <row r="277">
      <c r="A277" s="1">
        <v>44565.0</v>
      </c>
      <c r="B277" s="25"/>
      <c r="C277" s="6">
        <v>108.0</v>
      </c>
      <c r="D277" s="4" t="s">
        <v>2720</v>
      </c>
      <c r="E277" s="2" t="s">
        <v>2721</v>
      </c>
      <c r="F277" s="5">
        <v>2009.0</v>
      </c>
      <c r="G277" s="2" t="s">
        <v>133</v>
      </c>
      <c r="H277" s="2">
        <v>3.0</v>
      </c>
      <c r="I277" s="2">
        <v>-3.0</v>
      </c>
      <c r="J277" s="2">
        <v>-2.0</v>
      </c>
      <c r="K277" s="2" t="s">
        <v>50</v>
      </c>
      <c r="L277" s="2" t="s">
        <v>50</v>
      </c>
      <c r="M277" s="2" t="s">
        <v>57</v>
      </c>
      <c r="N277" s="2">
        <v>0.0</v>
      </c>
      <c r="O277" s="2">
        <v>1.0</v>
      </c>
      <c r="P277" s="2" t="s">
        <v>92</v>
      </c>
      <c r="Q277" s="2" t="s">
        <v>76</v>
      </c>
      <c r="R277" s="2" t="s">
        <v>382</v>
      </c>
      <c r="S277" s="2">
        <v>0.0</v>
      </c>
      <c r="T277" s="2">
        <v>1.0</v>
      </c>
      <c r="U277" s="2">
        <v>0.0</v>
      </c>
      <c r="V277" s="2">
        <f t="shared" si="5"/>
        <v>1</v>
      </c>
      <c r="W277" s="2" t="s">
        <v>201</v>
      </c>
      <c r="X277" s="2" t="s">
        <v>50</v>
      </c>
      <c r="Y277" s="2" t="s">
        <v>887</v>
      </c>
      <c r="Z277" s="2" t="s">
        <v>124</v>
      </c>
      <c r="AA277" s="2" t="s">
        <v>2722</v>
      </c>
      <c r="AB277" s="2" t="e">
        <v>#NAME?</v>
      </c>
      <c r="AC277" s="2" t="s">
        <v>2723</v>
      </c>
      <c r="AD277" s="5" t="s">
        <v>2724</v>
      </c>
      <c r="AE277" s="2" t="s">
        <v>2725</v>
      </c>
      <c r="AF277" s="2" t="s">
        <v>2726</v>
      </c>
      <c r="AG277" s="2" t="s">
        <v>2727</v>
      </c>
      <c r="AH277" s="5" t="s">
        <v>2728</v>
      </c>
      <c r="AI277" s="10"/>
      <c r="AJ277" s="10"/>
    </row>
    <row r="278">
      <c r="A278" s="1">
        <v>44565.0</v>
      </c>
      <c r="B278" s="25"/>
      <c r="C278" s="6">
        <v>112.0</v>
      </c>
      <c r="D278" s="4" t="s">
        <v>2729</v>
      </c>
      <c r="E278" s="2" t="s">
        <v>2730</v>
      </c>
      <c r="F278" s="5">
        <v>2014.0</v>
      </c>
      <c r="G278" s="2" t="s">
        <v>133</v>
      </c>
      <c r="H278" s="2">
        <v>3.0</v>
      </c>
      <c r="I278" s="2">
        <v>-3.0</v>
      </c>
      <c r="J278" s="2">
        <v>-2.0</v>
      </c>
      <c r="K278" s="2" t="s">
        <v>50</v>
      </c>
      <c r="L278" s="2" t="s">
        <v>50</v>
      </c>
      <c r="M278" s="2" t="s">
        <v>57</v>
      </c>
      <c r="N278" s="2">
        <v>0.0</v>
      </c>
      <c r="O278" s="2">
        <v>1.0</v>
      </c>
      <c r="P278" s="2" t="s">
        <v>92</v>
      </c>
      <c r="Q278" s="2" t="s">
        <v>76</v>
      </c>
      <c r="R278" s="2" t="s">
        <v>382</v>
      </c>
      <c r="S278" s="2">
        <v>0.0</v>
      </c>
      <c r="T278" s="2">
        <v>1.0</v>
      </c>
      <c r="U278" s="2">
        <v>0.0</v>
      </c>
      <c r="V278" s="2">
        <f t="shared" si="5"/>
        <v>1</v>
      </c>
      <c r="W278" s="2" t="s">
        <v>201</v>
      </c>
      <c r="X278" s="2" t="s">
        <v>2731</v>
      </c>
      <c r="Y278" s="2" t="s">
        <v>80</v>
      </c>
      <c r="Z278" s="2" t="s">
        <v>124</v>
      </c>
      <c r="AA278" s="2" t="s">
        <v>2732</v>
      </c>
      <c r="AB278" s="2" t="e">
        <v>#NAME?</v>
      </c>
      <c r="AC278" s="2" t="s">
        <v>2733</v>
      </c>
      <c r="AD278" s="5" t="s">
        <v>2734</v>
      </c>
      <c r="AE278" s="2" t="s">
        <v>2735</v>
      </c>
      <c r="AF278" s="2" t="s">
        <v>2736</v>
      </c>
      <c r="AG278" s="2" t="s">
        <v>2737</v>
      </c>
      <c r="AH278" s="5" t="s">
        <v>2738</v>
      </c>
      <c r="AI278" s="10"/>
      <c r="AJ278" s="10"/>
    </row>
    <row r="279">
      <c r="A279" s="1">
        <v>44565.0</v>
      </c>
      <c r="B279" s="25"/>
      <c r="C279" s="6">
        <v>136.0</v>
      </c>
      <c r="D279" s="4" t="s">
        <v>2739</v>
      </c>
      <c r="E279" s="2" t="s">
        <v>2740</v>
      </c>
      <c r="F279" s="5">
        <v>2016.0</v>
      </c>
      <c r="G279" s="2" t="s">
        <v>133</v>
      </c>
      <c r="H279" s="2">
        <v>2.0</v>
      </c>
      <c r="I279" s="2">
        <v>-3.0</v>
      </c>
      <c r="J279" s="2">
        <v>-2.0</v>
      </c>
      <c r="K279" s="2" t="s">
        <v>50</v>
      </c>
      <c r="L279" s="2" t="s">
        <v>50</v>
      </c>
      <c r="M279" s="2" t="s">
        <v>57</v>
      </c>
      <c r="N279" s="2">
        <v>0.0</v>
      </c>
      <c r="O279" s="2">
        <v>1.0</v>
      </c>
      <c r="P279" s="2" t="s">
        <v>41</v>
      </c>
      <c r="Q279" s="2" t="s">
        <v>76</v>
      </c>
      <c r="R279" s="2" t="s">
        <v>77</v>
      </c>
      <c r="S279" s="2">
        <v>0.25</v>
      </c>
      <c r="T279" s="2">
        <v>1.0</v>
      </c>
      <c r="U279" s="2">
        <v>0.0</v>
      </c>
      <c r="V279" s="2">
        <f t="shared" si="5"/>
        <v>1.25</v>
      </c>
      <c r="W279" s="2" t="s">
        <v>2741</v>
      </c>
      <c r="X279" s="2" t="s">
        <v>50</v>
      </c>
      <c r="Y279" s="2" t="s">
        <v>580</v>
      </c>
      <c r="Z279" s="2" t="s">
        <v>124</v>
      </c>
      <c r="AA279" s="2" t="s">
        <v>2742</v>
      </c>
      <c r="AB279" s="2" t="e">
        <v>#NAME?</v>
      </c>
      <c r="AC279" s="2" t="s">
        <v>2743</v>
      </c>
      <c r="AD279" s="5" t="s">
        <v>2744</v>
      </c>
      <c r="AE279" s="2" t="s">
        <v>2745</v>
      </c>
      <c r="AF279" s="2" t="s">
        <v>2746</v>
      </c>
      <c r="AG279" s="2" t="s">
        <v>50</v>
      </c>
      <c r="AH279" s="5" t="s">
        <v>2747</v>
      </c>
      <c r="AI279" s="10"/>
      <c r="AJ279" s="10"/>
    </row>
    <row r="281">
      <c r="A281" s="1">
        <v>44565.0</v>
      </c>
      <c r="B281" s="25"/>
      <c r="C281" s="6">
        <v>99.0</v>
      </c>
      <c r="D281" s="12" t="s">
        <v>2748</v>
      </c>
      <c r="E281" s="2" t="s">
        <v>2749</v>
      </c>
      <c r="F281" s="5">
        <v>2013.0</v>
      </c>
      <c r="G281" s="2" t="s">
        <v>2750</v>
      </c>
      <c r="H281" s="2">
        <v>3.0</v>
      </c>
      <c r="I281" s="2">
        <v>-3.0</v>
      </c>
      <c r="J281" s="2">
        <v>-2.0</v>
      </c>
      <c r="K281" s="2" t="s">
        <v>50</v>
      </c>
      <c r="L281" s="2" t="s">
        <v>50</v>
      </c>
      <c r="M281" s="2" t="s">
        <v>57</v>
      </c>
      <c r="N281" s="2">
        <v>0.0</v>
      </c>
      <c r="O281" s="2">
        <v>1.0</v>
      </c>
      <c r="P281" s="2" t="s">
        <v>92</v>
      </c>
      <c r="Q281" s="2" t="s">
        <v>93</v>
      </c>
      <c r="R281" s="2" t="s">
        <v>77</v>
      </c>
      <c r="S281" s="2">
        <v>0.25</v>
      </c>
      <c r="T281" s="2">
        <v>0.75</v>
      </c>
      <c r="U281" s="2">
        <v>0.0</v>
      </c>
      <c r="V281" s="2">
        <f t="shared" ref="V281:V395" si="6">SUM(S281:U281)</f>
        <v>1</v>
      </c>
      <c r="W281" s="2" t="s">
        <v>2751</v>
      </c>
      <c r="X281" s="2" t="s">
        <v>50</v>
      </c>
      <c r="Y281" s="2" t="s">
        <v>80</v>
      </c>
      <c r="Z281" s="2" t="s">
        <v>124</v>
      </c>
      <c r="AA281" s="2" t="s">
        <v>2752</v>
      </c>
      <c r="AB281" s="2" t="e">
        <v>#NAME?</v>
      </c>
      <c r="AC281" s="2" t="s">
        <v>2753</v>
      </c>
      <c r="AD281" s="2" t="s">
        <v>2749</v>
      </c>
      <c r="AE281" s="2" t="s">
        <v>2754</v>
      </c>
      <c r="AF281" s="2" t="s">
        <v>2755</v>
      </c>
      <c r="AG281" s="2" t="s">
        <v>50</v>
      </c>
      <c r="AH281" s="17"/>
      <c r="AI281" s="10"/>
      <c r="AJ281" s="10"/>
    </row>
    <row r="282">
      <c r="A282" s="1">
        <v>44565.0</v>
      </c>
      <c r="B282" s="25"/>
      <c r="C282" s="6">
        <v>143.0</v>
      </c>
      <c r="D282" s="4" t="s">
        <v>2756</v>
      </c>
      <c r="E282" s="2" t="s">
        <v>2757</v>
      </c>
      <c r="F282" s="2">
        <v>2001.0</v>
      </c>
      <c r="G282" s="2" t="s">
        <v>2758</v>
      </c>
      <c r="H282" s="2">
        <v>3.0</v>
      </c>
      <c r="I282" s="8">
        <v>-3.0</v>
      </c>
      <c r="J282" s="8">
        <v>-1.0</v>
      </c>
      <c r="K282" s="8">
        <v>0.0</v>
      </c>
      <c r="L282" s="8">
        <v>0.0</v>
      </c>
      <c r="M282" s="2" t="s">
        <v>57</v>
      </c>
      <c r="N282" s="2">
        <v>0.0</v>
      </c>
      <c r="O282" s="2">
        <v>1.0</v>
      </c>
      <c r="P282" s="2" t="s">
        <v>92</v>
      </c>
      <c r="Q282" s="2" t="s">
        <v>42</v>
      </c>
      <c r="R282" s="2" t="s">
        <v>77</v>
      </c>
      <c r="S282" s="2">
        <v>0.75</v>
      </c>
      <c r="T282" s="2">
        <v>0.25</v>
      </c>
      <c r="U282" s="2">
        <v>0.0</v>
      </c>
      <c r="V282" s="2">
        <f t="shared" si="6"/>
        <v>1</v>
      </c>
      <c r="W282" s="2" t="s">
        <v>541</v>
      </c>
      <c r="X282" s="2" t="s">
        <v>2759</v>
      </c>
      <c r="Y282" s="2" t="s">
        <v>2760</v>
      </c>
      <c r="Z282" s="2" t="s">
        <v>124</v>
      </c>
      <c r="AA282" s="2" t="s">
        <v>2761</v>
      </c>
      <c r="AB282" s="2" t="s">
        <v>50</v>
      </c>
      <c r="AC282" s="2" t="s">
        <v>50</v>
      </c>
      <c r="AD282" s="2" t="s">
        <v>2757</v>
      </c>
      <c r="AE282" s="2" t="s">
        <v>2762</v>
      </c>
      <c r="AF282" s="2" t="s">
        <v>50</v>
      </c>
      <c r="AG282" s="2" t="s">
        <v>2763</v>
      </c>
      <c r="AH282" s="10"/>
      <c r="AI282" s="10"/>
      <c r="AJ282" s="10"/>
    </row>
    <row r="283">
      <c r="A283" s="1">
        <v>44565.0</v>
      </c>
      <c r="B283" s="25"/>
      <c r="C283" s="6">
        <v>90.0</v>
      </c>
      <c r="D283" s="4" t="s">
        <v>2764</v>
      </c>
      <c r="E283" s="5" t="s">
        <v>2765</v>
      </c>
      <c r="F283" s="5">
        <v>2012.0</v>
      </c>
      <c r="G283" s="2" t="s">
        <v>171</v>
      </c>
      <c r="H283" s="2">
        <v>3.0</v>
      </c>
      <c r="I283" s="2">
        <v>-3.0</v>
      </c>
      <c r="J283" s="2">
        <v>-2.0</v>
      </c>
      <c r="K283" s="2" t="s">
        <v>50</v>
      </c>
      <c r="L283" s="2" t="s">
        <v>50</v>
      </c>
      <c r="M283" s="2" t="s">
        <v>57</v>
      </c>
      <c r="N283" s="2">
        <v>0.0</v>
      </c>
      <c r="O283" s="2">
        <v>1.0</v>
      </c>
      <c r="P283" s="2" t="s">
        <v>41</v>
      </c>
      <c r="Q283" s="2" t="s">
        <v>42</v>
      </c>
      <c r="R283" s="2" t="s">
        <v>2766</v>
      </c>
      <c r="S283" s="2">
        <v>1.0</v>
      </c>
      <c r="T283" s="2">
        <v>0.0</v>
      </c>
      <c r="U283" s="2">
        <v>0.0</v>
      </c>
      <c r="V283" s="2">
        <f t="shared" si="6"/>
        <v>1</v>
      </c>
      <c r="W283" s="2" t="s">
        <v>2767</v>
      </c>
      <c r="X283" s="2" t="s">
        <v>1618</v>
      </c>
      <c r="Y283" s="2" t="s">
        <v>2768</v>
      </c>
      <c r="Z283" s="2" t="s">
        <v>124</v>
      </c>
      <c r="AA283" s="2" t="s">
        <v>42</v>
      </c>
      <c r="AB283" s="2" t="s">
        <v>50</v>
      </c>
      <c r="AC283" s="2" t="s">
        <v>50</v>
      </c>
      <c r="AD283" s="5" t="s">
        <v>2769</v>
      </c>
      <c r="AE283" s="2" t="s">
        <v>2770</v>
      </c>
      <c r="AF283" s="2" t="s">
        <v>50</v>
      </c>
      <c r="AG283" s="2" t="s">
        <v>50</v>
      </c>
      <c r="AH283" s="5" t="s">
        <v>2771</v>
      </c>
      <c r="AI283" s="10"/>
      <c r="AJ283" s="10"/>
    </row>
    <row r="284">
      <c r="A284" s="1">
        <v>44565.0</v>
      </c>
      <c r="B284" s="25"/>
      <c r="C284" s="6">
        <v>41.0</v>
      </c>
      <c r="D284" s="4" t="s">
        <v>2772</v>
      </c>
      <c r="E284" s="2" t="s">
        <v>2773</v>
      </c>
      <c r="F284" s="5">
        <v>2000.0</v>
      </c>
      <c r="G284" s="2" t="s">
        <v>2774</v>
      </c>
      <c r="H284" s="2">
        <v>3.0</v>
      </c>
      <c r="I284" s="2">
        <v>-3.0</v>
      </c>
      <c r="J284" s="2">
        <v>-2.0</v>
      </c>
      <c r="K284" s="2">
        <v>0.0</v>
      </c>
      <c r="L284" s="2">
        <v>0.0</v>
      </c>
      <c r="M284" s="2" t="s">
        <v>57</v>
      </c>
      <c r="N284" s="2">
        <v>0.0</v>
      </c>
      <c r="O284" s="2">
        <v>1.0</v>
      </c>
      <c r="P284" s="2" t="s">
        <v>41</v>
      </c>
      <c r="Q284" s="2" t="s">
        <v>42</v>
      </c>
      <c r="R284" s="2" t="s">
        <v>77</v>
      </c>
      <c r="S284" s="2">
        <v>1.0</v>
      </c>
      <c r="T284" s="2">
        <v>0.0</v>
      </c>
      <c r="U284" s="2">
        <v>0.0</v>
      </c>
      <c r="V284" s="2">
        <f t="shared" si="6"/>
        <v>1</v>
      </c>
      <c r="W284" s="2" t="s">
        <v>372</v>
      </c>
      <c r="X284" s="2" t="s">
        <v>2775</v>
      </c>
      <c r="Y284" s="2" t="s">
        <v>80</v>
      </c>
      <c r="Z284" s="2" t="s">
        <v>124</v>
      </c>
      <c r="AA284" s="2" t="s">
        <v>2776</v>
      </c>
      <c r="AB284" s="2" t="s">
        <v>50</v>
      </c>
      <c r="AC284" s="2" t="s">
        <v>2777</v>
      </c>
      <c r="AD284" s="5" t="s">
        <v>2778</v>
      </c>
      <c r="AE284" s="2" t="s">
        <v>2779</v>
      </c>
      <c r="AF284" s="2" t="s">
        <v>2780</v>
      </c>
      <c r="AG284" s="2" t="s">
        <v>50</v>
      </c>
      <c r="AH284" s="5" t="s">
        <v>2781</v>
      </c>
      <c r="AI284" s="10"/>
      <c r="AJ284" s="10"/>
    </row>
    <row r="285">
      <c r="A285" s="1">
        <v>44565.0</v>
      </c>
      <c r="B285" s="25"/>
      <c r="C285" s="6">
        <v>31.0</v>
      </c>
      <c r="D285" s="4" t="s">
        <v>2782</v>
      </c>
      <c r="E285" s="2" t="s">
        <v>2783</v>
      </c>
      <c r="F285" s="5">
        <v>2010.0</v>
      </c>
      <c r="G285" s="2" t="s">
        <v>2774</v>
      </c>
      <c r="H285" s="2">
        <v>2.0</v>
      </c>
      <c r="I285" s="2">
        <v>-3.0</v>
      </c>
      <c r="J285" s="2">
        <v>-2.0</v>
      </c>
      <c r="K285" s="2">
        <v>0.0</v>
      </c>
      <c r="L285" s="2">
        <v>1.0</v>
      </c>
      <c r="M285" s="2" t="s">
        <v>57</v>
      </c>
      <c r="N285" s="2">
        <v>0.0</v>
      </c>
      <c r="O285" s="2">
        <v>1.0</v>
      </c>
      <c r="P285" s="2" t="s">
        <v>41</v>
      </c>
      <c r="Q285" s="2" t="s">
        <v>76</v>
      </c>
      <c r="R285" s="2" t="s">
        <v>77</v>
      </c>
      <c r="S285" s="2">
        <v>0.75</v>
      </c>
      <c r="T285" s="2">
        <v>0.25</v>
      </c>
      <c r="U285" s="2">
        <v>0.0</v>
      </c>
      <c r="V285" s="2">
        <f t="shared" si="6"/>
        <v>1</v>
      </c>
      <c r="W285" s="2" t="s">
        <v>2784</v>
      </c>
      <c r="X285" s="2" t="s">
        <v>2785</v>
      </c>
      <c r="Y285" s="2" t="s">
        <v>162</v>
      </c>
      <c r="Z285" s="2" t="s">
        <v>63</v>
      </c>
      <c r="AA285" s="2" t="s">
        <v>2786</v>
      </c>
      <c r="AB285" s="2" t="e">
        <v>#NAME?</v>
      </c>
      <c r="AC285" s="2" t="s">
        <v>2787</v>
      </c>
      <c r="AD285" s="5" t="s">
        <v>2788</v>
      </c>
      <c r="AE285" s="2" t="s">
        <v>2789</v>
      </c>
      <c r="AF285" s="2" t="s">
        <v>2790</v>
      </c>
      <c r="AG285" s="2" t="s">
        <v>2791</v>
      </c>
      <c r="AH285" s="5"/>
      <c r="AI285" s="10"/>
      <c r="AJ285" s="10"/>
    </row>
    <row r="286">
      <c r="A286" s="1">
        <v>44565.0</v>
      </c>
      <c r="B286" s="25"/>
      <c r="C286" s="6">
        <v>107.0</v>
      </c>
      <c r="D286" s="4" t="s">
        <v>2792</v>
      </c>
      <c r="E286" s="2" t="s">
        <v>2793</v>
      </c>
      <c r="F286" s="5">
        <v>1998.0</v>
      </c>
      <c r="G286" s="2" t="s">
        <v>235</v>
      </c>
      <c r="H286" s="2">
        <v>3.0</v>
      </c>
      <c r="I286" s="2">
        <v>-3.0</v>
      </c>
      <c r="J286" s="2">
        <v>-2.0</v>
      </c>
      <c r="K286" s="2" t="s">
        <v>50</v>
      </c>
      <c r="L286" s="2" t="s">
        <v>50</v>
      </c>
      <c r="M286" s="2" t="s">
        <v>57</v>
      </c>
      <c r="N286" s="2">
        <v>0.0</v>
      </c>
      <c r="O286" s="2">
        <v>1.0</v>
      </c>
      <c r="P286" s="2" t="s">
        <v>92</v>
      </c>
      <c r="Q286" s="2" t="s">
        <v>58</v>
      </c>
      <c r="R286" s="2" t="s">
        <v>382</v>
      </c>
      <c r="S286" s="2">
        <v>0.5</v>
      </c>
      <c r="T286" s="2">
        <v>0.0</v>
      </c>
      <c r="U286" s="2">
        <v>0.5</v>
      </c>
      <c r="V286" s="2">
        <f t="shared" si="6"/>
        <v>1</v>
      </c>
      <c r="W286" s="2" t="s">
        <v>2767</v>
      </c>
      <c r="X286" s="2" t="s">
        <v>50</v>
      </c>
      <c r="Y286" s="2" t="s">
        <v>1368</v>
      </c>
      <c r="Z286" s="2" t="s">
        <v>124</v>
      </c>
      <c r="AA286" s="2" t="s">
        <v>2794</v>
      </c>
      <c r="AB286" s="2" t="e">
        <v>#NAME?</v>
      </c>
      <c r="AC286" s="2" t="s">
        <v>2795</v>
      </c>
      <c r="AD286" s="5" t="s">
        <v>2796</v>
      </c>
      <c r="AE286" s="2" t="s">
        <v>2797</v>
      </c>
      <c r="AF286" s="2" t="s">
        <v>477</v>
      </c>
      <c r="AG286" s="2" t="s">
        <v>2798</v>
      </c>
      <c r="AH286" s="5" t="s">
        <v>2799</v>
      </c>
      <c r="AI286" s="10"/>
      <c r="AJ286" s="10"/>
    </row>
    <row r="287">
      <c r="A287" s="1">
        <v>44565.0</v>
      </c>
      <c r="B287" s="25"/>
      <c r="C287" s="6">
        <v>68.0</v>
      </c>
      <c r="D287" s="4" t="s">
        <v>2800</v>
      </c>
      <c r="E287" s="2" t="s">
        <v>2801</v>
      </c>
      <c r="F287" s="5">
        <v>2004.0</v>
      </c>
      <c r="G287" s="2" t="s">
        <v>235</v>
      </c>
      <c r="H287" s="2">
        <v>3.0</v>
      </c>
      <c r="I287" s="2">
        <v>-3.0</v>
      </c>
      <c r="J287" s="2">
        <v>-2.0</v>
      </c>
      <c r="K287" s="2">
        <v>0.0</v>
      </c>
      <c r="L287" s="2">
        <v>0.0</v>
      </c>
      <c r="M287" s="2" t="s">
        <v>57</v>
      </c>
      <c r="N287" s="2">
        <v>0.0</v>
      </c>
      <c r="O287" s="2">
        <v>1.0</v>
      </c>
      <c r="P287" s="2" t="s">
        <v>41</v>
      </c>
      <c r="Q287" s="2" t="s">
        <v>76</v>
      </c>
      <c r="R287" s="2" t="s">
        <v>2802</v>
      </c>
      <c r="S287" s="2">
        <v>1.0</v>
      </c>
      <c r="T287" s="2">
        <v>0.0</v>
      </c>
      <c r="U287" s="2">
        <v>0.0</v>
      </c>
      <c r="V287" s="2">
        <f t="shared" si="6"/>
        <v>1</v>
      </c>
      <c r="W287" s="2" t="s">
        <v>372</v>
      </c>
      <c r="X287" s="2" t="s">
        <v>2803</v>
      </c>
      <c r="Y287" s="2" t="s">
        <v>123</v>
      </c>
      <c r="Z287" s="2" t="s">
        <v>81</v>
      </c>
      <c r="AA287" s="2" t="s">
        <v>2804</v>
      </c>
      <c r="AB287" s="2" t="e">
        <v>#NAME?</v>
      </c>
      <c r="AC287" s="2" t="s">
        <v>2805</v>
      </c>
      <c r="AD287" s="5" t="s">
        <v>2806</v>
      </c>
      <c r="AE287" s="2" t="s">
        <v>2807</v>
      </c>
      <c r="AF287" s="2" t="s">
        <v>2808</v>
      </c>
      <c r="AG287" s="2" t="s">
        <v>50</v>
      </c>
      <c r="AH287" s="5" t="s">
        <v>2809</v>
      </c>
      <c r="AI287" s="10"/>
      <c r="AJ287" s="10"/>
    </row>
    <row r="288">
      <c r="A288" s="1">
        <v>44565.0</v>
      </c>
      <c r="B288" s="25"/>
      <c r="C288" s="6">
        <v>96.0</v>
      </c>
      <c r="D288" s="4" t="s">
        <v>2810</v>
      </c>
      <c r="E288" s="2" t="s">
        <v>2811</v>
      </c>
      <c r="F288" s="5">
        <v>2004.0</v>
      </c>
      <c r="G288" s="2" t="s">
        <v>235</v>
      </c>
      <c r="H288" s="2">
        <v>3.0</v>
      </c>
      <c r="I288" s="2">
        <v>-3.0</v>
      </c>
      <c r="J288" s="2">
        <v>-2.0</v>
      </c>
      <c r="K288" s="2">
        <v>0.0</v>
      </c>
      <c r="L288" s="2">
        <v>0.0</v>
      </c>
      <c r="M288" s="2" t="s">
        <v>57</v>
      </c>
      <c r="N288" s="2">
        <v>0.0</v>
      </c>
      <c r="O288" s="2">
        <v>0.0</v>
      </c>
      <c r="P288" s="2" t="s">
        <v>41</v>
      </c>
      <c r="Q288" s="2" t="s">
        <v>58</v>
      </c>
      <c r="R288" s="2" t="s">
        <v>2812</v>
      </c>
      <c r="S288" s="2">
        <v>0.0</v>
      </c>
      <c r="T288" s="2">
        <v>0.0</v>
      </c>
      <c r="U288" s="2">
        <v>1.0</v>
      </c>
      <c r="V288" s="2">
        <f t="shared" si="6"/>
        <v>1</v>
      </c>
      <c r="W288" s="2" t="s">
        <v>2813</v>
      </c>
      <c r="X288" s="2" t="s">
        <v>2814</v>
      </c>
      <c r="Y288" s="2" t="s">
        <v>601</v>
      </c>
      <c r="Z288" s="2" t="s">
        <v>2815</v>
      </c>
      <c r="AA288" s="2" t="s">
        <v>2816</v>
      </c>
      <c r="AB288" s="2" t="e">
        <v>#NAME?</v>
      </c>
      <c r="AC288" s="2" t="s">
        <v>2817</v>
      </c>
      <c r="AD288" s="5" t="s">
        <v>2818</v>
      </c>
      <c r="AE288" s="2" t="s">
        <v>2819</v>
      </c>
      <c r="AF288" s="2" t="s">
        <v>2820</v>
      </c>
      <c r="AG288" s="2" t="s">
        <v>50</v>
      </c>
      <c r="AH288" s="5" t="s">
        <v>2821</v>
      </c>
      <c r="AI288" s="10"/>
      <c r="AJ288" s="10"/>
    </row>
    <row r="289">
      <c r="A289" s="1">
        <v>44565.0</v>
      </c>
      <c r="B289" s="25"/>
      <c r="C289" s="6">
        <v>89.0</v>
      </c>
      <c r="D289" s="4" t="s">
        <v>2822</v>
      </c>
      <c r="E289" s="5" t="s">
        <v>2823</v>
      </c>
      <c r="F289" s="5">
        <v>2009.0</v>
      </c>
      <c r="G289" s="2" t="s">
        <v>235</v>
      </c>
      <c r="H289" s="2">
        <v>3.0</v>
      </c>
      <c r="I289" s="2">
        <v>-3.0</v>
      </c>
      <c r="J289" s="2">
        <v>-2.0</v>
      </c>
      <c r="K289" s="2">
        <v>0.0</v>
      </c>
      <c r="L289" s="2">
        <v>0.0</v>
      </c>
      <c r="M289" s="2" t="s">
        <v>57</v>
      </c>
      <c r="N289" s="2">
        <v>0.0</v>
      </c>
      <c r="O289" s="2">
        <v>1.0</v>
      </c>
      <c r="P289" s="2" t="s">
        <v>41</v>
      </c>
      <c r="Q289" s="2" t="s">
        <v>58</v>
      </c>
      <c r="R289" s="2" t="s">
        <v>2824</v>
      </c>
      <c r="S289" s="2">
        <v>1.0</v>
      </c>
      <c r="T289" s="2">
        <v>0.0</v>
      </c>
      <c r="U289" s="2">
        <v>0.0</v>
      </c>
      <c r="V289" s="2">
        <f t="shared" si="6"/>
        <v>1</v>
      </c>
      <c r="W289" s="2" t="s">
        <v>2221</v>
      </c>
      <c r="X289" s="2" t="s">
        <v>1618</v>
      </c>
      <c r="Y289" s="2" t="s">
        <v>2768</v>
      </c>
      <c r="Z289" s="2" t="s">
        <v>2825</v>
      </c>
      <c r="AA289" s="2" t="s">
        <v>2826</v>
      </c>
      <c r="AB289" s="2" t="e">
        <v>#NAME?</v>
      </c>
      <c r="AC289" s="2" t="s">
        <v>2827</v>
      </c>
      <c r="AD289" s="5" t="s">
        <v>2828</v>
      </c>
      <c r="AE289" s="2" t="s">
        <v>2829</v>
      </c>
      <c r="AF289" s="2" t="s">
        <v>68</v>
      </c>
      <c r="AG289" s="2" t="s">
        <v>50</v>
      </c>
      <c r="AH289" s="5" t="s">
        <v>2830</v>
      </c>
      <c r="AI289" s="10"/>
      <c r="AJ289" s="10"/>
    </row>
    <row r="290">
      <c r="A290" s="1">
        <v>44565.0</v>
      </c>
      <c r="B290" s="25"/>
      <c r="C290" s="6">
        <v>22.0</v>
      </c>
      <c r="D290" s="4" t="s">
        <v>2831</v>
      </c>
      <c r="E290" s="2" t="s">
        <v>2832</v>
      </c>
      <c r="F290" s="5">
        <v>2010.0</v>
      </c>
      <c r="G290" s="2" t="s">
        <v>235</v>
      </c>
      <c r="H290" s="2">
        <v>3.0</v>
      </c>
      <c r="I290" s="2">
        <v>-3.0</v>
      </c>
      <c r="J290" s="2">
        <v>-2.0</v>
      </c>
      <c r="K290" s="2" t="s">
        <v>50</v>
      </c>
      <c r="L290" s="2" t="s">
        <v>50</v>
      </c>
      <c r="M290" s="2" t="s">
        <v>57</v>
      </c>
      <c r="N290" s="2">
        <v>0.0</v>
      </c>
      <c r="O290" s="2">
        <v>1.0</v>
      </c>
      <c r="P290" s="2" t="s">
        <v>41</v>
      </c>
      <c r="Q290" s="2" t="s">
        <v>58</v>
      </c>
      <c r="R290" s="2" t="s">
        <v>59</v>
      </c>
      <c r="S290" s="2">
        <v>1.0</v>
      </c>
      <c r="T290" s="2">
        <v>0.0</v>
      </c>
      <c r="U290" s="2">
        <v>0.0</v>
      </c>
      <c r="V290" s="2">
        <f t="shared" si="6"/>
        <v>1</v>
      </c>
      <c r="W290" s="2" t="s">
        <v>2833</v>
      </c>
      <c r="X290" s="2" t="s">
        <v>2834</v>
      </c>
      <c r="Y290" s="2" t="s">
        <v>2835</v>
      </c>
      <c r="Z290" s="2" t="s">
        <v>63</v>
      </c>
      <c r="AA290" s="2" t="s">
        <v>2836</v>
      </c>
      <c r="AB290" s="2" t="e">
        <v>#NAME?</v>
      </c>
      <c r="AC290" s="2" t="s">
        <v>2837</v>
      </c>
      <c r="AD290" s="5" t="s">
        <v>2838</v>
      </c>
      <c r="AE290" s="2" t="s">
        <v>2839</v>
      </c>
      <c r="AF290" s="2" t="s">
        <v>2840</v>
      </c>
      <c r="AG290" s="2" t="s">
        <v>2841</v>
      </c>
      <c r="AH290" s="17"/>
      <c r="AI290" s="10"/>
      <c r="AJ290" s="10"/>
    </row>
    <row r="291">
      <c r="A291" s="1">
        <v>44565.0</v>
      </c>
      <c r="B291" s="25"/>
      <c r="C291" s="6">
        <v>11.0</v>
      </c>
      <c r="D291" s="4" t="s">
        <v>2842</v>
      </c>
      <c r="E291" s="2" t="s">
        <v>2843</v>
      </c>
      <c r="F291" s="5">
        <v>2012.0</v>
      </c>
      <c r="G291" s="2" t="s">
        <v>235</v>
      </c>
      <c r="H291" s="2">
        <v>3.0</v>
      </c>
      <c r="I291" s="2">
        <v>-3.0</v>
      </c>
      <c r="J291" s="2">
        <v>-3.0</v>
      </c>
      <c r="K291" s="2">
        <v>0.0</v>
      </c>
      <c r="L291" s="2">
        <v>0.0</v>
      </c>
      <c r="M291" s="2" t="s">
        <v>57</v>
      </c>
      <c r="N291" s="2">
        <v>0.0</v>
      </c>
      <c r="O291" s="2">
        <v>1.0</v>
      </c>
      <c r="P291" s="2" t="s">
        <v>41</v>
      </c>
      <c r="Q291" s="2" t="s">
        <v>58</v>
      </c>
      <c r="R291" s="2" t="s">
        <v>59</v>
      </c>
      <c r="S291" s="2">
        <v>1.0</v>
      </c>
      <c r="T291" s="2">
        <v>0.0</v>
      </c>
      <c r="U291" s="2">
        <v>0.0</v>
      </c>
      <c r="V291" s="2">
        <f t="shared" si="6"/>
        <v>1</v>
      </c>
      <c r="W291" s="2" t="s">
        <v>2844</v>
      </c>
      <c r="X291" s="2" t="s">
        <v>1367</v>
      </c>
      <c r="Y291" s="2" t="s">
        <v>1368</v>
      </c>
      <c r="Z291" s="2" t="s">
        <v>1692</v>
      </c>
      <c r="AA291" s="2" t="s">
        <v>2845</v>
      </c>
      <c r="AB291" s="2" t="e">
        <v>#NAME?</v>
      </c>
      <c r="AC291" s="2" t="s">
        <v>2846</v>
      </c>
      <c r="AD291" s="5" t="s">
        <v>2847</v>
      </c>
      <c r="AE291" s="2" t="s">
        <v>2848</v>
      </c>
      <c r="AF291" s="2" t="s">
        <v>2849</v>
      </c>
      <c r="AG291" s="2" t="s">
        <v>2850</v>
      </c>
      <c r="AH291" s="5" t="s">
        <v>2851</v>
      </c>
      <c r="AI291" s="10"/>
      <c r="AJ291" s="10"/>
    </row>
    <row r="292">
      <c r="A292" s="1">
        <v>44565.0</v>
      </c>
      <c r="B292" s="25"/>
      <c r="C292" s="6">
        <v>409.0</v>
      </c>
      <c r="D292" s="4" t="s">
        <v>2852</v>
      </c>
      <c r="E292" s="5" t="s">
        <v>2853</v>
      </c>
      <c r="F292" s="5">
        <v>2021.0</v>
      </c>
      <c r="G292" s="16" t="s">
        <v>2854</v>
      </c>
      <c r="H292" s="6"/>
      <c r="I292" s="39"/>
      <c r="J292" s="6"/>
      <c r="K292" s="6"/>
      <c r="L292" s="6"/>
      <c r="M292" s="3" t="s">
        <v>553</v>
      </c>
      <c r="N292" s="25"/>
      <c r="O292" s="6"/>
      <c r="P292" s="6"/>
      <c r="Q292" s="6"/>
      <c r="R292" s="6"/>
      <c r="U292" s="6"/>
      <c r="V292" s="2">
        <f t="shared" si="6"/>
        <v>0</v>
      </c>
      <c r="W292" s="6"/>
      <c r="X292" s="13" t="s">
        <v>2036</v>
      </c>
      <c r="Y292" s="13" t="s">
        <v>2855</v>
      </c>
      <c r="Z292" s="13" t="s">
        <v>110</v>
      </c>
      <c r="AB292" s="6"/>
      <c r="AC292" s="6"/>
      <c r="AD292" s="6"/>
      <c r="AE292" s="3" t="s">
        <v>2856</v>
      </c>
      <c r="AF292" s="6"/>
      <c r="AG292" s="6"/>
      <c r="AH292" s="5" t="s">
        <v>2857</v>
      </c>
      <c r="AI292" s="3" t="s">
        <v>52</v>
      </c>
      <c r="AJ292" s="3" t="s">
        <v>53</v>
      </c>
    </row>
    <row r="293">
      <c r="A293" s="1">
        <v>44565.0</v>
      </c>
      <c r="B293" s="25"/>
      <c r="C293" s="6">
        <v>40.0</v>
      </c>
      <c r="D293" s="12" t="s">
        <v>2858</v>
      </c>
      <c r="E293" s="2" t="s">
        <v>2859</v>
      </c>
      <c r="F293" s="5">
        <v>2007.0</v>
      </c>
      <c r="G293" s="2" t="s">
        <v>2860</v>
      </c>
      <c r="H293" s="2">
        <v>3.0</v>
      </c>
      <c r="I293" s="2">
        <v>-3.0</v>
      </c>
      <c r="J293" s="2">
        <v>-2.0</v>
      </c>
      <c r="K293" s="2">
        <v>0.0</v>
      </c>
      <c r="L293" s="2">
        <v>0.0</v>
      </c>
      <c r="M293" s="2" t="s">
        <v>57</v>
      </c>
      <c r="N293" s="2">
        <v>0.0</v>
      </c>
      <c r="O293" s="2">
        <v>1.0</v>
      </c>
      <c r="P293" s="2" t="s">
        <v>41</v>
      </c>
      <c r="Q293" s="2" t="s">
        <v>76</v>
      </c>
      <c r="R293" s="2" t="s">
        <v>77</v>
      </c>
      <c r="S293" s="2">
        <v>0.0</v>
      </c>
      <c r="T293" s="2">
        <v>1.0</v>
      </c>
      <c r="U293" s="2">
        <v>0.0</v>
      </c>
      <c r="V293" s="2">
        <f t="shared" si="6"/>
        <v>1</v>
      </c>
      <c r="W293" s="2" t="s">
        <v>2861</v>
      </c>
      <c r="X293" s="2" t="s">
        <v>2862</v>
      </c>
      <c r="Y293" s="2" t="s">
        <v>2863</v>
      </c>
      <c r="Z293" s="2" t="s">
        <v>2864</v>
      </c>
      <c r="AA293" s="2" t="s">
        <v>2865</v>
      </c>
      <c r="AB293" s="2" t="e">
        <v>#NAME?</v>
      </c>
      <c r="AC293" s="2" t="s">
        <v>2866</v>
      </c>
      <c r="AD293" s="2" t="s">
        <v>2859</v>
      </c>
      <c r="AE293" s="2" t="s">
        <v>2867</v>
      </c>
      <c r="AF293" s="2" t="s">
        <v>2868</v>
      </c>
      <c r="AG293" s="2" t="s">
        <v>50</v>
      </c>
      <c r="AH293" s="17"/>
      <c r="AI293" s="10"/>
      <c r="AJ293" s="10"/>
    </row>
    <row r="294">
      <c r="A294" s="1">
        <v>44565.0</v>
      </c>
      <c r="B294" s="25"/>
      <c r="C294" s="6">
        <v>105.0</v>
      </c>
      <c r="D294" s="4" t="s">
        <v>2869</v>
      </c>
      <c r="E294" s="2" t="s">
        <v>2870</v>
      </c>
      <c r="F294" s="5">
        <v>2008.0</v>
      </c>
      <c r="G294" s="2" t="s">
        <v>2871</v>
      </c>
      <c r="H294" s="2">
        <v>3.0</v>
      </c>
      <c r="I294" s="2">
        <v>-3.0</v>
      </c>
      <c r="J294" s="2">
        <v>-2.0</v>
      </c>
      <c r="K294" s="2" t="s">
        <v>50</v>
      </c>
      <c r="L294" s="2" t="s">
        <v>50</v>
      </c>
      <c r="M294" s="2" t="s">
        <v>57</v>
      </c>
      <c r="N294" s="2">
        <v>0.0</v>
      </c>
      <c r="O294" s="2">
        <v>1.0</v>
      </c>
      <c r="P294" s="2" t="s">
        <v>41</v>
      </c>
      <c r="Q294" s="2" t="s">
        <v>76</v>
      </c>
      <c r="R294" s="2" t="s">
        <v>382</v>
      </c>
      <c r="S294" s="2">
        <v>0.0</v>
      </c>
      <c r="T294" s="2">
        <v>1.0</v>
      </c>
      <c r="U294" s="2">
        <v>0.0</v>
      </c>
      <c r="V294" s="2">
        <f t="shared" si="6"/>
        <v>1</v>
      </c>
      <c r="W294" s="2" t="s">
        <v>201</v>
      </c>
      <c r="X294" s="2" t="s">
        <v>2465</v>
      </c>
      <c r="Y294" s="2" t="s">
        <v>2872</v>
      </c>
      <c r="Z294" s="2" t="s">
        <v>124</v>
      </c>
      <c r="AA294" s="2" t="s">
        <v>2873</v>
      </c>
      <c r="AB294" s="2" t="e">
        <v>#NAME?</v>
      </c>
      <c r="AC294" s="2" t="s">
        <v>2874</v>
      </c>
      <c r="AD294" s="5" t="s">
        <v>2875</v>
      </c>
      <c r="AE294" s="2" t="s">
        <v>2876</v>
      </c>
      <c r="AF294" s="2" t="s">
        <v>2877</v>
      </c>
      <c r="AG294" s="2" t="s">
        <v>50</v>
      </c>
      <c r="AH294" s="5" t="s">
        <v>2878</v>
      </c>
      <c r="AI294" s="10"/>
      <c r="AJ294" s="10"/>
    </row>
    <row r="295">
      <c r="A295" s="1">
        <v>44565.0</v>
      </c>
      <c r="B295" s="25"/>
      <c r="C295" s="6">
        <v>91.0</v>
      </c>
      <c r="D295" s="4" t="s">
        <v>2879</v>
      </c>
      <c r="E295" s="5" t="s">
        <v>2765</v>
      </c>
      <c r="F295" s="5">
        <v>2012.0</v>
      </c>
      <c r="G295" s="2" t="s">
        <v>1301</v>
      </c>
      <c r="H295" s="2">
        <v>3.0</v>
      </c>
      <c r="I295" s="2">
        <v>-3.0</v>
      </c>
      <c r="J295" s="2">
        <v>-2.0</v>
      </c>
      <c r="K295" s="2">
        <v>0.0</v>
      </c>
      <c r="L295" s="2">
        <v>0.0</v>
      </c>
      <c r="M295" s="2" t="s">
        <v>57</v>
      </c>
      <c r="N295" s="2">
        <v>0.0</v>
      </c>
      <c r="O295" s="2">
        <v>1.0</v>
      </c>
      <c r="P295" s="2" t="s">
        <v>92</v>
      </c>
      <c r="Q295" s="2" t="s">
        <v>76</v>
      </c>
      <c r="R295" s="2" t="s">
        <v>77</v>
      </c>
      <c r="S295" s="2">
        <v>0.75</v>
      </c>
      <c r="T295" s="2">
        <v>0.25</v>
      </c>
      <c r="U295" s="2">
        <v>0.0</v>
      </c>
      <c r="V295" s="2">
        <f t="shared" si="6"/>
        <v>1</v>
      </c>
      <c r="W295" s="2" t="s">
        <v>201</v>
      </c>
      <c r="X295" s="2" t="s">
        <v>50</v>
      </c>
      <c r="Y295" s="2" t="s">
        <v>407</v>
      </c>
      <c r="Z295" s="2" t="s">
        <v>124</v>
      </c>
      <c r="AA295" s="2" t="s">
        <v>2880</v>
      </c>
      <c r="AB295" s="2" t="e">
        <v>#NAME?</v>
      </c>
      <c r="AC295" s="2" t="s">
        <v>2881</v>
      </c>
      <c r="AD295" s="5" t="s">
        <v>2882</v>
      </c>
      <c r="AE295" s="2" t="s">
        <v>2883</v>
      </c>
      <c r="AF295" s="2" t="s">
        <v>2884</v>
      </c>
      <c r="AG295" s="2" t="s">
        <v>2885</v>
      </c>
      <c r="AH295" s="5" t="s">
        <v>2886</v>
      </c>
      <c r="AI295" s="10"/>
      <c r="AJ295" s="10"/>
    </row>
    <row r="296">
      <c r="A296" s="1">
        <v>44565.0</v>
      </c>
      <c r="B296" s="25"/>
      <c r="C296" s="6">
        <v>27.0</v>
      </c>
      <c r="D296" s="4" t="s">
        <v>2887</v>
      </c>
      <c r="E296" s="2" t="s">
        <v>2888</v>
      </c>
      <c r="F296" s="5">
        <v>2004.0</v>
      </c>
      <c r="G296" s="2" t="s">
        <v>2889</v>
      </c>
      <c r="H296" s="2">
        <v>3.0</v>
      </c>
      <c r="I296" s="2">
        <v>-3.0</v>
      </c>
      <c r="J296" s="2">
        <v>-2.0</v>
      </c>
      <c r="K296" s="2">
        <v>0.0</v>
      </c>
      <c r="L296" s="2">
        <v>0.0</v>
      </c>
      <c r="M296" s="2" t="s">
        <v>57</v>
      </c>
      <c r="N296" s="2">
        <v>0.0</v>
      </c>
      <c r="O296" s="2">
        <v>1.0</v>
      </c>
      <c r="P296" s="2" t="s">
        <v>41</v>
      </c>
      <c r="Q296" s="2" t="s">
        <v>58</v>
      </c>
      <c r="R296" s="2" t="s">
        <v>172</v>
      </c>
      <c r="S296" s="2">
        <v>1.0</v>
      </c>
      <c r="T296" s="2">
        <v>0.0</v>
      </c>
      <c r="U296" s="2">
        <v>0.0</v>
      </c>
      <c r="V296" s="2">
        <f t="shared" si="6"/>
        <v>1</v>
      </c>
      <c r="W296" s="2" t="s">
        <v>2890</v>
      </c>
      <c r="X296" s="2" t="s">
        <v>2891</v>
      </c>
      <c r="Y296" s="2" t="s">
        <v>2892</v>
      </c>
      <c r="Z296" s="2" t="s">
        <v>81</v>
      </c>
      <c r="AA296" s="2" t="s">
        <v>2893</v>
      </c>
      <c r="AB296" s="2" t="e">
        <v>#NAME?</v>
      </c>
      <c r="AC296" s="2" t="s">
        <v>2894</v>
      </c>
      <c r="AD296" s="5" t="s">
        <v>2895</v>
      </c>
      <c r="AE296" s="2" t="s">
        <v>2896</v>
      </c>
      <c r="AF296" s="2" t="s">
        <v>344</v>
      </c>
      <c r="AG296" s="2" t="s">
        <v>50</v>
      </c>
      <c r="AH296" s="5" t="s">
        <v>2897</v>
      </c>
      <c r="AI296" s="10"/>
      <c r="AJ296" s="10"/>
    </row>
    <row r="297">
      <c r="A297" s="1">
        <v>44565.0</v>
      </c>
      <c r="B297" s="25"/>
      <c r="C297" s="6">
        <v>199.0</v>
      </c>
      <c r="D297" s="4" t="s">
        <v>2898</v>
      </c>
      <c r="E297" s="5" t="s">
        <v>2899</v>
      </c>
      <c r="F297" s="5">
        <v>2002.0</v>
      </c>
      <c r="G297" s="10"/>
      <c r="H297" s="10"/>
      <c r="I297" s="40"/>
      <c r="J297" s="10"/>
      <c r="K297" s="10"/>
      <c r="L297" s="10"/>
      <c r="M297" s="2" t="s">
        <v>553</v>
      </c>
      <c r="N297" s="10"/>
      <c r="O297" s="10"/>
      <c r="P297" s="10"/>
      <c r="Q297" s="10"/>
      <c r="R297" s="10"/>
      <c r="S297" s="10"/>
      <c r="T297" s="10"/>
      <c r="U297" s="10"/>
      <c r="V297" s="2">
        <f t="shared" si="6"/>
        <v>0</v>
      </c>
      <c r="W297" s="10"/>
      <c r="X297" s="10"/>
      <c r="Y297" s="10"/>
      <c r="Z297" s="10"/>
      <c r="AA297" s="10"/>
      <c r="AB297" s="10"/>
      <c r="AC297" s="10"/>
      <c r="AD297" s="5" t="s">
        <v>2900</v>
      </c>
      <c r="AE297" s="10"/>
      <c r="AF297" s="10"/>
      <c r="AG297" s="10"/>
      <c r="AH297" s="5" t="s">
        <v>2901</v>
      </c>
      <c r="AI297" s="10"/>
      <c r="AJ297" s="10"/>
    </row>
    <row r="298">
      <c r="A298" s="1">
        <v>44565.0</v>
      </c>
      <c r="B298" s="25"/>
      <c r="C298" s="6">
        <v>383.0</v>
      </c>
      <c r="D298" s="4" t="s">
        <v>2902</v>
      </c>
      <c r="E298" s="5" t="s">
        <v>2903</v>
      </c>
      <c r="F298" s="5">
        <v>2004.0</v>
      </c>
      <c r="G298" s="6"/>
      <c r="H298" s="6"/>
      <c r="I298" s="39"/>
      <c r="J298" s="6"/>
      <c r="K298" s="6"/>
      <c r="L298" s="6"/>
      <c r="M298" s="3" t="s">
        <v>57</v>
      </c>
      <c r="N298" s="25"/>
      <c r="O298" s="6"/>
      <c r="P298" s="6"/>
      <c r="Q298" s="6"/>
      <c r="R298" s="6"/>
      <c r="S298" s="6"/>
      <c r="T298" s="6"/>
      <c r="U298" s="6"/>
      <c r="V298" s="2">
        <f t="shared" si="6"/>
        <v>0</v>
      </c>
      <c r="W298" s="6"/>
      <c r="X298" s="6"/>
      <c r="Y298" s="6"/>
      <c r="Z298" s="6"/>
      <c r="AA298" s="6"/>
      <c r="AB298" s="6"/>
      <c r="AC298" s="6"/>
      <c r="AD298" s="5" t="s">
        <v>2903</v>
      </c>
      <c r="AE298" s="3" t="s">
        <v>2904</v>
      </c>
      <c r="AF298" s="6"/>
      <c r="AG298" s="6"/>
      <c r="AH298" s="5" t="s">
        <v>2905</v>
      </c>
      <c r="AI298" s="6"/>
      <c r="AJ298" s="6"/>
    </row>
    <row r="299">
      <c r="A299" s="1">
        <v>44565.0</v>
      </c>
      <c r="B299" s="25"/>
      <c r="C299" s="6">
        <v>387.0</v>
      </c>
      <c r="D299" s="4" t="s">
        <v>2906</v>
      </c>
      <c r="E299" s="5" t="s">
        <v>2907</v>
      </c>
      <c r="F299" s="5">
        <v>2006.0</v>
      </c>
      <c r="G299" s="6"/>
      <c r="H299" s="6"/>
      <c r="I299" s="39"/>
      <c r="J299" s="6"/>
      <c r="K299" s="6"/>
      <c r="L299" s="6"/>
      <c r="M299" s="3" t="s">
        <v>57</v>
      </c>
      <c r="N299" s="2">
        <v>0.0</v>
      </c>
      <c r="O299" s="3">
        <v>1.0</v>
      </c>
      <c r="P299" s="3" t="s">
        <v>159</v>
      </c>
      <c r="Q299" s="6"/>
      <c r="R299" s="6"/>
      <c r="S299" s="6"/>
      <c r="T299" s="6"/>
      <c r="U299" s="6"/>
      <c r="V299" s="2">
        <f t="shared" si="6"/>
        <v>0</v>
      </c>
      <c r="W299" s="6"/>
      <c r="X299" s="6"/>
      <c r="Y299" s="6"/>
      <c r="Z299" s="6"/>
      <c r="AA299" s="6"/>
      <c r="AB299" s="6"/>
      <c r="AC299" s="6"/>
      <c r="AD299" s="5" t="s">
        <v>2907</v>
      </c>
      <c r="AE299" s="6"/>
      <c r="AF299" s="6"/>
      <c r="AG299" s="6"/>
      <c r="AH299" s="5" t="s">
        <v>2908</v>
      </c>
      <c r="AI299" s="6"/>
      <c r="AJ299" s="6"/>
    </row>
    <row r="300">
      <c r="A300" s="1">
        <v>44565.0</v>
      </c>
      <c r="B300" s="25"/>
      <c r="C300" s="6">
        <v>294.0</v>
      </c>
      <c r="D300" s="4" t="s">
        <v>2909</v>
      </c>
      <c r="E300" s="5" t="s">
        <v>2910</v>
      </c>
      <c r="F300" s="5">
        <v>2010.0</v>
      </c>
      <c r="G300" s="6"/>
      <c r="H300" s="6"/>
      <c r="I300" s="39"/>
      <c r="J300" s="6"/>
      <c r="K300" s="6"/>
      <c r="L300" s="6"/>
      <c r="M300" s="3" t="s">
        <v>57</v>
      </c>
      <c r="N300" s="25"/>
      <c r="O300" s="6"/>
      <c r="P300" s="6"/>
      <c r="Q300" s="6"/>
      <c r="R300" s="6"/>
      <c r="S300" s="6"/>
      <c r="T300" s="6"/>
      <c r="U300" s="6"/>
      <c r="V300" s="2">
        <f t="shared" si="6"/>
        <v>0</v>
      </c>
      <c r="W300" s="6"/>
      <c r="X300" s="6"/>
      <c r="Y300" s="6"/>
      <c r="Z300" s="6"/>
      <c r="AA300" s="6"/>
      <c r="AB300" s="6"/>
      <c r="AC300" s="6"/>
      <c r="AD300" s="5" t="s">
        <v>2910</v>
      </c>
      <c r="AE300" s="6"/>
      <c r="AF300" s="6"/>
      <c r="AG300" s="6"/>
      <c r="AH300" s="17"/>
      <c r="AI300" s="6"/>
      <c r="AJ300" s="6"/>
    </row>
    <row r="301">
      <c r="A301" s="1">
        <v>44565.0</v>
      </c>
      <c r="B301" s="25"/>
      <c r="C301" s="6">
        <v>165.0</v>
      </c>
      <c r="D301" s="4" t="s">
        <v>2911</v>
      </c>
      <c r="E301" s="5" t="s">
        <v>2912</v>
      </c>
      <c r="F301" s="5">
        <v>2011.0</v>
      </c>
      <c r="G301" s="10"/>
      <c r="H301" s="10"/>
      <c r="I301" s="2">
        <v>-3.0</v>
      </c>
      <c r="J301" s="2">
        <v>0.0</v>
      </c>
      <c r="K301" s="10"/>
      <c r="L301" s="10"/>
      <c r="M301" s="2" t="s">
        <v>57</v>
      </c>
      <c r="N301" s="10"/>
      <c r="O301" s="10"/>
      <c r="P301" s="10"/>
      <c r="Q301" s="10"/>
      <c r="R301" s="10"/>
      <c r="S301" s="10"/>
      <c r="T301" s="10"/>
      <c r="U301" s="10"/>
      <c r="V301" s="2">
        <f t="shared" si="6"/>
        <v>0</v>
      </c>
      <c r="W301" s="10"/>
      <c r="X301" s="10"/>
      <c r="Y301" s="10"/>
      <c r="Z301" s="10"/>
      <c r="AA301" s="10"/>
      <c r="AB301" s="10"/>
      <c r="AC301" s="10"/>
      <c r="AD301" s="5" t="s">
        <v>2913</v>
      </c>
      <c r="AE301" s="10"/>
      <c r="AF301" s="10"/>
      <c r="AG301" s="10"/>
      <c r="AH301" s="5" t="s">
        <v>2914</v>
      </c>
      <c r="AI301" s="10"/>
      <c r="AJ301" s="10"/>
    </row>
    <row r="302">
      <c r="A302" s="1">
        <v>44565.0</v>
      </c>
      <c r="B302" s="25"/>
      <c r="C302" s="6">
        <v>188.0</v>
      </c>
      <c r="D302" s="4" t="s">
        <v>2915</v>
      </c>
      <c r="E302" s="5" t="s">
        <v>2916</v>
      </c>
      <c r="F302" s="5">
        <v>2012.0</v>
      </c>
      <c r="G302" s="10"/>
      <c r="H302" s="10"/>
      <c r="I302" s="40"/>
      <c r="J302" s="10"/>
      <c r="K302" s="10"/>
      <c r="L302" s="10"/>
      <c r="M302" s="2" t="s">
        <v>57</v>
      </c>
      <c r="N302" s="10"/>
      <c r="O302" s="10"/>
      <c r="P302" s="10"/>
      <c r="Q302" s="10"/>
      <c r="R302" s="10"/>
      <c r="S302" s="10"/>
      <c r="T302" s="10"/>
      <c r="U302" s="10"/>
      <c r="V302" s="2">
        <f t="shared" si="6"/>
        <v>0</v>
      </c>
      <c r="W302" s="10"/>
      <c r="X302" s="10"/>
      <c r="Y302" s="10"/>
      <c r="Z302" s="10"/>
      <c r="AA302" s="10"/>
      <c r="AB302" s="10"/>
      <c r="AC302" s="10"/>
      <c r="AD302" s="5" t="s">
        <v>2917</v>
      </c>
      <c r="AE302" s="10"/>
      <c r="AF302" s="10"/>
      <c r="AG302" s="10"/>
      <c r="AH302" s="5" t="s">
        <v>2918</v>
      </c>
      <c r="AI302" s="10"/>
      <c r="AJ302" s="10"/>
    </row>
    <row r="303">
      <c r="A303" s="1">
        <v>44565.0</v>
      </c>
      <c r="B303" s="25"/>
      <c r="C303" s="6">
        <v>396.0</v>
      </c>
      <c r="D303" s="4" t="s">
        <v>2919</v>
      </c>
      <c r="E303" s="5" t="s">
        <v>2920</v>
      </c>
      <c r="F303" s="5">
        <v>2013.0</v>
      </c>
      <c r="G303" s="6"/>
      <c r="H303" s="6"/>
      <c r="I303" s="39"/>
      <c r="J303" s="6"/>
      <c r="K303" s="6"/>
      <c r="L303" s="6"/>
      <c r="M303" s="3" t="s">
        <v>553</v>
      </c>
      <c r="N303" s="25"/>
      <c r="O303" s="6"/>
      <c r="P303" s="6"/>
      <c r="Q303" s="6"/>
      <c r="R303" s="6"/>
      <c r="S303" s="6"/>
      <c r="T303" s="6"/>
      <c r="U303" s="6"/>
      <c r="V303" s="2">
        <f t="shared" si="6"/>
        <v>0</v>
      </c>
      <c r="W303" s="6"/>
      <c r="X303" s="6"/>
      <c r="Y303" s="6"/>
      <c r="Z303" s="6"/>
      <c r="AA303" s="6"/>
      <c r="AB303" s="6"/>
      <c r="AC303" s="6"/>
      <c r="AD303" s="5" t="s">
        <v>2920</v>
      </c>
      <c r="AE303" s="6"/>
      <c r="AF303" s="6"/>
      <c r="AG303" s="6"/>
      <c r="AH303" s="5" t="s">
        <v>2921</v>
      </c>
      <c r="AI303" s="6"/>
      <c r="AJ303" s="6"/>
    </row>
    <row r="304">
      <c r="A304" s="1">
        <v>44565.0</v>
      </c>
      <c r="B304" s="25"/>
      <c r="C304" s="6">
        <v>322.0</v>
      </c>
      <c r="D304" s="4" t="s">
        <v>2922</v>
      </c>
      <c r="E304" s="5" t="s">
        <v>2923</v>
      </c>
      <c r="F304" s="5">
        <v>2014.0</v>
      </c>
      <c r="G304" s="6"/>
      <c r="H304" s="6"/>
      <c r="I304" s="39"/>
      <c r="J304" s="6"/>
      <c r="K304" s="6"/>
      <c r="L304" s="6"/>
      <c r="M304" s="3" t="s">
        <v>57</v>
      </c>
      <c r="N304" s="25"/>
      <c r="O304" s="6"/>
      <c r="P304" s="6"/>
      <c r="Q304" s="6"/>
      <c r="R304" s="6"/>
      <c r="S304" s="6"/>
      <c r="T304" s="6"/>
      <c r="U304" s="6"/>
      <c r="V304" s="2">
        <f t="shared" si="6"/>
        <v>0</v>
      </c>
      <c r="W304" s="6"/>
      <c r="X304" s="3" t="s">
        <v>1618</v>
      </c>
      <c r="Y304" s="3" t="s">
        <v>2768</v>
      </c>
      <c r="Z304" s="6"/>
      <c r="AA304" s="6"/>
      <c r="AB304" s="6"/>
      <c r="AC304" s="6"/>
      <c r="AD304" s="5" t="s">
        <v>2923</v>
      </c>
      <c r="AE304" s="6"/>
      <c r="AF304" s="6"/>
      <c r="AG304" s="6"/>
      <c r="AH304" s="5" t="s">
        <v>2924</v>
      </c>
      <c r="AI304" s="6"/>
      <c r="AJ304" s="6"/>
    </row>
    <row r="305">
      <c r="A305" s="1">
        <v>44565.0</v>
      </c>
      <c r="B305" s="25"/>
      <c r="C305" s="6">
        <v>286.0</v>
      </c>
      <c r="D305" s="4" t="s">
        <v>2925</v>
      </c>
      <c r="E305" s="5" t="s">
        <v>2926</v>
      </c>
      <c r="F305" s="5">
        <v>2014.0</v>
      </c>
      <c r="G305" s="6"/>
      <c r="H305" s="6"/>
      <c r="I305" s="39"/>
      <c r="J305" s="6"/>
      <c r="K305" s="6"/>
      <c r="L305" s="6"/>
      <c r="M305" s="16" t="s">
        <v>57</v>
      </c>
      <c r="N305" s="25"/>
      <c r="O305" s="6"/>
      <c r="P305" s="6"/>
      <c r="Q305" s="6"/>
      <c r="R305" s="6"/>
      <c r="S305" s="6"/>
      <c r="T305" s="6"/>
      <c r="U305" s="6"/>
      <c r="V305" s="2">
        <f t="shared" si="6"/>
        <v>0</v>
      </c>
      <c r="W305" s="6"/>
      <c r="X305" s="6"/>
      <c r="Y305" s="6"/>
      <c r="Z305" s="6"/>
      <c r="AA305" s="6"/>
      <c r="AB305" s="6"/>
      <c r="AC305" s="6"/>
      <c r="AD305" s="5" t="s">
        <v>2926</v>
      </c>
      <c r="AE305" s="6"/>
      <c r="AF305" s="6"/>
      <c r="AG305" s="6"/>
      <c r="AH305" s="17"/>
      <c r="AI305" s="6"/>
      <c r="AJ305" s="6"/>
    </row>
    <row r="306">
      <c r="A306" s="1">
        <v>44565.0</v>
      </c>
      <c r="B306" s="25"/>
      <c r="C306" s="6">
        <v>238.0</v>
      </c>
      <c r="D306" s="4" t="s">
        <v>2927</v>
      </c>
      <c r="E306" s="5" t="s">
        <v>2928</v>
      </c>
      <c r="F306" s="5">
        <v>2014.0</v>
      </c>
      <c r="G306" s="6"/>
      <c r="H306" s="6"/>
      <c r="I306" s="39"/>
      <c r="J306" s="6"/>
      <c r="K306" s="6"/>
      <c r="L306" s="6"/>
      <c r="M306" s="3" t="s">
        <v>2245</v>
      </c>
      <c r="N306" s="25"/>
      <c r="O306" s="6"/>
      <c r="P306" s="6"/>
      <c r="Q306" s="6"/>
      <c r="R306" s="6"/>
      <c r="S306" s="6"/>
      <c r="T306" s="6"/>
      <c r="U306" s="6"/>
      <c r="V306" s="2">
        <f t="shared" si="6"/>
        <v>0</v>
      </c>
      <c r="W306" s="6"/>
      <c r="X306" s="6"/>
      <c r="Y306" s="6"/>
      <c r="Z306" s="6"/>
      <c r="AA306" s="6"/>
      <c r="AB306" s="6"/>
      <c r="AC306" s="6"/>
      <c r="AD306" s="5" t="s">
        <v>2928</v>
      </c>
      <c r="AE306" s="6"/>
      <c r="AF306" s="6"/>
      <c r="AG306" s="6"/>
      <c r="AH306" s="5" t="s">
        <v>2929</v>
      </c>
      <c r="AI306" s="6"/>
      <c r="AJ306" s="6"/>
    </row>
    <row r="307">
      <c r="A307" s="1">
        <v>44565.0</v>
      </c>
      <c r="B307" s="25"/>
      <c r="C307" s="6">
        <v>329.0</v>
      </c>
      <c r="D307" s="4" t="s">
        <v>2930</v>
      </c>
      <c r="E307" s="5" t="s">
        <v>2931</v>
      </c>
      <c r="F307" s="5">
        <v>2016.0</v>
      </c>
      <c r="G307" s="6"/>
      <c r="H307" s="6"/>
      <c r="I307" s="39"/>
      <c r="J307" s="6"/>
      <c r="K307" s="6"/>
      <c r="L307" s="6"/>
      <c r="M307" s="3" t="s">
        <v>553</v>
      </c>
      <c r="N307" s="25"/>
      <c r="O307" s="6"/>
      <c r="P307" s="6"/>
      <c r="Q307" s="6"/>
      <c r="R307" s="6"/>
      <c r="S307" s="6"/>
      <c r="T307" s="6"/>
      <c r="U307" s="6"/>
      <c r="V307" s="2">
        <f t="shared" si="6"/>
        <v>0</v>
      </c>
      <c r="W307" s="6"/>
      <c r="X307" s="6"/>
      <c r="Y307" s="6"/>
      <c r="Z307" s="6"/>
      <c r="AA307" s="6"/>
      <c r="AB307" s="6"/>
      <c r="AC307" s="6"/>
      <c r="AD307" s="5" t="s">
        <v>2931</v>
      </c>
      <c r="AE307" s="6"/>
      <c r="AF307" s="6"/>
      <c r="AG307" s="6"/>
      <c r="AH307" s="5" t="s">
        <v>2932</v>
      </c>
      <c r="AI307" s="6"/>
      <c r="AJ307" s="6"/>
    </row>
    <row r="308">
      <c r="A308" s="1">
        <v>44565.0</v>
      </c>
      <c r="B308" s="25"/>
      <c r="C308" s="6">
        <v>406.0</v>
      </c>
      <c r="D308" s="4" t="s">
        <v>2933</v>
      </c>
      <c r="E308" s="5" t="s">
        <v>55</v>
      </c>
      <c r="F308" s="5">
        <v>2019.0</v>
      </c>
      <c r="G308" s="6"/>
      <c r="H308" s="6"/>
      <c r="I308" s="39"/>
      <c r="J308" s="6"/>
      <c r="K308" s="6"/>
      <c r="L308" s="6"/>
      <c r="M308" s="3" t="s">
        <v>57</v>
      </c>
      <c r="N308" s="25"/>
      <c r="O308" s="6"/>
      <c r="P308" s="6"/>
      <c r="Q308" s="6"/>
      <c r="R308" s="6"/>
      <c r="S308" s="6"/>
      <c r="T308" s="6"/>
      <c r="U308" s="6"/>
      <c r="V308" s="2">
        <f t="shared" si="6"/>
        <v>0</v>
      </c>
      <c r="W308" s="6"/>
      <c r="X308" s="3" t="s">
        <v>1957</v>
      </c>
      <c r="Y308" s="3" t="s">
        <v>1368</v>
      </c>
      <c r="Z308" s="3" t="s">
        <v>124</v>
      </c>
      <c r="AA308" s="6"/>
      <c r="AB308" s="6"/>
      <c r="AC308" s="6"/>
      <c r="AD308" s="3" t="s">
        <v>2934</v>
      </c>
      <c r="AE308" s="3" t="s">
        <v>2935</v>
      </c>
      <c r="AF308" s="6"/>
      <c r="AG308" s="3" t="s">
        <v>2936</v>
      </c>
      <c r="AH308" s="17"/>
      <c r="AI308" s="3" t="s">
        <v>154</v>
      </c>
      <c r="AJ308" s="3" t="s">
        <v>53</v>
      </c>
    </row>
    <row r="309">
      <c r="A309" s="1">
        <v>44565.0</v>
      </c>
      <c r="B309" s="25"/>
      <c r="C309" s="6">
        <v>346.0</v>
      </c>
      <c r="D309" s="4" t="s">
        <v>2937</v>
      </c>
      <c r="E309" s="5" t="s">
        <v>2938</v>
      </c>
      <c r="F309" s="5">
        <v>2019.0</v>
      </c>
      <c r="G309" s="6"/>
      <c r="H309" s="6"/>
      <c r="I309" s="39"/>
      <c r="J309" s="6"/>
      <c r="K309" s="6"/>
      <c r="L309" s="6"/>
      <c r="M309" s="3" t="s">
        <v>57</v>
      </c>
      <c r="N309" s="25"/>
      <c r="O309" s="6"/>
      <c r="P309" s="6"/>
      <c r="Q309" s="3" t="s">
        <v>42</v>
      </c>
      <c r="R309" s="6"/>
      <c r="S309" s="6"/>
      <c r="T309" s="6"/>
      <c r="U309" s="6"/>
      <c r="V309" s="2">
        <f t="shared" si="6"/>
        <v>0</v>
      </c>
      <c r="W309" s="6"/>
      <c r="X309" s="6"/>
      <c r="Y309" s="6"/>
      <c r="Z309" s="6"/>
      <c r="AA309" s="6"/>
      <c r="AB309" s="6"/>
      <c r="AC309" s="6"/>
      <c r="AD309" s="5" t="s">
        <v>2938</v>
      </c>
      <c r="AE309" s="6"/>
      <c r="AF309" s="6"/>
      <c r="AG309" s="6"/>
      <c r="AH309" s="5" t="s">
        <v>2939</v>
      </c>
      <c r="AI309" s="6"/>
      <c r="AJ309" s="6"/>
    </row>
    <row r="310">
      <c r="A310" s="1">
        <v>44565.0</v>
      </c>
      <c r="B310" s="25"/>
      <c r="C310" s="6">
        <v>309.0</v>
      </c>
      <c r="D310" s="4" t="s">
        <v>2940</v>
      </c>
      <c r="E310" s="5" t="s">
        <v>2941</v>
      </c>
      <c r="F310" s="5">
        <v>2019.0</v>
      </c>
      <c r="G310" s="6"/>
      <c r="H310" s="6"/>
      <c r="I310" s="39"/>
      <c r="J310" s="6"/>
      <c r="K310" s="6"/>
      <c r="L310" s="6"/>
      <c r="M310" s="3" t="s">
        <v>553</v>
      </c>
      <c r="N310" s="25"/>
      <c r="O310" s="6"/>
      <c r="P310" s="6"/>
      <c r="Q310" s="3" t="s">
        <v>42</v>
      </c>
      <c r="R310" s="6"/>
      <c r="S310" s="6"/>
      <c r="T310" s="6"/>
      <c r="U310" s="6"/>
      <c r="V310" s="2">
        <f t="shared" si="6"/>
        <v>0</v>
      </c>
      <c r="W310" s="6"/>
      <c r="X310" s="6"/>
      <c r="Y310" s="3" t="s">
        <v>1117</v>
      </c>
      <c r="Z310" s="6"/>
      <c r="AA310" s="6"/>
      <c r="AB310" s="6"/>
      <c r="AC310" s="6"/>
      <c r="AD310" s="5" t="s">
        <v>2941</v>
      </c>
      <c r="AE310" s="6"/>
      <c r="AF310" s="6"/>
      <c r="AG310" s="6"/>
      <c r="AH310" s="5" t="s">
        <v>2942</v>
      </c>
      <c r="AI310" s="6"/>
      <c r="AJ310" s="6"/>
    </row>
    <row r="311">
      <c r="A311" s="1">
        <v>44565.0</v>
      </c>
      <c r="B311" s="25"/>
      <c r="C311" s="6">
        <v>283.0</v>
      </c>
      <c r="D311" s="4" t="s">
        <v>2943</v>
      </c>
      <c r="E311" s="5" t="s">
        <v>2944</v>
      </c>
      <c r="F311" s="5">
        <v>2019.0</v>
      </c>
      <c r="G311" s="6"/>
      <c r="H311" s="6"/>
      <c r="I311" s="39"/>
      <c r="J311" s="6"/>
      <c r="K311" s="6"/>
      <c r="L311" s="6"/>
      <c r="M311" s="3" t="s">
        <v>553</v>
      </c>
      <c r="N311" s="25"/>
      <c r="O311" s="6"/>
      <c r="P311" s="6"/>
      <c r="Q311" s="6"/>
      <c r="R311" s="6"/>
      <c r="S311" s="6"/>
      <c r="T311" s="6"/>
      <c r="U311" s="6"/>
      <c r="V311" s="2">
        <f t="shared" si="6"/>
        <v>0</v>
      </c>
      <c r="W311" s="6"/>
      <c r="X311" s="3" t="s">
        <v>1618</v>
      </c>
      <c r="Y311" s="3" t="s">
        <v>2945</v>
      </c>
      <c r="Z311" s="6"/>
      <c r="AA311" s="3" t="s">
        <v>2946</v>
      </c>
      <c r="AB311" s="6"/>
      <c r="AC311" s="6"/>
      <c r="AD311" s="5" t="s">
        <v>2944</v>
      </c>
      <c r="AE311" s="3" t="s">
        <v>2947</v>
      </c>
      <c r="AF311" s="6"/>
      <c r="AG311" s="6"/>
      <c r="AH311" s="5" t="s">
        <v>2948</v>
      </c>
      <c r="AI311" s="6"/>
      <c r="AJ311" s="6"/>
    </row>
    <row r="312">
      <c r="A312" s="1">
        <v>44565.0</v>
      </c>
      <c r="B312" s="25"/>
      <c r="C312" s="6">
        <v>412.0</v>
      </c>
      <c r="D312" s="4" t="s">
        <v>2949</v>
      </c>
      <c r="E312" s="5" t="s">
        <v>2950</v>
      </c>
      <c r="F312" s="5">
        <v>2020.0</v>
      </c>
      <c r="G312" s="6"/>
      <c r="H312" s="6"/>
      <c r="I312" s="39"/>
      <c r="J312" s="3">
        <v>-1.0</v>
      </c>
      <c r="K312" s="6"/>
      <c r="L312" s="6"/>
      <c r="M312" s="3" t="s">
        <v>57</v>
      </c>
      <c r="N312" s="25"/>
      <c r="O312" s="6"/>
      <c r="P312" s="6"/>
      <c r="Q312" s="6"/>
      <c r="R312" s="6"/>
      <c r="S312" s="6"/>
      <c r="T312" s="6"/>
      <c r="U312" s="6"/>
      <c r="V312" s="2">
        <f t="shared" si="6"/>
        <v>0</v>
      </c>
      <c r="W312" s="6"/>
      <c r="X312" s="3" t="s">
        <v>1957</v>
      </c>
      <c r="Y312" s="3" t="s">
        <v>1368</v>
      </c>
      <c r="Z312" s="3" t="s">
        <v>124</v>
      </c>
      <c r="AA312" s="6"/>
      <c r="AB312" s="6"/>
      <c r="AC312" s="6"/>
      <c r="AD312" s="3" t="s">
        <v>2951</v>
      </c>
      <c r="AE312" s="3" t="s">
        <v>2952</v>
      </c>
      <c r="AF312" s="6"/>
      <c r="AG312" s="6"/>
      <c r="AH312" s="17"/>
      <c r="AI312" s="6"/>
      <c r="AJ312" s="6"/>
    </row>
    <row r="313">
      <c r="A313" s="1">
        <v>44565.0</v>
      </c>
      <c r="B313" s="25"/>
      <c r="C313" s="6">
        <v>184.0</v>
      </c>
      <c r="D313" s="4" t="s">
        <v>2953</v>
      </c>
      <c r="E313" s="5" t="s">
        <v>2954</v>
      </c>
      <c r="F313" s="5">
        <v>2020.0</v>
      </c>
      <c r="G313" s="10"/>
      <c r="H313" s="10"/>
      <c r="I313" s="40"/>
      <c r="J313" s="10"/>
      <c r="K313" s="10"/>
      <c r="L313" s="10"/>
      <c r="M313" s="2" t="s">
        <v>57</v>
      </c>
      <c r="N313" s="10"/>
      <c r="O313" s="10"/>
      <c r="P313" s="10"/>
      <c r="Q313" s="10"/>
      <c r="R313" s="10"/>
      <c r="S313" s="10"/>
      <c r="T313" s="10"/>
      <c r="U313" s="10"/>
      <c r="V313" s="2">
        <f t="shared" si="6"/>
        <v>0</v>
      </c>
      <c r="W313" s="10"/>
      <c r="X313" s="10"/>
      <c r="Y313" s="10"/>
      <c r="Z313" s="10"/>
      <c r="AA313" s="10"/>
      <c r="AB313" s="10"/>
      <c r="AC313" s="10"/>
      <c r="AD313" s="5" t="s">
        <v>2955</v>
      </c>
      <c r="AE313" s="10"/>
      <c r="AF313" s="10"/>
      <c r="AG313" s="10"/>
      <c r="AH313" s="5" t="s">
        <v>2956</v>
      </c>
      <c r="AI313" s="10"/>
      <c r="AJ313" s="10"/>
    </row>
    <row r="314">
      <c r="A314" s="1">
        <v>44565.0</v>
      </c>
      <c r="B314" s="25"/>
      <c r="C314" s="6">
        <v>326.0</v>
      </c>
      <c r="D314" s="4" t="s">
        <v>2957</v>
      </c>
      <c r="E314" s="5" t="s">
        <v>2958</v>
      </c>
      <c r="F314" s="5">
        <v>2020.0</v>
      </c>
      <c r="G314" s="39"/>
      <c r="H314" s="39"/>
      <c r="I314" s="39"/>
      <c r="J314" s="39"/>
      <c r="K314" s="39"/>
      <c r="L314" s="39"/>
      <c r="M314" s="16" t="s">
        <v>2710</v>
      </c>
      <c r="N314" s="25"/>
      <c r="O314" s="6"/>
      <c r="P314" s="6"/>
      <c r="Q314" s="3" t="s">
        <v>42</v>
      </c>
      <c r="R314" s="6"/>
      <c r="S314" s="6"/>
      <c r="T314" s="6"/>
      <c r="U314" s="6"/>
      <c r="V314" s="2">
        <f t="shared" si="6"/>
        <v>0</v>
      </c>
      <c r="W314" s="6"/>
      <c r="X314" s="3" t="s">
        <v>2959</v>
      </c>
      <c r="Y314" s="6"/>
      <c r="Z314" s="6"/>
      <c r="AA314" s="6"/>
      <c r="AB314" s="6"/>
      <c r="AC314" s="6"/>
      <c r="AD314" s="5" t="s">
        <v>2958</v>
      </c>
      <c r="AE314" s="6"/>
      <c r="AF314" s="6"/>
      <c r="AG314" s="6"/>
      <c r="AH314" s="5" t="s">
        <v>2960</v>
      </c>
      <c r="AI314" s="6"/>
      <c r="AJ314" s="6"/>
    </row>
    <row r="315">
      <c r="A315" s="1">
        <v>44565.0</v>
      </c>
      <c r="B315" s="25"/>
      <c r="C315" s="6">
        <v>394.0</v>
      </c>
      <c r="D315" s="4" t="s">
        <v>2961</v>
      </c>
      <c r="E315" s="5" t="s">
        <v>2962</v>
      </c>
      <c r="F315" s="5">
        <v>2020.0</v>
      </c>
      <c r="G315" s="6"/>
      <c r="H315" s="6"/>
      <c r="I315" s="39"/>
      <c r="J315" s="6"/>
      <c r="K315" s="6"/>
      <c r="L315" s="6"/>
      <c r="M315" s="3" t="s">
        <v>2963</v>
      </c>
      <c r="N315" s="25"/>
      <c r="O315" s="6"/>
      <c r="P315" s="6"/>
      <c r="Q315" s="6"/>
      <c r="R315" s="6"/>
      <c r="S315" s="6"/>
      <c r="T315" s="6"/>
      <c r="U315" s="6"/>
      <c r="V315" s="2">
        <f t="shared" si="6"/>
        <v>0</v>
      </c>
      <c r="W315" s="6"/>
      <c r="X315" s="6"/>
      <c r="Y315" s="6"/>
      <c r="Z315" s="6"/>
      <c r="AA315" s="6"/>
      <c r="AB315" s="6"/>
      <c r="AC315" s="6"/>
      <c r="AD315" s="5" t="s">
        <v>2962</v>
      </c>
      <c r="AE315" s="6"/>
      <c r="AF315" s="6"/>
      <c r="AG315" s="6"/>
      <c r="AH315" s="5" t="s">
        <v>2964</v>
      </c>
      <c r="AI315" s="6"/>
      <c r="AJ315" s="3" t="s">
        <v>53</v>
      </c>
    </row>
    <row r="316">
      <c r="A316" s="1">
        <v>44565.0</v>
      </c>
      <c r="B316" s="25"/>
      <c r="C316" s="6">
        <v>189.0</v>
      </c>
      <c r="D316" s="4" t="s">
        <v>2965</v>
      </c>
      <c r="E316" s="5" t="s">
        <v>2966</v>
      </c>
      <c r="F316" s="5">
        <v>2021.0</v>
      </c>
      <c r="G316" s="10"/>
      <c r="H316" s="10"/>
      <c r="I316" s="40"/>
      <c r="J316" s="10"/>
      <c r="K316" s="10"/>
      <c r="L316" s="10"/>
      <c r="M316" s="2" t="s">
        <v>57</v>
      </c>
      <c r="N316" s="10"/>
      <c r="O316" s="10"/>
      <c r="P316" s="10"/>
      <c r="Q316" s="10"/>
      <c r="R316" s="10"/>
      <c r="S316" s="10"/>
      <c r="T316" s="10"/>
      <c r="U316" s="10"/>
      <c r="V316" s="2">
        <f t="shared" si="6"/>
        <v>0</v>
      </c>
      <c r="W316" s="10"/>
      <c r="X316" s="10"/>
      <c r="Y316" s="10"/>
      <c r="Z316" s="10"/>
      <c r="AA316" s="10"/>
      <c r="AB316" s="10"/>
      <c r="AC316" s="10"/>
      <c r="AD316" s="5" t="s">
        <v>2967</v>
      </c>
      <c r="AE316" s="10"/>
      <c r="AF316" s="10"/>
      <c r="AG316" s="10"/>
      <c r="AH316" s="5" t="s">
        <v>2968</v>
      </c>
      <c r="AI316" s="10"/>
      <c r="AJ316" s="10"/>
    </row>
    <row r="317">
      <c r="A317" s="1">
        <v>44565.0</v>
      </c>
      <c r="B317" s="25"/>
      <c r="C317" s="6">
        <v>203.0</v>
      </c>
      <c r="D317" s="4" t="s">
        <v>2969</v>
      </c>
      <c r="E317" s="5" t="s">
        <v>2970</v>
      </c>
      <c r="F317" s="5">
        <v>2021.0</v>
      </c>
      <c r="G317" s="10"/>
      <c r="H317" s="10"/>
      <c r="I317" s="40"/>
      <c r="J317" s="10"/>
      <c r="K317" s="10"/>
      <c r="L317" s="10"/>
      <c r="M317" s="2" t="s">
        <v>57</v>
      </c>
      <c r="N317" s="10"/>
      <c r="O317" s="10"/>
      <c r="P317" s="10"/>
      <c r="Q317" s="10"/>
      <c r="R317" s="10"/>
      <c r="S317" s="10"/>
      <c r="T317" s="10"/>
      <c r="U317" s="10"/>
      <c r="V317" s="2">
        <f t="shared" si="6"/>
        <v>0</v>
      </c>
      <c r="W317" s="10"/>
      <c r="X317" s="10"/>
      <c r="Y317" s="10"/>
      <c r="Z317" s="10"/>
      <c r="AA317" s="10"/>
      <c r="AB317" s="10"/>
      <c r="AC317" s="10"/>
      <c r="AD317" s="5" t="s">
        <v>2971</v>
      </c>
      <c r="AE317" s="10"/>
      <c r="AF317" s="10"/>
      <c r="AG317" s="10"/>
      <c r="AH317" s="5" t="s">
        <v>2972</v>
      </c>
      <c r="AI317" s="10"/>
      <c r="AJ317" s="10"/>
    </row>
    <row r="318">
      <c r="A318" s="1">
        <v>44565.0</v>
      </c>
      <c r="B318" s="25"/>
      <c r="C318" s="6">
        <v>304.0</v>
      </c>
      <c r="D318" s="4" t="s">
        <v>2973</v>
      </c>
      <c r="E318" s="5" t="s">
        <v>2974</v>
      </c>
      <c r="F318" s="5">
        <v>2021.0</v>
      </c>
      <c r="G318" s="6"/>
      <c r="H318" s="6"/>
      <c r="I318" s="39"/>
      <c r="J318" s="6"/>
      <c r="K318" s="6"/>
      <c r="L318" s="6"/>
      <c r="M318" s="3" t="s">
        <v>2710</v>
      </c>
      <c r="N318" s="25"/>
      <c r="O318" s="6"/>
      <c r="P318" s="6"/>
      <c r="Q318" s="6"/>
      <c r="R318" s="6"/>
      <c r="S318" s="6"/>
      <c r="T318" s="6"/>
      <c r="U318" s="6"/>
      <c r="V318" s="2">
        <f t="shared" si="6"/>
        <v>0</v>
      </c>
      <c r="W318" s="6"/>
      <c r="X318" s="6"/>
      <c r="Y318" s="6"/>
      <c r="Z318" s="6"/>
      <c r="AA318" s="6"/>
      <c r="AB318" s="6"/>
      <c r="AC318" s="6"/>
      <c r="AD318" s="5" t="s">
        <v>2974</v>
      </c>
      <c r="AE318" s="6"/>
      <c r="AF318" s="6"/>
      <c r="AG318" s="6"/>
      <c r="AH318" s="5" t="s">
        <v>2975</v>
      </c>
      <c r="AI318" s="6"/>
      <c r="AJ318" s="6"/>
    </row>
    <row r="319">
      <c r="A319" s="1">
        <v>44565.0</v>
      </c>
      <c r="B319" s="25"/>
      <c r="C319" s="6">
        <v>288.0</v>
      </c>
      <c r="D319" s="4" t="s">
        <v>2976</v>
      </c>
      <c r="E319" s="5" t="s">
        <v>2977</v>
      </c>
      <c r="F319" s="5">
        <v>2019.0</v>
      </c>
      <c r="G319" s="3" t="s">
        <v>2978</v>
      </c>
      <c r="H319" s="6"/>
      <c r="I319" s="2">
        <v>-7.0</v>
      </c>
      <c r="J319" s="6"/>
      <c r="K319" s="6"/>
      <c r="L319" s="6"/>
      <c r="M319" s="3" t="s">
        <v>213</v>
      </c>
      <c r="N319" s="25"/>
      <c r="O319" s="6"/>
      <c r="P319" s="6"/>
      <c r="Q319" s="6"/>
      <c r="R319" s="6"/>
      <c r="S319" s="6"/>
      <c r="T319" s="6"/>
      <c r="U319" s="6"/>
      <c r="V319" s="2">
        <f t="shared" si="6"/>
        <v>0</v>
      </c>
      <c r="W319" s="6"/>
      <c r="X319" s="6"/>
      <c r="Y319" s="6"/>
      <c r="Z319" s="6"/>
      <c r="AA319" s="6"/>
      <c r="AB319" s="6"/>
      <c r="AC319" s="6"/>
      <c r="AD319" s="5" t="s">
        <v>2977</v>
      </c>
      <c r="AE319" s="6"/>
      <c r="AF319" s="6"/>
      <c r="AG319" s="6"/>
      <c r="AH319" s="5" t="s">
        <v>2979</v>
      </c>
      <c r="AI319" s="6"/>
      <c r="AJ319" s="6"/>
    </row>
    <row r="320">
      <c r="A320" s="1">
        <v>44565.0</v>
      </c>
      <c r="B320" s="25"/>
      <c r="C320" s="6">
        <v>408.0</v>
      </c>
      <c r="D320" s="4" t="s">
        <v>2980</v>
      </c>
      <c r="E320" s="5" t="s">
        <v>2981</v>
      </c>
      <c r="F320" s="5">
        <v>2021.0</v>
      </c>
      <c r="G320" s="3" t="s">
        <v>2186</v>
      </c>
      <c r="H320" s="3">
        <v>3.0</v>
      </c>
      <c r="I320" s="3">
        <v>-7.0</v>
      </c>
      <c r="J320" s="3">
        <v>-4.0</v>
      </c>
      <c r="K320" s="3" t="s">
        <v>39</v>
      </c>
      <c r="L320" s="3" t="s">
        <v>39</v>
      </c>
      <c r="M320" s="3" t="s">
        <v>1149</v>
      </c>
      <c r="N320" s="2">
        <v>0.0</v>
      </c>
      <c r="O320" s="3">
        <v>0.0</v>
      </c>
      <c r="P320" s="3" t="s">
        <v>92</v>
      </c>
      <c r="Q320" s="3" t="s">
        <v>76</v>
      </c>
      <c r="R320" s="6"/>
      <c r="S320" s="3">
        <v>1.0</v>
      </c>
      <c r="T320" s="3">
        <v>0.0</v>
      </c>
      <c r="U320" s="3">
        <v>0.0</v>
      </c>
      <c r="V320" s="2">
        <f t="shared" si="6"/>
        <v>1</v>
      </c>
      <c r="W320" s="3" t="s">
        <v>2982</v>
      </c>
      <c r="X320" s="3" t="s">
        <v>2983</v>
      </c>
      <c r="Y320" s="3" t="s">
        <v>2984</v>
      </c>
      <c r="Z320" s="3" t="s">
        <v>2985</v>
      </c>
      <c r="AA320" s="3" t="s">
        <v>2986</v>
      </c>
      <c r="AB320" s="6"/>
      <c r="AC320" s="3" t="s">
        <v>2987</v>
      </c>
      <c r="AD320" s="3" t="s">
        <v>2988</v>
      </c>
      <c r="AE320" s="3" t="s">
        <v>2989</v>
      </c>
      <c r="AF320" s="6"/>
      <c r="AG320" s="6"/>
      <c r="AH320" s="5" t="s">
        <v>2990</v>
      </c>
      <c r="AI320" s="3" t="s">
        <v>52</v>
      </c>
      <c r="AJ320" s="3" t="s">
        <v>53</v>
      </c>
    </row>
    <row r="321">
      <c r="A321" s="1">
        <v>44565.0</v>
      </c>
      <c r="B321" s="25"/>
      <c r="C321" s="6">
        <v>380.0</v>
      </c>
      <c r="D321" s="4" t="s">
        <v>2991</v>
      </c>
      <c r="E321" s="5" t="s">
        <v>2992</v>
      </c>
      <c r="F321" s="5">
        <v>1994.0</v>
      </c>
      <c r="G321" s="6"/>
      <c r="H321" s="6"/>
      <c r="I321" s="2">
        <v>-10.0</v>
      </c>
      <c r="J321" s="6"/>
      <c r="K321" s="6"/>
      <c r="L321" s="6"/>
      <c r="M321" s="3" t="s">
        <v>213</v>
      </c>
      <c r="N321" s="25"/>
      <c r="O321" s="6"/>
      <c r="P321" s="6"/>
      <c r="Q321" s="6"/>
      <c r="R321" s="6"/>
      <c r="S321" s="6"/>
      <c r="T321" s="6"/>
      <c r="U321" s="6"/>
      <c r="V321" s="2">
        <f t="shared" si="6"/>
        <v>0</v>
      </c>
      <c r="W321" s="6"/>
      <c r="X321" s="6"/>
      <c r="Y321" s="6"/>
      <c r="Z321" s="6"/>
      <c r="AA321" s="6"/>
      <c r="AB321" s="6"/>
      <c r="AC321" s="6"/>
      <c r="AD321" s="5" t="s">
        <v>2992</v>
      </c>
      <c r="AE321" s="6"/>
      <c r="AF321" s="6"/>
      <c r="AG321" s="6"/>
      <c r="AH321" s="5" t="s">
        <v>2993</v>
      </c>
      <c r="AI321" s="6"/>
      <c r="AJ321" s="6"/>
    </row>
    <row r="322">
      <c r="A322" s="1">
        <v>44565.0</v>
      </c>
      <c r="B322" s="25"/>
      <c r="C322" s="6">
        <v>248.0</v>
      </c>
      <c r="D322" s="4" t="s">
        <v>2994</v>
      </c>
      <c r="E322" s="5" t="s">
        <v>2995</v>
      </c>
      <c r="F322" s="5">
        <v>2000.0</v>
      </c>
      <c r="G322" s="6"/>
      <c r="H322" s="6"/>
      <c r="I322" s="2">
        <v>-10.0</v>
      </c>
      <c r="J322" s="6"/>
      <c r="K322" s="6"/>
      <c r="L322" s="6"/>
      <c r="M322" s="3" t="s">
        <v>213</v>
      </c>
      <c r="N322" s="25"/>
      <c r="O322" s="6"/>
      <c r="P322" s="6"/>
      <c r="Q322" s="6"/>
      <c r="R322" s="6"/>
      <c r="S322" s="6"/>
      <c r="T322" s="6"/>
      <c r="U322" s="6"/>
      <c r="V322" s="2">
        <f t="shared" si="6"/>
        <v>0</v>
      </c>
      <c r="W322" s="6"/>
      <c r="X322" s="6"/>
      <c r="Y322" s="6"/>
      <c r="Z322" s="6"/>
      <c r="AA322" s="6"/>
      <c r="AB322" s="6"/>
      <c r="AC322" s="6"/>
      <c r="AD322" s="5" t="s">
        <v>2995</v>
      </c>
      <c r="AE322" s="6"/>
      <c r="AF322" s="6"/>
      <c r="AG322" s="6"/>
      <c r="AH322" s="5" t="s">
        <v>2996</v>
      </c>
      <c r="AI322" s="6"/>
      <c r="AJ322" s="6"/>
    </row>
    <row r="323">
      <c r="A323" s="1">
        <v>44565.0</v>
      </c>
      <c r="B323" s="25"/>
      <c r="C323" s="6">
        <v>211.0</v>
      </c>
      <c r="D323" s="4" t="s">
        <v>2997</v>
      </c>
      <c r="E323" s="5" t="s">
        <v>2998</v>
      </c>
      <c r="F323" s="5">
        <v>2003.0</v>
      </c>
      <c r="G323" s="10"/>
      <c r="H323" s="10"/>
      <c r="I323" s="40"/>
      <c r="J323" s="10"/>
      <c r="K323" s="10"/>
      <c r="L323" s="10"/>
      <c r="M323" s="2" t="s">
        <v>213</v>
      </c>
      <c r="N323" s="10"/>
      <c r="O323" s="10"/>
      <c r="P323" s="10"/>
      <c r="Q323" s="10"/>
      <c r="R323" s="10"/>
      <c r="S323" s="10"/>
      <c r="T323" s="10"/>
      <c r="U323" s="10"/>
      <c r="V323" s="2">
        <f t="shared" si="6"/>
        <v>0</v>
      </c>
      <c r="W323" s="10"/>
      <c r="X323" s="10"/>
      <c r="Y323" s="10"/>
      <c r="Z323" s="10"/>
      <c r="AA323" s="2" t="s">
        <v>2999</v>
      </c>
      <c r="AB323" s="10"/>
      <c r="AC323" s="10"/>
      <c r="AD323" s="5" t="s">
        <v>2998</v>
      </c>
      <c r="AE323" s="10"/>
      <c r="AF323" s="10"/>
      <c r="AG323" s="10"/>
      <c r="AH323" s="5" t="s">
        <v>3000</v>
      </c>
      <c r="AI323" s="10"/>
      <c r="AJ323" s="10"/>
    </row>
    <row r="324">
      <c r="A324" s="1">
        <v>44565.0</v>
      </c>
      <c r="B324" s="25"/>
      <c r="C324" s="6">
        <v>352.0</v>
      </c>
      <c r="D324" s="4" t="s">
        <v>3001</v>
      </c>
      <c r="E324" s="5" t="s">
        <v>3002</v>
      </c>
      <c r="F324" s="5">
        <v>2003.0</v>
      </c>
      <c r="G324" s="6"/>
      <c r="H324" s="6"/>
      <c r="I324" s="2">
        <v>-10.0</v>
      </c>
      <c r="J324" s="6"/>
      <c r="K324" s="6"/>
      <c r="L324" s="6"/>
      <c r="M324" s="3" t="s">
        <v>213</v>
      </c>
      <c r="N324" s="25"/>
      <c r="O324" s="6"/>
      <c r="P324" s="6"/>
      <c r="Q324" s="6"/>
      <c r="R324" s="6"/>
      <c r="S324" s="6"/>
      <c r="T324" s="6"/>
      <c r="U324" s="6"/>
      <c r="V324" s="2">
        <f t="shared" si="6"/>
        <v>0</v>
      </c>
      <c r="W324" s="6"/>
      <c r="X324" s="6"/>
      <c r="Y324" s="6"/>
      <c r="Z324" s="6"/>
      <c r="AA324" s="6"/>
      <c r="AB324" s="6"/>
      <c r="AC324" s="6"/>
      <c r="AD324" s="5" t="s">
        <v>3002</v>
      </c>
      <c r="AE324" s="6"/>
      <c r="AF324" s="6"/>
      <c r="AG324" s="6"/>
      <c r="AH324" s="5" t="s">
        <v>3003</v>
      </c>
      <c r="AI324" s="6"/>
      <c r="AJ324" s="6"/>
    </row>
    <row r="325">
      <c r="A325" s="1">
        <v>44565.0</v>
      </c>
      <c r="B325" s="25"/>
      <c r="C325" s="6">
        <v>354.0</v>
      </c>
      <c r="D325" s="4" t="s">
        <v>3004</v>
      </c>
      <c r="E325" s="5" t="s">
        <v>3005</v>
      </c>
      <c r="F325" s="5">
        <v>2003.0</v>
      </c>
      <c r="G325" s="6"/>
      <c r="H325" s="6"/>
      <c r="I325" s="2">
        <v>-10.0</v>
      </c>
      <c r="J325" s="6"/>
      <c r="K325" s="6"/>
      <c r="L325" s="6"/>
      <c r="M325" s="3" t="s">
        <v>213</v>
      </c>
      <c r="N325" s="25"/>
      <c r="O325" s="6"/>
      <c r="P325" s="6"/>
      <c r="Q325" s="6"/>
      <c r="R325" s="6"/>
      <c r="S325" s="6"/>
      <c r="T325" s="6"/>
      <c r="U325" s="6"/>
      <c r="V325" s="2">
        <f t="shared" si="6"/>
        <v>0</v>
      </c>
      <c r="W325" s="6"/>
      <c r="X325" s="6"/>
      <c r="Y325" s="6"/>
      <c r="Z325" s="6"/>
      <c r="AA325" s="6"/>
      <c r="AB325" s="6"/>
      <c r="AC325" s="6"/>
      <c r="AD325" s="5" t="s">
        <v>3005</v>
      </c>
      <c r="AE325" s="6"/>
      <c r="AF325" s="6"/>
      <c r="AG325" s="6"/>
      <c r="AH325" s="5" t="s">
        <v>3006</v>
      </c>
      <c r="AI325" s="6"/>
      <c r="AJ325" s="3" t="s">
        <v>53</v>
      </c>
    </row>
    <row r="326">
      <c r="A326" s="1">
        <v>44566.0</v>
      </c>
      <c r="B326" s="25"/>
      <c r="C326" s="6">
        <v>233.0</v>
      </c>
      <c r="D326" s="4" t="s">
        <v>3007</v>
      </c>
      <c r="E326" s="5" t="s">
        <v>3008</v>
      </c>
      <c r="F326" s="5">
        <v>2004.0</v>
      </c>
      <c r="G326" s="6"/>
      <c r="H326" s="6"/>
      <c r="I326" s="2">
        <v>-10.0</v>
      </c>
      <c r="J326" s="6"/>
      <c r="K326" s="6"/>
      <c r="L326" s="6"/>
      <c r="M326" s="3" t="s">
        <v>213</v>
      </c>
      <c r="N326" s="25"/>
      <c r="O326" s="6"/>
      <c r="P326" s="6"/>
      <c r="Q326" s="6"/>
      <c r="R326" s="6"/>
      <c r="S326" s="6"/>
      <c r="T326" s="6"/>
      <c r="U326" s="6"/>
      <c r="V326" s="2">
        <f t="shared" si="6"/>
        <v>0</v>
      </c>
      <c r="W326" s="6"/>
      <c r="X326" s="6"/>
      <c r="Y326" s="6"/>
      <c r="Z326" s="6"/>
      <c r="AA326" s="6"/>
      <c r="AB326" s="6"/>
      <c r="AC326" s="6"/>
      <c r="AD326" s="5" t="s">
        <v>3008</v>
      </c>
      <c r="AE326" s="6"/>
      <c r="AF326" s="6"/>
      <c r="AG326" s="6"/>
      <c r="AH326" s="5" t="s">
        <v>3009</v>
      </c>
      <c r="AI326" s="6"/>
      <c r="AJ326" s="6"/>
    </row>
    <row r="327">
      <c r="A327" s="1">
        <v>44566.0</v>
      </c>
      <c r="B327" s="25"/>
      <c r="C327" s="6">
        <v>186.0</v>
      </c>
      <c r="D327" s="4" t="s">
        <v>3010</v>
      </c>
      <c r="E327" s="5" t="s">
        <v>3011</v>
      </c>
      <c r="F327" s="5">
        <v>2007.0</v>
      </c>
      <c r="G327" s="10"/>
      <c r="H327" s="10"/>
      <c r="I327" s="40"/>
      <c r="J327" s="10"/>
      <c r="K327" s="10"/>
      <c r="L327" s="10"/>
      <c r="M327" s="2" t="s">
        <v>213</v>
      </c>
      <c r="N327" s="10"/>
      <c r="O327" s="10"/>
      <c r="P327" s="10"/>
      <c r="Q327" s="10"/>
      <c r="R327" s="10"/>
      <c r="S327" s="10"/>
      <c r="T327" s="10"/>
      <c r="U327" s="10"/>
      <c r="V327" s="2">
        <f t="shared" si="6"/>
        <v>0</v>
      </c>
      <c r="W327" s="10"/>
      <c r="X327" s="10"/>
      <c r="Y327" s="10"/>
      <c r="Z327" s="10"/>
      <c r="AA327" s="10"/>
      <c r="AB327" s="10"/>
      <c r="AC327" s="10"/>
      <c r="AD327" s="5" t="s">
        <v>3012</v>
      </c>
      <c r="AE327" s="10"/>
      <c r="AF327" s="10"/>
      <c r="AG327" s="10"/>
      <c r="AH327" s="5" t="s">
        <v>3013</v>
      </c>
      <c r="AI327" s="10"/>
      <c r="AJ327" s="10"/>
    </row>
    <row r="328">
      <c r="A328" s="1">
        <v>44566.0</v>
      </c>
      <c r="B328" s="25"/>
      <c r="C328" s="6">
        <v>275.0</v>
      </c>
      <c r="D328" s="4" t="s">
        <v>3014</v>
      </c>
      <c r="E328" s="5" t="s">
        <v>3015</v>
      </c>
      <c r="F328" s="5">
        <v>2007.0</v>
      </c>
      <c r="G328" s="6"/>
      <c r="H328" s="6"/>
      <c r="I328" s="2">
        <v>-10.0</v>
      </c>
      <c r="J328" s="6"/>
      <c r="K328" s="6"/>
      <c r="L328" s="6"/>
      <c r="M328" s="3" t="s">
        <v>213</v>
      </c>
      <c r="N328" s="25"/>
      <c r="O328" s="6"/>
      <c r="P328" s="6"/>
      <c r="Q328" s="6"/>
      <c r="R328" s="6"/>
      <c r="S328" s="6"/>
      <c r="T328" s="6"/>
      <c r="U328" s="6"/>
      <c r="V328" s="2">
        <f t="shared" si="6"/>
        <v>0</v>
      </c>
      <c r="W328" s="6"/>
      <c r="X328" s="6"/>
      <c r="Y328" s="6"/>
      <c r="Z328" s="6"/>
      <c r="AA328" s="6"/>
      <c r="AB328" s="6"/>
      <c r="AC328" s="6"/>
      <c r="AD328" s="5" t="s">
        <v>3015</v>
      </c>
      <c r="AE328" s="6"/>
      <c r="AF328" s="6"/>
      <c r="AG328" s="6"/>
      <c r="AH328" s="5" t="s">
        <v>3016</v>
      </c>
      <c r="AI328" s="6"/>
      <c r="AJ328" s="6"/>
    </row>
    <row r="329">
      <c r="A329" s="1">
        <v>44566.0</v>
      </c>
      <c r="B329" s="25"/>
      <c r="C329" s="6">
        <v>314.0</v>
      </c>
      <c r="D329" s="4" t="s">
        <v>3017</v>
      </c>
      <c r="E329" s="5" t="s">
        <v>3018</v>
      </c>
      <c r="F329" s="5">
        <v>2009.0</v>
      </c>
      <c r="G329" s="6"/>
      <c r="H329" s="3">
        <v>2.0</v>
      </c>
      <c r="I329" s="2">
        <v>-10.0</v>
      </c>
      <c r="J329" s="6"/>
      <c r="K329" s="6"/>
      <c r="L329" s="6"/>
      <c r="M329" s="3" t="s">
        <v>213</v>
      </c>
      <c r="N329" s="25"/>
      <c r="O329" s="6"/>
      <c r="P329" s="6"/>
      <c r="Q329" s="6"/>
      <c r="R329" s="6"/>
      <c r="S329" s="6"/>
      <c r="T329" s="6"/>
      <c r="U329" s="6"/>
      <c r="V329" s="2">
        <f t="shared" si="6"/>
        <v>0</v>
      </c>
      <c r="W329" s="6"/>
      <c r="X329" s="6"/>
      <c r="Y329" s="6"/>
      <c r="Z329" s="6"/>
      <c r="AA329" s="6"/>
      <c r="AB329" s="6"/>
      <c r="AC329" s="6"/>
      <c r="AD329" s="5" t="s">
        <v>3018</v>
      </c>
      <c r="AE329" s="6"/>
      <c r="AF329" s="6"/>
      <c r="AG329" s="6"/>
      <c r="AH329" s="5" t="s">
        <v>3019</v>
      </c>
      <c r="AI329" s="6"/>
      <c r="AJ329" s="6"/>
    </row>
    <row r="330">
      <c r="A330" s="1">
        <v>44566.0</v>
      </c>
      <c r="B330" s="25"/>
      <c r="C330" s="6">
        <v>405.0</v>
      </c>
      <c r="D330" s="4" t="s">
        <v>3020</v>
      </c>
      <c r="E330" s="5" t="s">
        <v>3021</v>
      </c>
      <c r="F330" s="5">
        <v>2010.0</v>
      </c>
      <c r="G330" s="6"/>
      <c r="H330" s="6"/>
      <c r="I330" s="2">
        <v>-10.0</v>
      </c>
      <c r="J330" s="6"/>
      <c r="K330" s="6"/>
      <c r="L330" s="6"/>
      <c r="M330" s="3" t="s">
        <v>213</v>
      </c>
      <c r="N330" s="25"/>
      <c r="O330" s="6"/>
      <c r="P330" s="6"/>
      <c r="Q330" s="6"/>
      <c r="R330" s="6"/>
      <c r="S330" s="6"/>
      <c r="T330" s="6"/>
      <c r="U330" s="6"/>
      <c r="V330" s="2">
        <f t="shared" si="6"/>
        <v>0</v>
      </c>
      <c r="W330" s="6"/>
      <c r="X330" s="6"/>
      <c r="Y330" s="6"/>
      <c r="Z330" s="6"/>
      <c r="AA330" s="6"/>
      <c r="AB330" s="6"/>
      <c r="AC330" s="6"/>
      <c r="AD330" s="6"/>
      <c r="AE330" s="3" t="s">
        <v>3022</v>
      </c>
      <c r="AF330" s="6"/>
      <c r="AG330" s="6"/>
      <c r="AH330" s="5" t="s">
        <v>3023</v>
      </c>
      <c r="AI330" s="6"/>
      <c r="AJ330" s="6"/>
    </row>
    <row r="331">
      <c r="A331" s="1">
        <v>44566.0</v>
      </c>
      <c r="B331" s="25"/>
      <c r="C331" s="6">
        <v>355.0</v>
      </c>
      <c r="D331" s="4" t="s">
        <v>3024</v>
      </c>
      <c r="E331" s="5" t="s">
        <v>3025</v>
      </c>
      <c r="F331" s="5">
        <v>2010.0</v>
      </c>
      <c r="G331" s="6"/>
      <c r="H331" s="6"/>
      <c r="I331" s="2">
        <v>-10.0</v>
      </c>
      <c r="J331" s="6"/>
      <c r="K331" s="6"/>
      <c r="L331" s="6"/>
      <c r="M331" s="3" t="s">
        <v>213</v>
      </c>
      <c r="N331" s="25"/>
      <c r="O331" s="6"/>
      <c r="P331" s="6"/>
      <c r="Q331" s="6"/>
      <c r="R331" s="6"/>
      <c r="S331" s="6"/>
      <c r="T331" s="6"/>
      <c r="U331" s="6"/>
      <c r="V331" s="2">
        <f t="shared" si="6"/>
        <v>0</v>
      </c>
      <c r="W331" s="6"/>
      <c r="X331" s="6"/>
      <c r="Y331" s="6"/>
      <c r="Z331" s="6"/>
      <c r="AA331" s="6"/>
      <c r="AB331" s="6"/>
      <c r="AC331" s="6"/>
      <c r="AD331" s="5" t="s">
        <v>3025</v>
      </c>
      <c r="AE331" s="6"/>
      <c r="AF331" s="6"/>
      <c r="AG331" s="6"/>
      <c r="AH331" s="5" t="s">
        <v>3026</v>
      </c>
      <c r="AI331" s="6"/>
      <c r="AJ331" s="6"/>
    </row>
    <row r="332">
      <c r="A332" s="1">
        <v>44566.0</v>
      </c>
      <c r="B332" s="25"/>
      <c r="C332" s="6">
        <v>255.0</v>
      </c>
      <c r="D332" s="4" t="s">
        <v>3027</v>
      </c>
      <c r="E332" s="5" t="s">
        <v>3028</v>
      </c>
      <c r="F332" s="5">
        <v>2012.0</v>
      </c>
      <c r="G332" s="6"/>
      <c r="H332" s="6"/>
      <c r="I332" s="2">
        <v>-10.0</v>
      </c>
      <c r="J332" s="6"/>
      <c r="K332" s="6"/>
      <c r="L332" s="6"/>
      <c r="M332" s="3" t="s">
        <v>213</v>
      </c>
      <c r="N332" s="25"/>
      <c r="O332" s="6"/>
      <c r="P332" s="6"/>
      <c r="Q332" s="6"/>
      <c r="R332" s="6"/>
      <c r="S332" s="6"/>
      <c r="T332" s="6"/>
      <c r="U332" s="6"/>
      <c r="V332" s="2">
        <f t="shared" si="6"/>
        <v>0</v>
      </c>
      <c r="W332" s="6"/>
      <c r="X332" s="6"/>
      <c r="Y332" s="6"/>
      <c r="Z332" s="6"/>
      <c r="AA332" s="6"/>
      <c r="AB332" s="6"/>
      <c r="AC332" s="6"/>
      <c r="AD332" s="5" t="s">
        <v>3028</v>
      </c>
      <c r="AE332" s="6"/>
      <c r="AF332" s="6"/>
      <c r="AG332" s="6"/>
      <c r="AH332" s="5" t="s">
        <v>3029</v>
      </c>
      <c r="AI332" s="6"/>
      <c r="AJ332" s="6"/>
    </row>
    <row r="333">
      <c r="A333" s="1">
        <v>44566.0</v>
      </c>
      <c r="B333" s="25"/>
      <c r="C333" s="6">
        <v>348.0</v>
      </c>
      <c r="D333" s="4" t="s">
        <v>3030</v>
      </c>
      <c r="E333" s="5" t="s">
        <v>3031</v>
      </c>
      <c r="F333" s="5">
        <v>2014.0</v>
      </c>
      <c r="G333" s="6"/>
      <c r="H333" s="6"/>
      <c r="I333" s="2">
        <v>-10.0</v>
      </c>
      <c r="J333" s="6"/>
      <c r="K333" s="6"/>
      <c r="L333" s="6"/>
      <c r="M333" s="3" t="s">
        <v>213</v>
      </c>
      <c r="N333" s="25"/>
      <c r="O333" s="6"/>
      <c r="P333" s="6"/>
      <c r="Q333" s="6"/>
      <c r="R333" s="6"/>
      <c r="S333" s="6"/>
      <c r="T333" s="6"/>
      <c r="U333" s="6"/>
      <c r="V333" s="2">
        <f t="shared" si="6"/>
        <v>0</v>
      </c>
      <c r="W333" s="6"/>
      <c r="X333" s="6"/>
      <c r="Y333" s="6"/>
      <c r="Z333" s="6"/>
      <c r="AA333" s="6"/>
      <c r="AB333" s="6"/>
      <c r="AC333" s="6"/>
      <c r="AD333" s="5" t="s">
        <v>3031</v>
      </c>
      <c r="AE333" s="3" t="s">
        <v>3032</v>
      </c>
      <c r="AF333" s="6"/>
      <c r="AG333" s="6"/>
      <c r="AH333" s="5" t="s">
        <v>3033</v>
      </c>
      <c r="AI333" s="6"/>
      <c r="AJ333" s="6"/>
    </row>
    <row r="334">
      <c r="A334" s="1">
        <v>44566.0</v>
      </c>
      <c r="B334" s="25"/>
      <c r="C334" s="6">
        <v>263.0</v>
      </c>
      <c r="D334" s="4" t="s">
        <v>3034</v>
      </c>
      <c r="E334" s="5" t="s">
        <v>3035</v>
      </c>
      <c r="F334" s="5">
        <v>2015.0</v>
      </c>
      <c r="G334" s="6"/>
      <c r="H334" s="6"/>
      <c r="I334" s="2">
        <v>-10.0</v>
      </c>
      <c r="J334" s="6"/>
      <c r="K334" s="3">
        <v>-6.0</v>
      </c>
      <c r="L334" s="3">
        <v>5.0</v>
      </c>
      <c r="M334" s="3" t="s">
        <v>213</v>
      </c>
      <c r="N334" s="25"/>
      <c r="O334" s="6"/>
      <c r="P334" s="6"/>
      <c r="Q334" s="3" t="s">
        <v>93</v>
      </c>
      <c r="R334" s="6"/>
      <c r="S334" s="3">
        <v>0.25</v>
      </c>
      <c r="T334" s="3">
        <v>0.0</v>
      </c>
      <c r="U334" s="3">
        <v>0.75</v>
      </c>
      <c r="V334" s="2">
        <f t="shared" si="6"/>
        <v>1</v>
      </c>
      <c r="W334" s="6"/>
      <c r="X334" s="3" t="s">
        <v>849</v>
      </c>
      <c r="Y334" s="3" t="s">
        <v>305</v>
      </c>
      <c r="Z334" s="6"/>
      <c r="AA334" s="6"/>
      <c r="AB334" s="6"/>
      <c r="AC334" s="6"/>
      <c r="AD334" s="5" t="s">
        <v>3035</v>
      </c>
      <c r="AE334" s="6"/>
      <c r="AF334" s="6"/>
      <c r="AG334" s="6"/>
      <c r="AH334" s="5" t="s">
        <v>3036</v>
      </c>
      <c r="AI334" s="6"/>
      <c r="AJ334" s="6"/>
    </row>
    <row r="335">
      <c r="A335" s="1">
        <v>44566.0</v>
      </c>
      <c r="B335" s="25"/>
      <c r="C335" s="6">
        <v>164.0</v>
      </c>
      <c r="D335" s="4" t="s">
        <v>3037</v>
      </c>
      <c r="E335" s="5" t="s">
        <v>3038</v>
      </c>
      <c r="F335" s="5">
        <v>2015.0</v>
      </c>
      <c r="G335" s="10"/>
      <c r="H335" s="10"/>
      <c r="I335" s="40"/>
      <c r="J335" s="10"/>
      <c r="K335" s="10"/>
      <c r="L335" s="10"/>
      <c r="M335" s="2" t="s">
        <v>213</v>
      </c>
      <c r="N335" s="10"/>
      <c r="O335" s="10"/>
      <c r="P335" s="10"/>
      <c r="Q335" s="10"/>
      <c r="R335" s="10"/>
      <c r="S335" s="10"/>
      <c r="T335" s="10"/>
      <c r="U335" s="10"/>
      <c r="V335" s="2">
        <f t="shared" si="6"/>
        <v>0</v>
      </c>
      <c r="W335" s="10"/>
      <c r="X335" s="10"/>
      <c r="Y335" s="10"/>
      <c r="Z335" s="10"/>
      <c r="AA335" s="10"/>
      <c r="AB335" s="10"/>
      <c r="AC335" s="10"/>
      <c r="AD335" s="5" t="s">
        <v>3039</v>
      </c>
      <c r="AE335" s="10"/>
      <c r="AF335" s="10"/>
      <c r="AG335" s="10"/>
      <c r="AH335" s="2"/>
      <c r="AI335" s="10"/>
      <c r="AJ335" s="10"/>
    </row>
    <row r="336">
      <c r="A336" s="1">
        <v>44566.0</v>
      </c>
      <c r="B336" s="25"/>
      <c r="C336" s="6">
        <v>187.0</v>
      </c>
      <c r="D336" s="4" t="s">
        <v>3040</v>
      </c>
      <c r="E336" s="5" t="s">
        <v>3041</v>
      </c>
      <c r="F336" s="5">
        <v>2015.0</v>
      </c>
      <c r="G336" s="10"/>
      <c r="H336" s="2">
        <v>3.0</v>
      </c>
      <c r="I336" s="2">
        <v>-10.0</v>
      </c>
      <c r="J336" s="2">
        <v>-6.0</v>
      </c>
      <c r="K336" s="2">
        <v>-12.0</v>
      </c>
      <c r="L336" s="2">
        <v>3.0</v>
      </c>
      <c r="M336" s="2" t="s">
        <v>213</v>
      </c>
      <c r="N336" s="10"/>
      <c r="O336" s="10"/>
      <c r="P336" s="10"/>
      <c r="Q336" s="10"/>
      <c r="R336" s="10"/>
      <c r="S336" s="10"/>
      <c r="T336" s="10"/>
      <c r="U336" s="10"/>
      <c r="V336" s="2">
        <f t="shared" si="6"/>
        <v>0</v>
      </c>
      <c r="W336" s="10"/>
      <c r="X336" s="10"/>
      <c r="Y336" s="10"/>
      <c r="Z336" s="10"/>
      <c r="AA336" s="10"/>
      <c r="AB336" s="10"/>
      <c r="AC336" s="10"/>
      <c r="AD336" s="5" t="s">
        <v>3041</v>
      </c>
      <c r="AE336" s="10"/>
      <c r="AF336" s="10"/>
      <c r="AG336" s="10"/>
      <c r="AH336" s="17"/>
      <c r="AI336" s="10"/>
      <c r="AJ336" s="10"/>
    </row>
    <row r="337">
      <c r="A337" s="1">
        <v>44566.0</v>
      </c>
      <c r="B337" s="25"/>
      <c r="C337" s="6">
        <v>272.0</v>
      </c>
      <c r="D337" s="4" t="s">
        <v>3042</v>
      </c>
      <c r="E337" s="5" t="s">
        <v>3043</v>
      </c>
      <c r="F337" s="5">
        <v>2015.0</v>
      </c>
      <c r="G337" s="6"/>
      <c r="H337" s="6"/>
      <c r="I337" s="2">
        <v>-10.0</v>
      </c>
      <c r="J337" s="6"/>
      <c r="K337" s="6"/>
      <c r="L337" s="6"/>
      <c r="M337" s="3" t="s">
        <v>213</v>
      </c>
      <c r="N337" s="25"/>
      <c r="O337" s="6"/>
      <c r="P337" s="6"/>
      <c r="Q337" s="3" t="s">
        <v>42</v>
      </c>
      <c r="R337" s="6"/>
      <c r="S337" s="6"/>
      <c r="T337" s="6"/>
      <c r="U337" s="6"/>
      <c r="V337" s="2">
        <f t="shared" si="6"/>
        <v>0</v>
      </c>
      <c r="W337" s="6"/>
      <c r="X337" s="6"/>
      <c r="Y337" s="6"/>
      <c r="Z337" s="6"/>
      <c r="AA337" s="6"/>
      <c r="AB337" s="6"/>
      <c r="AC337" s="6"/>
      <c r="AD337" s="5" t="s">
        <v>3043</v>
      </c>
      <c r="AE337" s="6"/>
      <c r="AF337" s="6"/>
      <c r="AG337" s="6"/>
      <c r="AH337" s="5" t="s">
        <v>3044</v>
      </c>
      <c r="AI337" s="6"/>
      <c r="AJ337" s="6"/>
    </row>
    <row r="338">
      <c r="A338" s="1">
        <v>44566.0</v>
      </c>
      <c r="B338" s="25"/>
      <c r="C338" s="6">
        <v>367.0</v>
      </c>
      <c r="D338" s="4" t="s">
        <v>3045</v>
      </c>
      <c r="E338" s="5" t="s">
        <v>3046</v>
      </c>
      <c r="F338" s="5">
        <v>2015.0</v>
      </c>
      <c r="G338" s="6"/>
      <c r="H338" s="6"/>
      <c r="I338" s="2">
        <v>-10.0</v>
      </c>
      <c r="J338" s="6"/>
      <c r="K338" s="6"/>
      <c r="L338" s="6"/>
      <c r="M338" s="3" t="s">
        <v>213</v>
      </c>
      <c r="N338" s="25"/>
      <c r="O338" s="6"/>
      <c r="P338" s="6"/>
      <c r="Q338" s="3" t="s">
        <v>42</v>
      </c>
      <c r="R338" s="6"/>
      <c r="S338" s="6"/>
      <c r="T338" s="6"/>
      <c r="U338" s="6"/>
      <c r="V338" s="2">
        <f t="shared" si="6"/>
        <v>0</v>
      </c>
      <c r="W338" s="6"/>
      <c r="X338" s="6"/>
      <c r="Y338" s="6"/>
      <c r="Z338" s="6"/>
      <c r="AA338" s="6"/>
      <c r="AB338" s="6"/>
      <c r="AC338" s="6"/>
      <c r="AD338" s="5" t="s">
        <v>3046</v>
      </c>
      <c r="AE338" s="3" t="s">
        <v>3047</v>
      </c>
      <c r="AF338" s="3" t="s">
        <v>3048</v>
      </c>
      <c r="AG338" s="6"/>
      <c r="AH338" s="5" t="s">
        <v>3049</v>
      </c>
      <c r="AI338" s="6"/>
      <c r="AJ338" s="6"/>
    </row>
    <row r="339">
      <c r="A339" s="1">
        <v>44566.0</v>
      </c>
      <c r="B339" s="25"/>
      <c r="C339" s="6">
        <v>368.0</v>
      </c>
      <c r="D339" s="4" t="s">
        <v>3050</v>
      </c>
      <c r="E339" s="5" t="s">
        <v>3051</v>
      </c>
      <c r="F339" s="5">
        <v>2015.0</v>
      </c>
      <c r="G339" s="6"/>
      <c r="H339" s="6"/>
      <c r="I339" s="2">
        <v>-10.0</v>
      </c>
      <c r="J339" s="6"/>
      <c r="K339" s="6"/>
      <c r="L339" s="6"/>
      <c r="M339" s="16" t="s">
        <v>213</v>
      </c>
      <c r="N339" s="25"/>
      <c r="O339" s="6"/>
      <c r="P339" s="6"/>
      <c r="Q339" s="6"/>
      <c r="R339" s="6"/>
      <c r="S339" s="6"/>
      <c r="T339" s="6"/>
      <c r="U339" s="6"/>
      <c r="V339" s="2">
        <f t="shared" si="6"/>
        <v>0</v>
      </c>
      <c r="W339" s="6"/>
      <c r="X339" s="6"/>
      <c r="Y339" s="6"/>
      <c r="Z339" s="6"/>
      <c r="AA339" s="6"/>
      <c r="AB339" s="6"/>
      <c r="AC339" s="6"/>
      <c r="AD339" s="5" t="s">
        <v>3051</v>
      </c>
      <c r="AE339" s="6"/>
      <c r="AF339" s="6"/>
      <c r="AG339" s="6"/>
      <c r="AH339" s="5" t="s">
        <v>3052</v>
      </c>
      <c r="AI339" s="6"/>
      <c r="AJ339" s="6"/>
    </row>
    <row r="340">
      <c r="A340" s="1">
        <v>44566.0</v>
      </c>
      <c r="B340" s="25"/>
      <c r="C340" s="6">
        <v>375.0</v>
      </c>
      <c r="D340" s="4" t="s">
        <v>3053</v>
      </c>
      <c r="E340" s="5" t="s">
        <v>3054</v>
      </c>
      <c r="F340" s="5">
        <v>2015.0</v>
      </c>
      <c r="G340" s="6"/>
      <c r="H340" s="6"/>
      <c r="I340" s="2">
        <v>-10.0</v>
      </c>
      <c r="J340" s="6"/>
      <c r="K340" s="6"/>
      <c r="L340" s="6"/>
      <c r="M340" s="3" t="s">
        <v>213</v>
      </c>
      <c r="N340" s="25"/>
      <c r="O340" s="6"/>
      <c r="P340" s="6"/>
      <c r="Q340" s="6"/>
      <c r="R340" s="6"/>
      <c r="S340" s="6"/>
      <c r="T340" s="6"/>
      <c r="U340" s="6"/>
      <c r="V340" s="2">
        <f t="shared" si="6"/>
        <v>0</v>
      </c>
      <c r="W340" s="6"/>
      <c r="X340" s="6"/>
      <c r="Y340" s="6"/>
      <c r="Z340" s="6"/>
      <c r="AA340" s="6"/>
      <c r="AB340" s="6"/>
      <c r="AC340" s="6"/>
      <c r="AD340" s="5" t="s">
        <v>3054</v>
      </c>
      <c r="AE340" s="6"/>
      <c r="AF340" s="6"/>
      <c r="AG340" s="6"/>
      <c r="AH340" s="17"/>
      <c r="AJ340" s="6"/>
    </row>
    <row r="341">
      <c r="A341" s="1">
        <v>44566.0</v>
      </c>
      <c r="B341" s="25"/>
      <c r="C341" s="6">
        <v>381.0</v>
      </c>
      <c r="D341" s="4" t="s">
        <v>3055</v>
      </c>
      <c r="E341" s="5" t="s">
        <v>3056</v>
      </c>
      <c r="F341" s="5">
        <v>2015.0</v>
      </c>
      <c r="G341" s="6"/>
      <c r="H341" s="6"/>
      <c r="I341" s="2">
        <v>-10.0</v>
      </c>
      <c r="J341" s="6"/>
      <c r="K341" s="6"/>
      <c r="L341" s="6"/>
      <c r="M341" s="3" t="s">
        <v>213</v>
      </c>
      <c r="N341" s="25"/>
      <c r="O341" s="6"/>
      <c r="P341" s="6"/>
      <c r="Q341" s="6"/>
      <c r="R341" s="6"/>
      <c r="S341" s="6"/>
      <c r="T341" s="6"/>
      <c r="U341" s="6"/>
      <c r="V341" s="2">
        <f t="shared" si="6"/>
        <v>0</v>
      </c>
      <c r="W341" s="6"/>
      <c r="X341" s="6"/>
      <c r="Y341" s="6"/>
      <c r="Z341" s="6"/>
      <c r="AA341" s="6"/>
      <c r="AB341" s="6"/>
      <c r="AC341" s="6"/>
      <c r="AD341" s="5" t="s">
        <v>3056</v>
      </c>
      <c r="AE341" s="6"/>
      <c r="AF341" s="6"/>
      <c r="AG341" s="6"/>
      <c r="AH341" s="5" t="s">
        <v>3057</v>
      </c>
      <c r="AI341" s="6"/>
      <c r="AJ341" s="6"/>
    </row>
    <row r="342">
      <c r="A342" s="1">
        <v>44566.0</v>
      </c>
      <c r="B342" s="25"/>
      <c r="C342" s="6">
        <v>273.0</v>
      </c>
      <c r="D342" s="13" t="s">
        <v>3058</v>
      </c>
      <c r="E342" s="5" t="s">
        <v>3059</v>
      </c>
      <c r="F342" s="5">
        <v>2016.0</v>
      </c>
      <c r="G342" s="6"/>
      <c r="H342" s="6"/>
      <c r="I342" s="2">
        <v>-10.0</v>
      </c>
      <c r="J342" s="6"/>
      <c r="K342" s="6"/>
      <c r="L342" s="6"/>
      <c r="M342" s="3" t="s">
        <v>213</v>
      </c>
      <c r="N342" s="25"/>
      <c r="O342" s="6"/>
      <c r="P342" s="6"/>
      <c r="Q342" s="3" t="s">
        <v>42</v>
      </c>
      <c r="R342" s="6"/>
      <c r="S342" s="6"/>
      <c r="T342" s="6"/>
      <c r="U342" s="6"/>
      <c r="V342" s="2">
        <f t="shared" si="6"/>
        <v>0</v>
      </c>
      <c r="W342" s="6"/>
      <c r="X342" s="6"/>
      <c r="Y342" s="6"/>
      <c r="Z342" s="3" t="s">
        <v>124</v>
      </c>
      <c r="AA342" s="5" t="s">
        <v>3060</v>
      </c>
      <c r="AB342" s="6"/>
      <c r="AC342" s="6"/>
      <c r="AD342" s="5" t="s">
        <v>3059</v>
      </c>
      <c r="AE342" s="6"/>
      <c r="AF342" s="6"/>
      <c r="AG342" s="6"/>
      <c r="AH342" s="5" t="s">
        <v>3061</v>
      </c>
      <c r="AI342" s="3" t="s">
        <v>466</v>
      </c>
      <c r="AJ342" s="3" t="s">
        <v>53</v>
      </c>
    </row>
    <row r="343">
      <c r="A343" s="1">
        <v>44566.0</v>
      </c>
      <c r="B343" s="25"/>
      <c r="C343" s="6">
        <v>360.0</v>
      </c>
      <c r="D343" s="4" t="s">
        <v>3062</v>
      </c>
      <c r="E343" s="5" t="s">
        <v>3063</v>
      </c>
      <c r="F343" s="5">
        <v>2016.0</v>
      </c>
      <c r="G343" s="6"/>
      <c r="H343" s="6"/>
      <c r="I343" s="2">
        <v>-10.0</v>
      </c>
      <c r="J343" s="6"/>
      <c r="K343" s="6"/>
      <c r="L343" s="6"/>
      <c r="M343" s="3" t="s">
        <v>213</v>
      </c>
      <c r="N343" s="25"/>
      <c r="O343" s="6"/>
      <c r="P343" s="6"/>
      <c r="Q343" s="6"/>
      <c r="R343" s="6"/>
      <c r="S343" s="6"/>
      <c r="T343" s="6"/>
      <c r="U343" s="6"/>
      <c r="V343" s="2">
        <f t="shared" si="6"/>
        <v>0</v>
      </c>
      <c r="W343" s="6"/>
      <c r="X343" s="6"/>
      <c r="Y343" s="6"/>
      <c r="Z343" s="6"/>
      <c r="AA343" s="6"/>
      <c r="AB343" s="6"/>
      <c r="AC343" s="6"/>
      <c r="AD343" s="5" t="s">
        <v>3063</v>
      </c>
      <c r="AE343" s="6"/>
      <c r="AF343" s="6"/>
      <c r="AG343" s="6"/>
      <c r="AH343" s="5" t="s">
        <v>3064</v>
      </c>
      <c r="AI343" s="6"/>
      <c r="AJ343" s="6"/>
    </row>
    <row r="344">
      <c r="A344" s="1">
        <v>44566.0</v>
      </c>
      <c r="B344" s="25"/>
      <c r="C344" s="6">
        <v>271.0</v>
      </c>
      <c r="D344" s="4" t="s">
        <v>3065</v>
      </c>
      <c r="E344" s="5" t="s">
        <v>3066</v>
      </c>
      <c r="F344" s="5">
        <v>2017.0</v>
      </c>
      <c r="G344" s="6"/>
      <c r="H344" s="6"/>
      <c r="I344" s="2">
        <v>-10.0</v>
      </c>
      <c r="J344" s="6"/>
      <c r="K344" s="6"/>
      <c r="L344" s="6"/>
      <c r="M344" s="3" t="s">
        <v>213</v>
      </c>
      <c r="N344" s="25"/>
      <c r="O344" s="6"/>
      <c r="P344" s="6"/>
      <c r="Q344" s="3" t="s">
        <v>42</v>
      </c>
      <c r="R344" s="6"/>
      <c r="S344" s="6"/>
      <c r="T344" s="6"/>
      <c r="U344" s="6"/>
      <c r="V344" s="2">
        <f t="shared" si="6"/>
        <v>0</v>
      </c>
      <c r="W344" s="6"/>
      <c r="X344" s="6"/>
      <c r="Y344" s="6"/>
      <c r="Z344" s="6"/>
      <c r="AA344" s="6"/>
      <c r="AB344" s="6"/>
      <c r="AC344" s="6"/>
      <c r="AD344" s="5" t="s">
        <v>3066</v>
      </c>
      <c r="AE344" s="6"/>
      <c r="AF344" s="6"/>
      <c r="AG344" s="6"/>
      <c r="AH344" s="5" t="s">
        <v>3067</v>
      </c>
      <c r="AI344" s="6"/>
      <c r="AJ344" s="6"/>
    </row>
    <row r="345">
      <c r="A345" s="1">
        <v>44566.0</v>
      </c>
      <c r="B345" s="25"/>
      <c r="C345" s="6">
        <v>334.0</v>
      </c>
      <c r="D345" s="4" t="s">
        <v>3068</v>
      </c>
      <c r="E345" s="5" t="s">
        <v>3069</v>
      </c>
      <c r="F345" s="5">
        <v>2018.0</v>
      </c>
      <c r="G345" s="6"/>
      <c r="H345" s="6"/>
      <c r="I345" s="2">
        <v>-10.0</v>
      </c>
      <c r="J345" s="6"/>
      <c r="K345" s="6"/>
      <c r="L345" s="6"/>
      <c r="M345" s="3" t="s">
        <v>213</v>
      </c>
      <c r="N345" s="25"/>
      <c r="O345" s="6"/>
      <c r="P345" s="6"/>
      <c r="Q345" s="6"/>
      <c r="R345" s="6"/>
      <c r="S345" s="6"/>
      <c r="T345" s="6"/>
      <c r="U345" s="6"/>
      <c r="V345" s="2">
        <f t="shared" si="6"/>
        <v>0</v>
      </c>
      <c r="W345" s="6"/>
      <c r="X345" s="6"/>
      <c r="Y345" s="6"/>
      <c r="Z345" s="6"/>
      <c r="AA345" s="6"/>
      <c r="AB345" s="6"/>
      <c r="AC345" s="6"/>
      <c r="AD345" s="5" t="s">
        <v>3069</v>
      </c>
      <c r="AE345" s="6"/>
      <c r="AF345" s="6"/>
      <c r="AG345" s="6"/>
      <c r="AH345" s="5" t="s">
        <v>3070</v>
      </c>
      <c r="AI345" s="6"/>
      <c r="AJ345" s="6"/>
    </row>
    <row r="346">
      <c r="A346" s="1">
        <v>44566.0</v>
      </c>
      <c r="B346" s="25"/>
      <c r="C346" s="6">
        <v>193.0</v>
      </c>
      <c r="D346" s="4" t="s">
        <v>3071</v>
      </c>
      <c r="E346" s="5" t="s">
        <v>3072</v>
      </c>
      <c r="F346" s="5">
        <v>2018.0</v>
      </c>
      <c r="G346" s="10"/>
      <c r="H346" s="10"/>
      <c r="I346" s="2">
        <v>-10.0</v>
      </c>
      <c r="J346" s="3">
        <v>-6.0</v>
      </c>
      <c r="K346" s="3">
        <v>2.0</v>
      </c>
      <c r="L346" s="3">
        <v>2.0</v>
      </c>
      <c r="M346" s="3" t="s">
        <v>302</v>
      </c>
      <c r="N346" s="10"/>
      <c r="O346" s="10"/>
      <c r="P346" s="10"/>
      <c r="Q346" s="10"/>
      <c r="R346" s="10"/>
      <c r="S346" s="10"/>
      <c r="T346" s="10"/>
      <c r="U346" s="10"/>
      <c r="V346" s="2">
        <f t="shared" si="6"/>
        <v>0</v>
      </c>
      <c r="W346" s="10"/>
      <c r="X346" s="10"/>
      <c r="Y346" s="10"/>
      <c r="Z346" s="10"/>
      <c r="AA346" s="10"/>
      <c r="AB346" s="10"/>
      <c r="AC346" s="10"/>
      <c r="AD346" s="5" t="s">
        <v>3073</v>
      </c>
      <c r="AE346" s="10"/>
      <c r="AF346" s="10"/>
      <c r="AG346" s="10"/>
      <c r="AH346" s="5" t="s">
        <v>3074</v>
      </c>
      <c r="AI346" s="10"/>
      <c r="AJ346" s="10"/>
    </row>
    <row r="347">
      <c r="A347" s="1">
        <v>44566.0</v>
      </c>
      <c r="B347" s="25"/>
      <c r="C347" s="6">
        <v>371.0</v>
      </c>
      <c r="D347" s="4" t="s">
        <v>3075</v>
      </c>
      <c r="E347" s="5" t="s">
        <v>3076</v>
      </c>
      <c r="F347" s="5">
        <v>2019.0</v>
      </c>
      <c r="G347" s="3"/>
      <c r="H347" s="3">
        <v>2.0</v>
      </c>
      <c r="I347" s="2">
        <v>-10.0</v>
      </c>
      <c r="J347" s="6"/>
      <c r="K347" s="6"/>
      <c r="L347" s="6"/>
      <c r="M347" s="3" t="s">
        <v>213</v>
      </c>
      <c r="N347" s="25"/>
      <c r="O347" s="6"/>
      <c r="P347" s="6"/>
      <c r="Q347" s="6"/>
      <c r="R347" s="6"/>
      <c r="S347" s="6"/>
      <c r="T347" s="6"/>
      <c r="U347" s="6"/>
      <c r="V347" s="2">
        <f t="shared" si="6"/>
        <v>0</v>
      </c>
      <c r="W347" s="6"/>
      <c r="X347" s="6"/>
      <c r="Y347" s="6"/>
      <c r="Z347" s="6"/>
      <c r="AA347" s="6"/>
      <c r="AB347" s="6"/>
      <c r="AC347" s="6"/>
      <c r="AD347" s="5" t="s">
        <v>3076</v>
      </c>
      <c r="AE347" s="6"/>
      <c r="AF347" s="6"/>
      <c r="AG347" s="6"/>
      <c r="AH347" s="5" t="s">
        <v>3077</v>
      </c>
      <c r="AI347" s="6"/>
      <c r="AJ347" s="6"/>
    </row>
    <row r="348">
      <c r="A348" s="1">
        <v>44566.0</v>
      </c>
      <c r="B348" s="25"/>
      <c r="C348" s="6">
        <v>321.0</v>
      </c>
      <c r="D348" s="4" t="s">
        <v>3078</v>
      </c>
      <c r="E348" s="5" t="s">
        <v>3079</v>
      </c>
      <c r="F348" s="5">
        <v>2020.0</v>
      </c>
      <c r="G348" s="6"/>
      <c r="H348" s="6"/>
      <c r="I348" s="2">
        <v>-10.0</v>
      </c>
      <c r="J348" s="6"/>
      <c r="K348" s="6"/>
      <c r="L348" s="6"/>
      <c r="M348" s="3" t="s">
        <v>3080</v>
      </c>
      <c r="N348" s="25"/>
      <c r="O348" s="6"/>
      <c r="P348" s="6"/>
      <c r="Q348" s="6"/>
      <c r="R348" s="6"/>
      <c r="S348" s="6"/>
      <c r="T348" s="6"/>
      <c r="U348" s="6"/>
      <c r="V348" s="2">
        <f t="shared" si="6"/>
        <v>0</v>
      </c>
      <c r="W348" s="6"/>
      <c r="X348" s="6"/>
      <c r="Y348" s="6"/>
      <c r="Z348" s="6"/>
      <c r="AA348" s="6"/>
      <c r="AB348" s="6"/>
      <c r="AC348" s="6"/>
      <c r="AD348" s="5" t="s">
        <v>3079</v>
      </c>
      <c r="AE348" s="6"/>
      <c r="AF348" s="6"/>
      <c r="AG348" s="6"/>
      <c r="AH348" s="5" t="s">
        <v>3081</v>
      </c>
      <c r="AI348" s="6"/>
      <c r="AJ348" s="6"/>
    </row>
    <row r="349">
      <c r="A349" s="1">
        <v>44566.0</v>
      </c>
      <c r="B349" s="25"/>
      <c r="C349" s="6">
        <v>223.0</v>
      </c>
      <c r="D349" s="4" t="s">
        <v>3082</v>
      </c>
      <c r="E349" s="5" t="s">
        <v>3083</v>
      </c>
      <c r="F349" s="5">
        <v>2020.0</v>
      </c>
      <c r="G349" s="10"/>
      <c r="H349" s="10"/>
      <c r="I349" s="2">
        <v>-10.0</v>
      </c>
      <c r="J349" s="2">
        <v>-5.0</v>
      </c>
      <c r="K349" s="10"/>
      <c r="L349" s="10"/>
      <c r="M349" s="2" t="s">
        <v>1806</v>
      </c>
      <c r="N349" s="10"/>
      <c r="O349" s="10"/>
      <c r="P349" s="2" t="s">
        <v>92</v>
      </c>
      <c r="Q349" s="10"/>
      <c r="R349" s="10"/>
      <c r="S349" s="10"/>
      <c r="T349" s="10"/>
      <c r="U349" s="10"/>
      <c r="V349" s="2">
        <f t="shared" si="6"/>
        <v>0</v>
      </c>
      <c r="W349" s="10"/>
      <c r="X349" s="10"/>
      <c r="Y349" s="10"/>
      <c r="Z349" s="10"/>
      <c r="AA349" s="10"/>
      <c r="AB349" s="10"/>
      <c r="AC349" s="10"/>
      <c r="AD349" s="5" t="s">
        <v>3083</v>
      </c>
      <c r="AE349" s="10"/>
      <c r="AF349" s="10"/>
      <c r="AG349" s="10"/>
      <c r="AH349" s="5" t="s">
        <v>3084</v>
      </c>
      <c r="AI349" s="10"/>
      <c r="AJ349" s="10"/>
    </row>
    <row r="350">
      <c r="A350" s="1">
        <v>44566.0</v>
      </c>
      <c r="B350" s="25"/>
      <c r="C350" s="6">
        <v>386.0</v>
      </c>
      <c r="D350" s="4" t="s">
        <v>3085</v>
      </c>
      <c r="E350" s="5" t="s">
        <v>3086</v>
      </c>
      <c r="F350" s="5">
        <v>2021.0</v>
      </c>
      <c r="G350" s="6"/>
      <c r="H350" s="6"/>
      <c r="I350" s="2">
        <v>-10.0</v>
      </c>
      <c r="J350" s="6"/>
      <c r="K350" s="6"/>
      <c r="L350" s="6"/>
      <c r="M350" s="3" t="s">
        <v>213</v>
      </c>
      <c r="N350" s="25"/>
      <c r="O350" s="6"/>
      <c r="P350" s="6"/>
      <c r="Q350" s="6"/>
      <c r="R350" s="6"/>
      <c r="S350" s="6"/>
      <c r="T350" s="6"/>
      <c r="U350" s="6"/>
      <c r="V350" s="2">
        <f t="shared" si="6"/>
        <v>0</v>
      </c>
      <c r="W350" s="6"/>
      <c r="X350" s="6"/>
      <c r="Y350" s="6"/>
      <c r="Z350" s="6"/>
      <c r="AA350" s="6"/>
      <c r="AB350" s="6"/>
      <c r="AC350" s="6"/>
      <c r="AD350" s="5" t="s">
        <v>3086</v>
      </c>
      <c r="AE350" s="6"/>
      <c r="AF350" s="6"/>
      <c r="AG350" s="6"/>
      <c r="AH350" s="17"/>
      <c r="AI350" s="6"/>
      <c r="AJ350" s="6"/>
    </row>
    <row r="351">
      <c r="A351" s="1">
        <v>44566.0</v>
      </c>
      <c r="B351" s="25"/>
      <c r="C351" s="6">
        <v>404.0</v>
      </c>
      <c r="D351" s="4" t="s">
        <v>3087</v>
      </c>
      <c r="E351" s="5" t="s">
        <v>3088</v>
      </c>
      <c r="F351" s="5">
        <v>2021.0</v>
      </c>
      <c r="G351" s="6"/>
      <c r="H351" s="6"/>
      <c r="I351" s="39"/>
      <c r="J351" s="6"/>
      <c r="K351" s="6"/>
      <c r="L351" s="6"/>
      <c r="M351" s="3" t="s">
        <v>1806</v>
      </c>
      <c r="N351" s="25"/>
      <c r="O351" s="6"/>
      <c r="P351" s="6"/>
      <c r="Q351" s="6"/>
      <c r="R351" s="6"/>
      <c r="S351" s="6"/>
      <c r="T351" s="6"/>
      <c r="U351" s="6"/>
      <c r="V351" s="2">
        <f t="shared" si="6"/>
        <v>0</v>
      </c>
      <c r="W351" s="6"/>
      <c r="X351" s="6"/>
      <c r="Y351" s="6"/>
      <c r="Z351" s="6"/>
      <c r="AA351" s="6"/>
      <c r="AB351" s="6"/>
      <c r="AC351" s="6"/>
      <c r="AD351" s="5" t="s">
        <v>3088</v>
      </c>
      <c r="AE351" s="6"/>
      <c r="AF351" s="6"/>
      <c r="AG351" s="6"/>
      <c r="AH351" s="5" t="s">
        <v>3089</v>
      </c>
      <c r="AI351" s="6"/>
      <c r="AJ351" s="6"/>
    </row>
    <row r="352">
      <c r="A352" s="1">
        <v>44566.0</v>
      </c>
      <c r="B352" s="25"/>
      <c r="C352" s="6">
        <v>290.0</v>
      </c>
      <c r="D352" s="4" t="s">
        <v>3090</v>
      </c>
      <c r="E352" s="5" t="s">
        <v>3091</v>
      </c>
      <c r="F352" s="5">
        <v>2021.0</v>
      </c>
      <c r="G352" s="6"/>
      <c r="H352" s="6"/>
      <c r="I352" s="39"/>
      <c r="J352" s="6"/>
      <c r="K352" s="6"/>
      <c r="L352" s="6"/>
      <c r="M352" s="3" t="s">
        <v>302</v>
      </c>
      <c r="N352" s="25"/>
      <c r="O352" s="6"/>
      <c r="P352" s="6"/>
      <c r="Q352" s="6"/>
      <c r="R352" s="6"/>
      <c r="S352" s="6"/>
      <c r="T352" s="6"/>
      <c r="U352" s="6"/>
      <c r="V352" s="2">
        <f t="shared" si="6"/>
        <v>0</v>
      </c>
      <c r="W352" s="6"/>
      <c r="X352" s="6"/>
      <c r="Y352" s="6"/>
      <c r="Z352" s="6"/>
      <c r="AA352" s="6"/>
      <c r="AB352" s="6"/>
      <c r="AC352" s="6"/>
      <c r="AD352" s="5" t="s">
        <v>3091</v>
      </c>
      <c r="AE352" s="6"/>
      <c r="AF352" s="6"/>
      <c r="AG352" s="6"/>
      <c r="AH352" s="10"/>
      <c r="AI352" s="6"/>
      <c r="AJ352" s="6"/>
    </row>
    <row r="353">
      <c r="A353" s="1">
        <v>44566.0</v>
      </c>
      <c r="B353" s="25"/>
      <c r="C353" s="6">
        <v>323.0</v>
      </c>
      <c r="D353" s="4" t="s">
        <v>3092</v>
      </c>
      <c r="E353" s="5" t="s">
        <v>3093</v>
      </c>
      <c r="F353" s="5">
        <v>2021.0</v>
      </c>
      <c r="G353" s="6"/>
      <c r="H353" s="6"/>
      <c r="I353" s="39"/>
      <c r="J353" s="6"/>
      <c r="K353" s="6"/>
      <c r="L353" s="6"/>
      <c r="M353" s="3" t="s">
        <v>302</v>
      </c>
      <c r="N353" s="2">
        <v>0.0</v>
      </c>
      <c r="O353" s="3">
        <v>1.0</v>
      </c>
      <c r="P353" s="3" t="s">
        <v>494</v>
      </c>
      <c r="Q353" s="6"/>
      <c r="R353" s="6"/>
      <c r="S353" s="6"/>
      <c r="T353" s="6"/>
      <c r="U353" s="6"/>
      <c r="V353" s="2">
        <f t="shared" si="6"/>
        <v>0</v>
      </c>
      <c r="W353" s="6"/>
      <c r="X353" s="6"/>
      <c r="Y353" s="6"/>
      <c r="Z353" s="6"/>
      <c r="AA353" s="6"/>
      <c r="AB353" s="6"/>
      <c r="AC353" s="6"/>
      <c r="AD353" s="5" t="s">
        <v>3093</v>
      </c>
      <c r="AE353" s="6"/>
      <c r="AF353" s="6"/>
      <c r="AG353" s="6"/>
      <c r="AH353" s="5" t="s">
        <v>3094</v>
      </c>
      <c r="AI353" s="6"/>
      <c r="AJ353" s="6"/>
    </row>
    <row r="354">
      <c r="A354" s="1">
        <v>44566.0</v>
      </c>
      <c r="B354" s="25"/>
      <c r="C354" s="6">
        <v>316.0</v>
      </c>
      <c r="D354" s="4" t="s">
        <v>3095</v>
      </c>
      <c r="E354" s="5" t="s">
        <v>3096</v>
      </c>
      <c r="F354" s="5">
        <v>2021.0</v>
      </c>
      <c r="G354" s="6"/>
      <c r="H354" s="6"/>
      <c r="I354" s="39"/>
      <c r="J354" s="6"/>
      <c r="K354" s="6"/>
      <c r="L354" s="6"/>
      <c r="M354" s="3" t="s">
        <v>263</v>
      </c>
      <c r="N354" s="25"/>
      <c r="O354" s="6"/>
      <c r="P354" s="6"/>
      <c r="Q354" s="3" t="s">
        <v>42</v>
      </c>
      <c r="R354" s="6"/>
      <c r="S354" s="6"/>
      <c r="T354" s="6"/>
      <c r="U354" s="6"/>
      <c r="V354" s="2">
        <f t="shared" si="6"/>
        <v>0</v>
      </c>
      <c r="W354" s="6"/>
      <c r="X354" s="6"/>
      <c r="Y354" s="6"/>
      <c r="Z354" s="6"/>
      <c r="AA354" s="6"/>
      <c r="AB354" s="6"/>
      <c r="AC354" s="6"/>
      <c r="AD354" s="5" t="s">
        <v>3096</v>
      </c>
      <c r="AE354" s="6"/>
      <c r="AF354" s="6"/>
      <c r="AG354" s="6"/>
      <c r="AH354" s="5" t="s">
        <v>3097</v>
      </c>
      <c r="AI354" s="6"/>
      <c r="AJ354" s="6"/>
    </row>
    <row r="355">
      <c r="A355" s="1">
        <v>44566.0</v>
      </c>
      <c r="B355" s="25"/>
      <c r="C355" s="6">
        <v>251.0</v>
      </c>
      <c r="D355" s="4" t="s">
        <v>3098</v>
      </c>
      <c r="E355" s="5" t="s">
        <v>3099</v>
      </c>
      <c r="F355" s="5">
        <v>2021.0</v>
      </c>
      <c r="G355" s="6"/>
      <c r="H355" s="6"/>
      <c r="I355" s="39"/>
      <c r="J355" s="6"/>
      <c r="K355" s="6"/>
      <c r="L355" s="6"/>
      <c r="M355" s="3" t="s">
        <v>40</v>
      </c>
      <c r="N355" s="25"/>
      <c r="O355" s="6"/>
      <c r="P355" s="6"/>
      <c r="Q355" s="6"/>
      <c r="R355" s="6"/>
      <c r="S355" s="6"/>
      <c r="T355" s="6"/>
      <c r="U355" s="6"/>
      <c r="V355" s="2">
        <f t="shared" si="6"/>
        <v>0</v>
      </c>
      <c r="W355" s="6"/>
      <c r="X355" s="6"/>
      <c r="Y355" s="6"/>
      <c r="Z355" s="6"/>
      <c r="AA355" s="6"/>
      <c r="AB355" s="6"/>
      <c r="AC355" s="6"/>
      <c r="AD355" s="5" t="s">
        <v>3099</v>
      </c>
      <c r="AE355" s="6"/>
      <c r="AF355" s="6"/>
      <c r="AG355" s="6"/>
      <c r="AH355" s="5" t="s">
        <v>3100</v>
      </c>
      <c r="AI355" s="6"/>
      <c r="AJ355" s="6"/>
    </row>
    <row r="356">
      <c r="A356" s="1">
        <v>44566.0</v>
      </c>
      <c r="B356" s="25"/>
      <c r="C356" s="6">
        <v>269.0</v>
      </c>
      <c r="D356" s="4" t="s">
        <v>3101</v>
      </c>
      <c r="E356" s="5" t="s">
        <v>3102</v>
      </c>
      <c r="F356" s="5">
        <v>2021.0</v>
      </c>
      <c r="G356" s="6"/>
      <c r="H356" s="6"/>
      <c r="I356" s="39"/>
      <c r="J356" s="6"/>
      <c r="K356" s="6"/>
      <c r="L356" s="6"/>
      <c r="M356" s="16" t="s">
        <v>40</v>
      </c>
      <c r="N356" s="25"/>
      <c r="O356" s="6"/>
      <c r="P356" s="6"/>
      <c r="Q356" s="6"/>
      <c r="R356" s="6"/>
      <c r="S356" s="6"/>
      <c r="T356" s="6"/>
      <c r="U356" s="6"/>
      <c r="V356" s="2">
        <f t="shared" si="6"/>
        <v>0</v>
      </c>
      <c r="W356" s="6"/>
      <c r="X356" s="6"/>
      <c r="Y356" s="6"/>
      <c r="Z356" s="6"/>
      <c r="AA356" s="6"/>
      <c r="AB356" s="6"/>
      <c r="AC356" s="6"/>
      <c r="AD356" s="5" t="s">
        <v>3102</v>
      </c>
      <c r="AE356" s="6"/>
      <c r="AF356" s="6"/>
      <c r="AG356" s="6"/>
      <c r="AH356" s="5" t="s">
        <v>3103</v>
      </c>
      <c r="AI356" s="6"/>
      <c r="AJ356" s="6"/>
    </row>
    <row r="357">
      <c r="A357" s="1">
        <v>44566.0</v>
      </c>
      <c r="B357" s="25"/>
      <c r="C357" s="6">
        <v>234.0</v>
      </c>
      <c r="D357" s="4" t="s">
        <v>3104</v>
      </c>
      <c r="E357" s="5" t="s">
        <v>3105</v>
      </c>
      <c r="F357" s="5">
        <v>2021.0</v>
      </c>
      <c r="G357" s="6"/>
      <c r="H357" s="6"/>
      <c r="I357" s="2">
        <v>-10.0</v>
      </c>
      <c r="J357" s="6"/>
      <c r="K357" s="6"/>
      <c r="L357" s="6"/>
      <c r="M357" s="3" t="s">
        <v>1424</v>
      </c>
      <c r="N357" s="25"/>
      <c r="O357" s="6"/>
      <c r="P357" s="6"/>
      <c r="Q357" s="6"/>
      <c r="R357" s="6"/>
      <c r="S357" s="6"/>
      <c r="T357" s="6"/>
      <c r="U357" s="6"/>
      <c r="V357" s="2">
        <f t="shared" si="6"/>
        <v>0</v>
      </c>
      <c r="W357" s="6"/>
      <c r="X357" s="6"/>
      <c r="Y357" s="6"/>
      <c r="Z357" s="6"/>
      <c r="AA357" s="6"/>
      <c r="AB357" s="6"/>
      <c r="AC357" s="6"/>
      <c r="AD357" s="5" t="s">
        <v>3105</v>
      </c>
      <c r="AE357" s="6"/>
      <c r="AF357" s="6"/>
      <c r="AG357" s="6"/>
      <c r="AH357" s="5" t="s">
        <v>3106</v>
      </c>
      <c r="AI357" s="6"/>
      <c r="AJ357" s="6"/>
    </row>
    <row r="358">
      <c r="A358" s="1">
        <v>44566.0</v>
      </c>
      <c r="B358" s="25"/>
      <c r="C358" s="6">
        <v>235.0</v>
      </c>
      <c r="D358" s="4" t="s">
        <v>3107</v>
      </c>
      <c r="E358" s="5" t="s">
        <v>3108</v>
      </c>
      <c r="F358" s="5">
        <v>2021.0</v>
      </c>
      <c r="G358" s="6"/>
      <c r="H358" s="6"/>
      <c r="I358" s="2">
        <v>-10.0</v>
      </c>
      <c r="J358" s="6"/>
      <c r="K358" s="6"/>
      <c r="L358" s="6"/>
      <c r="M358" s="3" t="s">
        <v>1424</v>
      </c>
      <c r="N358" s="25"/>
      <c r="O358" s="6"/>
      <c r="P358" s="6"/>
      <c r="Q358" s="6"/>
      <c r="R358" s="6"/>
      <c r="S358" s="6"/>
      <c r="T358" s="6"/>
      <c r="U358" s="6"/>
      <c r="V358" s="2">
        <f t="shared" si="6"/>
        <v>0</v>
      </c>
      <c r="W358" s="6"/>
      <c r="X358" s="6"/>
      <c r="Y358" s="6"/>
      <c r="Z358" s="6"/>
      <c r="AA358" s="6"/>
      <c r="AB358" s="6"/>
      <c r="AC358" s="6"/>
      <c r="AD358" s="5" t="s">
        <v>3108</v>
      </c>
      <c r="AE358" s="6"/>
      <c r="AF358" s="6"/>
      <c r="AG358" s="6"/>
      <c r="AH358" s="17"/>
      <c r="AI358" s="6"/>
      <c r="AJ358" s="6"/>
    </row>
    <row r="359">
      <c r="A359" s="1">
        <v>44566.0</v>
      </c>
      <c r="B359" s="25"/>
      <c r="C359" s="6">
        <v>242.0</v>
      </c>
      <c r="D359" s="4" t="s">
        <v>3109</v>
      </c>
      <c r="E359" s="5" t="s">
        <v>3110</v>
      </c>
      <c r="F359" s="5">
        <v>2021.0</v>
      </c>
      <c r="G359" s="6"/>
      <c r="H359" s="6"/>
      <c r="I359" s="39"/>
      <c r="J359" s="6"/>
      <c r="K359" s="6"/>
      <c r="L359" s="6"/>
      <c r="M359" s="3" t="s">
        <v>1424</v>
      </c>
      <c r="N359" s="25"/>
      <c r="O359" s="6"/>
      <c r="P359" s="6"/>
      <c r="Q359" s="3" t="s">
        <v>42</v>
      </c>
      <c r="R359" s="6"/>
      <c r="S359" s="6"/>
      <c r="T359" s="6"/>
      <c r="U359" s="6"/>
      <c r="V359" s="2">
        <f t="shared" si="6"/>
        <v>0</v>
      </c>
      <c r="W359" s="6"/>
      <c r="X359" s="6"/>
      <c r="Y359" s="6"/>
      <c r="Z359" s="6"/>
      <c r="AA359" s="6"/>
      <c r="AB359" s="6"/>
      <c r="AC359" s="6"/>
      <c r="AD359" s="5" t="s">
        <v>3110</v>
      </c>
      <c r="AE359" s="6"/>
      <c r="AF359" s="6"/>
      <c r="AG359" s="6"/>
      <c r="AH359" s="5" t="s">
        <v>3111</v>
      </c>
      <c r="AI359" s="6"/>
      <c r="AJ359" s="6"/>
    </row>
    <row r="360">
      <c r="A360" s="1">
        <v>44566.0</v>
      </c>
      <c r="B360" s="25"/>
      <c r="C360" s="6">
        <v>362.0</v>
      </c>
      <c r="D360" s="4" t="s">
        <v>3112</v>
      </c>
      <c r="E360" s="5" t="s">
        <v>3113</v>
      </c>
      <c r="F360" s="5">
        <v>2021.0</v>
      </c>
      <c r="G360" s="6"/>
      <c r="H360" s="6"/>
      <c r="I360" s="3">
        <v>-6.0</v>
      </c>
      <c r="J360" s="3">
        <v>-4.0</v>
      </c>
      <c r="K360" s="6"/>
      <c r="L360" s="6"/>
      <c r="M360" s="3" t="s">
        <v>577</v>
      </c>
      <c r="N360" s="25"/>
      <c r="O360" s="6"/>
      <c r="P360" s="6"/>
      <c r="Q360" s="6"/>
      <c r="R360" s="6"/>
      <c r="S360" s="6"/>
      <c r="T360" s="6"/>
      <c r="U360" s="6"/>
      <c r="V360" s="2">
        <f t="shared" si="6"/>
        <v>0</v>
      </c>
      <c r="W360" s="6"/>
      <c r="X360" s="6"/>
      <c r="Y360" s="6"/>
      <c r="Z360" s="6"/>
      <c r="AA360" s="6"/>
      <c r="AB360" s="6"/>
      <c r="AC360" s="6"/>
      <c r="AD360" s="5" t="s">
        <v>3113</v>
      </c>
      <c r="AE360" s="6"/>
      <c r="AF360" s="6"/>
      <c r="AG360" s="6"/>
      <c r="AH360" s="5" t="s">
        <v>3114</v>
      </c>
      <c r="AI360" s="6"/>
      <c r="AJ360" s="6"/>
    </row>
    <row r="361">
      <c r="A361" s="1">
        <v>44566.0</v>
      </c>
      <c r="B361" s="25"/>
      <c r="C361" s="6">
        <v>194.0</v>
      </c>
      <c r="D361" s="4" t="s">
        <v>3115</v>
      </c>
      <c r="E361" s="5" t="s">
        <v>3116</v>
      </c>
      <c r="F361" s="17"/>
      <c r="G361" s="10"/>
      <c r="H361" s="10"/>
      <c r="I361" s="40"/>
      <c r="J361" s="10"/>
      <c r="K361" s="10"/>
      <c r="L361" s="10"/>
      <c r="M361" s="2" t="s">
        <v>213</v>
      </c>
      <c r="N361" s="10"/>
      <c r="O361" s="10"/>
      <c r="P361" s="10"/>
      <c r="Q361" s="10"/>
      <c r="R361" s="10"/>
      <c r="S361" s="10"/>
      <c r="T361" s="10"/>
      <c r="U361" s="10"/>
      <c r="V361" s="2">
        <f t="shared" si="6"/>
        <v>0</v>
      </c>
      <c r="W361" s="10"/>
      <c r="X361" s="10"/>
      <c r="Y361" s="10"/>
      <c r="Z361" s="10"/>
      <c r="AA361" s="10"/>
      <c r="AB361" s="10"/>
      <c r="AC361" s="10"/>
      <c r="AD361" s="5" t="s">
        <v>3117</v>
      </c>
      <c r="AE361" s="10"/>
      <c r="AF361" s="10"/>
      <c r="AG361" s="10"/>
      <c r="AH361" s="17"/>
      <c r="AI361" s="10"/>
      <c r="AJ361" s="10"/>
    </row>
    <row r="362">
      <c r="A362" s="1">
        <v>44566.0</v>
      </c>
      <c r="B362" s="25"/>
      <c r="C362" s="6">
        <v>252.0</v>
      </c>
      <c r="D362" s="4" t="s">
        <v>3118</v>
      </c>
      <c r="E362" s="5" t="s">
        <v>3119</v>
      </c>
      <c r="F362" s="17"/>
      <c r="G362" s="6"/>
      <c r="H362" s="6"/>
      <c r="I362" s="2">
        <v>-10.0</v>
      </c>
      <c r="J362" s="6"/>
      <c r="K362" s="6"/>
      <c r="L362" s="6"/>
      <c r="M362" s="3" t="s">
        <v>213</v>
      </c>
      <c r="N362" s="25"/>
      <c r="O362" s="6"/>
      <c r="P362" s="6"/>
      <c r="Q362" s="6"/>
      <c r="R362" s="6"/>
      <c r="S362" s="6"/>
      <c r="T362" s="6"/>
      <c r="U362" s="6"/>
      <c r="V362" s="2">
        <f t="shared" si="6"/>
        <v>0</v>
      </c>
      <c r="W362" s="6"/>
      <c r="X362" s="6"/>
      <c r="Y362" s="6"/>
      <c r="Z362" s="6"/>
      <c r="AA362" s="6"/>
      <c r="AB362" s="6"/>
      <c r="AC362" s="6"/>
      <c r="AD362" s="5" t="s">
        <v>3120</v>
      </c>
      <c r="AE362" s="6"/>
      <c r="AF362" s="3" t="s">
        <v>3121</v>
      </c>
      <c r="AG362" s="6"/>
      <c r="AH362" s="17"/>
      <c r="AI362" s="6"/>
      <c r="AJ362" s="6"/>
    </row>
    <row r="363">
      <c r="A363" s="1">
        <v>44566.0</v>
      </c>
      <c r="B363" s="25"/>
      <c r="C363" s="6">
        <v>284.0</v>
      </c>
      <c r="D363" s="4" t="s">
        <v>3122</v>
      </c>
      <c r="E363" s="5" t="s">
        <v>3123</v>
      </c>
      <c r="F363" s="5">
        <v>2018.0</v>
      </c>
      <c r="G363" s="6"/>
      <c r="H363" s="6"/>
      <c r="I363" s="39"/>
      <c r="J363" s="6"/>
      <c r="K363" s="6"/>
      <c r="L363" s="6"/>
      <c r="M363" s="3" t="s">
        <v>1149</v>
      </c>
      <c r="N363" s="25"/>
      <c r="O363" s="6"/>
      <c r="P363" s="6"/>
      <c r="Q363" s="6"/>
      <c r="R363" s="6"/>
      <c r="S363" s="6"/>
      <c r="T363" s="6"/>
      <c r="U363" s="6"/>
      <c r="V363" s="2">
        <f t="shared" si="6"/>
        <v>0</v>
      </c>
      <c r="W363" s="6"/>
      <c r="X363" s="6"/>
      <c r="Y363" s="6"/>
      <c r="Z363" s="6"/>
      <c r="AA363" s="6"/>
      <c r="AB363" s="6"/>
      <c r="AC363" s="6"/>
      <c r="AD363" s="5" t="s">
        <v>3123</v>
      </c>
      <c r="AE363" s="6"/>
      <c r="AF363" s="6"/>
      <c r="AG363" s="6"/>
      <c r="AH363" s="17"/>
      <c r="AI363" s="6"/>
      <c r="AJ363" s="6"/>
    </row>
    <row r="364">
      <c r="A364" s="1">
        <v>44566.0</v>
      </c>
      <c r="B364" s="26"/>
      <c r="C364" s="6">
        <v>292.0</v>
      </c>
      <c r="D364" s="4" t="s">
        <v>3124</v>
      </c>
      <c r="E364" s="5" t="s">
        <v>3125</v>
      </c>
      <c r="F364" s="5">
        <v>2019.0</v>
      </c>
      <c r="G364" s="6"/>
      <c r="H364" s="6"/>
      <c r="I364" s="2">
        <v>-10.0</v>
      </c>
      <c r="J364" s="6"/>
      <c r="K364" s="3">
        <v>-6.0</v>
      </c>
      <c r="L364" s="3">
        <v>5.0</v>
      </c>
      <c r="M364" s="3" t="s">
        <v>213</v>
      </c>
      <c r="N364" s="25"/>
      <c r="O364" s="6"/>
      <c r="P364" s="6"/>
      <c r="Q364" s="3" t="s">
        <v>42</v>
      </c>
      <c r="R364" s="6"/>
      <c r="S364" s="6"/>
      <c r="T364" s="6"/>
      <c r="U364" s="6"/>
      <c r="V364" s="2">
        <f t="shared" si="6"/>
        <v>0</v>
      </c>
      <c r="W364" s="6"/>
      <c r="X364" s="3" t="s">
        <v>3126</v>
      </c>
      <c r="Y364" s="3" t="s">
        <v>305</v>
      </c>
      <c r="Z364" s="6"/>
      <c r="AA364" s="6"/>
      <c r="AB364" s="6"/>
      <c r="AC364" s="6"/>
      <c r="AD364" s="5" t="s">
        <v>3125</v>
      </c>
      <c r="AE364" s="6"/>
      <c r="AF364" s="6"/>
      <c r="AG364" s="6"/>
      <c r="AH364" s="5" t="s">
        <v>3127</v>
      </c>
      <c r="AI364" s="6"/>
      <c r="AJ364" s="6"/>
    </row>
    <row r="365">
      <c r="A365" s="1">
        <v>44566.0</v>
      </c>
      <c r="B365" s="25"/>
      <c r="C365" s="6">
        <v>258.0</v>
      </c>
      <c r="D365" s="4" t="s">
        <v>3128</v>
      </c>
      <c r="E365" s="5" t="s">
        <v>3129</v>
      </c>
      <c r="F365" s="5">
        <v>2019.0</v>
      </c>
      <c r="G365" s="6"/>
      <c r="H365" s="6"/>
      <c r="I365" s="39"/>
      <c r="J365" s="6"/>
      <c r="K365" s="6"/>
      <c r="L365" s="6"/>
      <c r="M365" s="3" t="s">
        <v>75</v>
      </c>
      <c r="N365" s="25"/>
      <c r="O365" s="6"/>
      <c r="P365" s="6"/>
      <c r="Q365" s="6"/>
      <c r="R365" s="6"/>
      <c r="S365" s="6"/>
      <c r="T365" s="6"/>
      <c r="U365" s="6"/>
      <c r="V365" s="2">
        <f t="shared" si="6"/>
        <v>0</v>
      </c>
      <c r="W365" s="6"/>
      <c r="X365" s="6"/>
      <c r="Y365" s="6"/>
      <c r="Z365" s="6"/>
      <c r="AA365" s="6"/>
      <c r="AB365" s="6"/>
      <c r="AC365" s="6"/>
      <c r="AD365" s="5" t="s">
        <v>3129</v>
      </c>
      <c r="AE365" s="6"/>
      <c r="AF365" s="6"/>
      <c r="AG365" s="6"/>
      <c r="AH365" s="17"/>
      <c r="AI365" s="6"/>
      <c r="AJ365" s="6"/>
    </row>
    <row r="366">
      <c r="A366" s="1">
        <v>44566.0</v>
      </c>
      <c r="B366" s="25"/>
      <c r="C366" s="6">
        <v>347.0</v>
      </c>
      <c r="D366" s="4" t="s">
        <v>3130</v>
      </c>
      <c r="E366" s="5" t="s">
        <v>3131</v>
      </c>
      <c r="F366" s="5">
        <v>2019.0</v>
      </c>
      <c r="G366" s="6"/>
      <c r="H366" s="6"/>
      <c r="I366" s="39"/>
      <c r="J366" s="6"/>
      <c r="K366" s="6"/>
      <c r="L366" s="6"/>
      <c r="M366" s="3" t="s">
        <v>782</v>
      </c>
      <c r="N366" s="25"/>
      <c r="O366" s="6"/>
      <c r="P366" s="6"/>
      <c r="Q366" s="6"/>
      <c r="R366" s="6"/>
      <c r="S366" s="6"/>
      <c r="T366" s="6"/>
      <c r="U366" s="6"/>
      <c r="V366" s="2">
        <f t="shared" si="6"/>
        <v>0</v>
      </c>
      <c r="W366" s="6"/>
      <c r="X366" s="3" t="s">
        <v>3132</v>
      </c>
      <c r="Y366" s="3" t="s">
        <v>3133</v>
      </c>
      <c r="Z366" s="6"/>
      <c r="AA366" s="6"/>
      <c r="AB366" s="6"/>
      <c r="AC366" s="6"/>
      <c r="AD366" s="5" t="s">
        <v>3131</v>
      </c>
      <c r="AE366" s="6"/>
      <c r="AF366" s="6"/>
      <c r="AG366" s="6"/>
      <c r="AH366" s="5" t="s">
        <v>3134</v>
      </c>
      <c r="AI366" s="6"/>
      <c r="AJ366" s="6"/>
    </row>
    <row r="367">
      <c r="A367" s="1">
        <v>44566.0</v>
      </c>
      <c r="B367" s="25"/>
      <c r="C367" s="6">
        <v>196.0</v>
      </c>
      <c r="D367" s="4" t="s">
        <v>3135</v>
      </c>
      <c r="E367" s="5" t="s">
        <v>3136</v>
      </c>
      <c r="F367" s="5">
        <v>2019.0</v>
      </c>
      <c r="G367" s="10"/>
      <c r="H367" s="10"/>
      <c r="I367" s="40"/>
      <c r="J367" s="10"/>
      <c r="K367" s="10"/>
      <c r="L367" s="10"/>
      <c r="M367" s="2" t="s">
        <v>782</v>
      </c>
      <c r="N367" s="10"/>
      <c r="O367" s="10"/>
      <c r="P367" s="10"/>
      <c r="Q367" s="10"/>
      <c r="R367" s="10"/>
      <c r="S367" s="10"/>
      <c r="T367" s="10"/>
      <c r="U367" s="10"/>
      <c r="V367" s="2">
        <f t="shared" si="6"/>
        <v>0</v>
      </c>
      <c r="W367" s="10"/>
      <c r="X367" s="10"/>
      <c r="Y367" s="10"/>
      <c r="Z367" s="10"/>
      <c r="AA367" s="10"/>
      <c r="AB367" s="10"/>
      <c r="AC367" s="10"/>
      <c r="AD367" s="5" t="s">
        <v>3137</v>
      </c>
      <c r="AE367" s="10"/>
      <c r="AF367" s="10"/>
      <c r="AG367" s="10"/>
      <c r="AH367" s="5" t="s">
        <v>3138</v>
      </c>
      <c r="AI367" s="10"/>
      <c r="AJ367" s="10"/>
    </row>
    <row r="368">
      <c r="A368" s="1">
        <v>44566.0</v>
      </c>
      <c r="B368" s="25"/>
      <c r="C368" s="6">
        <v>313.0</v>
      </c>
      <c r="D368" s="4" t="s">
        <v>3139</v>
      </c>
      <c r="E368" s="5" t="s">
        <v>3140</v>
      </c>
      <c r="F368" s="5">
        <v>2020.0</v>
      </c>
      <c r="G368" s="6"/>
      <c r="H368" s="6"/>
      <c r="I368" s="5">
        <v>-7.0</v>
      </c>
      <c r="J368" s="16">
        <v>-4.0</v>
      </c>
      <c r="K368" s="6"/>
      <c r="L368" s="6"/>
      <c r="M368" s="3" t="s">
        <v>577</v>
      </c>
      <c r="N368" s="5">
        <v>1.0</v>
      </c>
      <c r="O368" s="6"/>
      <c r="P368" s="6"/>
      <c r="Q368" s="6"/>
      <c r="R368" s="6"/>
      <c r="S368" s="6"/>
      <c r="T368" s="6"/>
      <c r="U368" s="6"/>
      <c r="V368" s="2">
        <f t="shared" si="6"/>
        <v>0</v>
      </c>
      <c r="W368" s="6"/>
      <c r="X368" s="6"/>
      <c r="Y368" s="6"/>
      <c r="Z368" s="6"/>
      <c r="AA368" s="6"/>
      <c r="AB368" s="6"/>
      <c r="AC368" s="6"/>
      <c r="AD368" s="5" t="s">
        <v>3140</v>
      </c>
      <c r="AE368" s="6"/>
      <c r="AF368" s="6"/>
      <c r="AG368" s="6"/>
      <c r="AH368" s="5" t="s">
        <v>3141</v>
      </c>
      <c r="AI368" s="6"/>
      <c r="AJ368" s="6"/>
    </row>
    <row r="369">
      <c r="A369" s="1">
        <v>44566.0</v>
      </c>
      <c r="B369" s="25"/>
      <c r="C369" s="6">
        <v>285.0</v>
      </c>
      <c r="D369" s="4" t="s">
        <v>3142</v>
      </c>
      <c r="E369" s="5" t="s">
        <v>3143</v>
      </c>
      <c r="F369" s="5">
        <v>2020.0</v>
      </c>
      <c r="G369" s="6"/>
      <c r="H369" s="6"/>
      <c r="I369" s="39"/>
      <c r="J369" s="6"/>
      <c r="K369" s="6"/>
      <c r="L369" s="6"/>
      <c r="M369" s="3" t="s">
        <v>1149</v>
      </c>
      <c r="N369" s="25"/>
      <c r="O369" s="6"/>
      <c r="P369" s="6"/>
      <c r="Q369" s="6"/>
      <c r="R369" s="6"/>
      <c r="S369" s="6"/>
      <c r="T369" s="6"/>
      <c r="U369" s="6"/>
      <c r="V369" s="2">
        <f t="shared" si="6"/>
        <v>0</v>
      </c>
      <c r="W369" s="6"/>
      <c r="X369" s="6"/>
      <c r="Y369" s="6"/>
      <c r="Z369" s="6"/>
      <c r="AA369" s="6"/>
      <c r="AB369" s="6"/>
      <c r="AC369" s="6"/>
      <c r="AD369" s="5" t="s">
        <v>3143</v>
      </c>
      <c r="AE369" s="6"/>
      <c r="AF369" s="6"/>
      <c r="AG369" s="6"/>
      <c r="AH369" s="5" t="s">
        <v>3144</v>
      </c>
      <c r="AI369" s="6"/>
      <c r="AJ369" s="6"/>
    </row>
    <row r="370">
      <c r="A370" s="1">
        <v>44566.0</v>
      </c>
      <c r="B370" s="26"/>
      <c r="C370" s="6">
        <v>353.0</v>
      </c>
      <c r="D370" s="4" t="s">
        <v>3145</v>
      </c>
      <c r="E370" s="5" t="s">
        <v>3146</v>
      </c>
      <c r="F370" s="5">
        <v>2021.0</v>
      </c>
      <c r="G370" s="6"/>
      <c r="H370" s="6"/>
      <c r="I370" s="2">
        <v>-10.0</v>
      </c>
      <c r="J370" s="5"/>
      <c r="K370" s="6"/>
      <c r="L370" s="6"/>
      <c r="M370" s="3" t="s">
        <v>213</v>
      </c>
      <c r="N370" s="25"/>
      <c r="O370" s="6"/>
      <c r="P370" s="6"/>
      <c r="Q370" s="6"/>
      <c r="R370" s="6"/>
      <c r="S370" s="6"/>
      <c r="T370" s="6"/>
      <c r="U370" s="6"/>
      <c r="V370" s="2">
        <f t="shared" si="6"/>
        <v>0</v>
      </c>
      <c r="W370" s="6"/>
      <c r="X370" s="6"/>
      <c r="Y370" s="6"/>
      <c r="Z370" s="6"/>
      <c r="AA370" s="6"/>
      <c r="AB370" s="6"/>
      <c r="AC370" s="6"/>
      <c r="AD370" s="5" t="s">
        <v>3146</v>
      </c>
      <c r="AE370" s="6"/>
      <c r="AF370" s="6"/>
      <c r="AG370" s="6"/>
      <c r="AH370" s="5" t="s">
        <v>3147</v>
      </c>
      <c r="AI370" s="6"/>
      <c r="AJ370" s="6"/>
    </row>
    <row r="371">
      <c r="A371" s="1">
        <v>44566.0</v>
      </c>
      <c r="B371" s="25"/>
      <c r="C371" s="6">
        <v>204.0</v>
      </c>
      <c r="D371" s="4" t="s">
        <v>3148</v>
      </c>
      <c r="E371" s="5" t="s">
        <v>3149</v>
      </c>
      <c r="F371" s="5">
        <v>2016.0</v>
      </c>
      <c r="G371" s="10"/>
      <c r="H371" s="10"/>
      <c r="I371" s="40"/>
      <c r="J371" s="10"/>
      <c r="K371" s="10"/>
      <c r="L371" s="10"/>
      <c r="M371" s="2" t="s">
        <v>782</v>
      </c>
      <c r="N371" s="10"/>
      <c r="O371" s="10"/>
      <c r="P371" s="10"/>
      <c r="Q371" s="10"/>
      <c r="R371" s="10"/>
      <c r="S371" s="10"/>
      <c r="T371" s="10"/>
      <c r="U371" s="10"/>
      <c r="V371" s="2">
        <f t="shared" si="6"/>
        <v>0</v>
      </c>
      <c r="W371" s="10"/>
      <c r="X371" s="10"/>
      <c r="Y371" s="10"/>
      <c r="Z371" s="10"/>
      <c r="AA371" s="10"/>
      <c r="AB371" s="10"/>
      <c r="AC371" s="10"/>
      <c r="AD371" s="5" t="s">
        <v>3150</v>
      </c>
      <c r="AE371" s="10"/>
      <c r="AF371" s="10"/>
      <c r="AG371" s="10"/>
      <c r="AH371" s="5" t="s">
        <v>3151</v>
      </c>
      <c r="AI371" s="10"/>
      <c r="AJ371" s="10"/>
    </row>
    <row r="372">
      <c r="A372" s="1">
        <v>44566.0</v>
      </c>
      <c r="B372" s="25"/>
      <c r="C372" s="6">
        <v>363.0</v>
      </c>
      <c r="D372" s="4" t="s">
        <v>3152</v>
      </c>
      <c r="E372" s="5" t="s">
        <v>3153</v>
      </c>
      <c r="F372" s="5">
        <v>2016.0</v>
      </c>
      <c r="G372" s="6"/>
      <c r="H372" s="6"/>
      <c r="I372" s="39"/>
      <c r="J372" s="6"/>
      <c r="K372" s="6"/>
      <c r="L372" s="6"/>
      <c r="M372" s="3" t="s">
        <v>782</v>
      </c>
      <c r="N372" s="25"/>
      <c r="O372" s="6"/>
      <c r="P372" s="6"/>
      <c r="Q372" s="6"/>
      <c r="R372" s="6"/>
      <c r="S372" s="6"/>
      <c r="T372" s="6"/>
      <c r="U372" s="6"/>
      <c r="V372" s="2">
        <f t="shared" si="6"/>
        <v>0</v>
      </c>
      <c r="W372" s="6"/>
      <c r="X372" s="6"/>
      <c r="Y372" s="6"/>
      <c r="Z372" s="6"/>
      <c r="AA372" s="6"/>
      <c r="AB372" s="6"/>
      <c r="AC372" s="6"/>
      <c r="AD372" s="5" t="s">
        <v>3153</v>
      </c>
      <c r="AE372" s="6"/>
      <c r="AF372" s="6"/>
      <c r="AG372" s="6"/>
      <c r="AH372" s="5" t="s">
        <v>3154</v>
      </c>
      <c r="AI372" s="6"/>
      <c r="AJ372" s="6"/>
    </row>
    <row r="373">
      <c r="A373" s="1">
        <v>44566.0</v>
      </c>
      <c r="B373" s="25"/>
      <c r="C373" s="6">
        <v>256.0</v>
      </c>
      <c r="D373" s="4" t="s">
        <v>3155</v>
      </c>
      <c r="E373" s="5" t="s">
        <v>3156</v>
      </c>
      <c r="F373" s="5">
        <v>2017.0</v>
      </c>
      <c r="G373" s="6"/>
      <c r="H373" s="6"/>
      <c r="I373" s="39"/>
      <c r="J373" s="6"/>
      <c r="K373" s="6"/>
      <c r="L373" s="6"/>
      <c r="M373" s="3" t="s">
        <v>1424</v>
      </c>
      <c r="N373" s="25"/>
      <c r="O373" s="6"/>
      <c r="P373" s="6"/>
      <c r="Q373" s="6"/>
      <c r="R373" s="6"/>
      <c r="S373" s="6"/>
      <c r="T373" s="6"/>
      <c r="U373" s="6"/>
      <c r="V373" s="2">
        <f t="shared" si="6"/>
        <v>0</v>
      </c>
      <c r="W373" s="6"/>
      <c r="X373" s="6"/>
      <c r="Y373" s="6"/>
      <c r="Z373" s="6"/>
      <c r="AA373" s="6"/>
      <c r="AB373" s="6"/>
      <c r="AC373" s="6"/>
      <c r="AD373" s="5" t="s">
        <v>3156</v>
      </c>
      <c r="AE373" s="6"/>
      <c r="AF373" s="6"/>
      <c r="AG373" s="6"/>
      <c r="AH373" s="5" t="s">
        <v>3157</v>
      </c>
      <c r="AI373" s="6"/>
      <c r="AJ373" s="6"/>
    </row>
    <row r="374">
      <c r="A374" s="1">
        <v>44566.0</v>
      </c>
      <c r="B374" s="25"/>
      <c r="C374" s="6">
        <v>320.0</v>
      </c>
      <c r="D374" s="4" t="s">
        <v>3158</v>
      </c>
      <c r="E374" s="5" t="s">
        <v>3159</v>
      </c>
      <c r="F374" s="5">
        <v>2017.0</v>
      </c>
      <c r="G374" s="6"/>
      <c r="H374" s="3">
        <v>3.0</v>
      </c>
      <c r="I374" s="3">
        <v>-6.0</v>
      </c>
      <c r="J374" s="6"/>
      <c r="K374" s="6"/>
      <c r="L374" s="6"/>
      <c r="M374" s="3" t="s">
        <v>1424</v>
      </c>
      <c r="N374" s="25"/>
      <c r="O374" s="6"/>
      <c r="P374" s="6"/>
      <c r="Q374" s="6"/>
      <c r="R374" s="6"/>
      <c r="S374" s="6"/>
      <c r="T374" s="6"/>
      <c r="U374" s="6"/>
      <c r="V374" s="2">
        <f t="shared" si="6"/>
        <v>0</v>
      </c>
      <c r="W374" s="6"/>
      <c r="X374" s="6"/>
      <c r="Y374" s="6"/>
      <c r="Z374" s="6"/>
      <c r="AA374" s="6"/>
      <c r="AB374" s="6"/>
      <c r="AC374" s="6"/>
      <c r="AD374" s="5" t="s">
        <v>3159</v>
      </c>
      <c r="AE374" s="6"/>
      <c r="AF374" s="6"/>
      <c r="AG374" s="6"/>
      <c r="AH374" s="5" t="s">
        <v>3160</v>
      </c>
      <c r="AI374" s="6"/>
      <c r="AJ374" s="6"/>
    </row>
    <row r="375">
      <c r="A375" s="1">
        <v>44567.0</v>
      </c>
      <c r="B375" s="25"/>
      <c r="C375" s="6">
        <v>298.0</v>
      </c>
      <c r="D375" s="4" t="s">
        <v>3161</v>
      </c>
      <c r="E375" s="5" t="s">
        <v>3162</v>
      </c>
      <c r="F375" s="5">
        <v>2017.0</v>
      </c>
      <c r="G375" s="6"/>
      <c r="H375" s="6"/>
      <c r="I375" s="39"/>
      <c r="J375" s="6"/>
      <c r="K375" s="6"/>
      <c r="L375" s="6"/>
      <c r="M375" s="3" t="s">
        <v>782</v>
      </c>
      <c r="N375" s="25"/>
      <c r="O375" s="6"/>
      <c r="P375" s="6"/>
      <c r="Q375" s="6"/>
      <c r="R375" s="6"/>
      <c r="S375" s="6"/>
      <c r="T375" s="6"/>
      <c r="U375" s="6"/>
      <c r="V375" s="2">
        <f t="shared" si="6"/>
        <v>0</v>
      </c>
      <c r="W375" s="6"/>
      <c r="X375" s="6"/>
      <c r="Y375" s="6"/>
      <c r="Z375" s="6"/>
      <c r="AA375" s="6"/>
      <c r="AB375" s="6"/>
      <c r="AC375" s="6"/>
      <c r="AD375" s="5" t="s">
        <v>3162</v>
      </c>
      <c r="AE375" s="6"/>
      <c r="AF375" s="6"/>
      <c r="AG375" s="6"/>
      <c r="AH375" s="5" t="s">
        <v>3163</v>
      </c>
      <c r="AI375" s="6"/>
      <c r="AJ375" s="6"/>
    </row>
    <row r="376">
      <c r="A376" s="1">
        <v>44567.0</v>
      </c>
      <c r="B376" s="25"/>
      <c r="C376" s="6">
        <v>366.0</v>
      </c>
      <c r="D376" s="4" t="s">
        <v>3164</v>
      </c>
      <c r="E376" s="5" t="s">
        <v>3165</v>
      </c>
      <c r="F376" s="5">
        <v>2017.0</v>
      </c>
      <c r="G376" s="6"/>
      <c r="H376" s="6"/>
      <c r="I376" s="39"/>
      <c r="J376" s="6"/>
      <c r="K376" s="6"/>
      <c r="L376" s="6"/>
      <c r="M376" s="3" t="s">
        <v>782</v>
      </c>
      <c r="N376" s="25"/>
      <c r="O376" s="6"/>
      <c r="P376" s="6"/>
      <c r="Q376" s="6"/>
      <c r="R376" s="6"/>
      <c r="S376" s="6"/>
      <c r="T376" s="6"/>
      <c r="U376" s="6"/>
      <c r="V376" s="2">
        <f t="shared" si="6"/>
        <v>0</v>
      </c>
      <c r="W376" s="6"/>
      <c r="X376" s="6"/>
      <c r="Y376" s="6"/>
      <c r="Z376" s="6"/>
      <c r="AA376" s="6"/>
      <c r="AB376" s="6"/>
      <c r="AC376" s="6"/>
      <c r="AD376" s="5" t="s">
        <v>3165</v>
      </c>
      <c r="AE376" s="6"/>
      <c r="AF376" s="6"/>
      <c r="AG376" s="6"/>
      <c r="AH376" s="17"/>
      <c r="AI376" s="6"/>
      <c r="AJ376" s="6"/>
    </row>
    <row r="377">
      <c r="A377" s="1">
        <v>44567.0</v>
      </c>
      <c r="B377" s="25"/>
      <c r="C377" s="6">
        <v>369.0</v>
      </c>
      <c r="D377" s="9" t="s">
        <v>3166</v>
      </c>
      <c r="E377" s="5" t="s">
        <v>3167</v>
      </c>
      <c r="F377" s="5">
        <v>2017.0</v>
      </c>
      <c r="G377" s="6"/>
      <c r="H377" s="6"/>
      <c r="I377" s="39"/>
      <c r="J377" s="6"/>
      <c r="K377" s="6"/>
      <c r="L377" s="6"/>
      <c r="M377" s="3" t="s">
        <v>782</v>
      </c>
      <c r="N377" s="25"/>
      <c r="O377" s="6"/>
      <c r="P377" s="6"/>
      <c r="Q377" s="6"/>
      <c r="R377" s="6"/>
      <c r="S377" s="6"/>
      <c r="T377" s="6"/>
      <c r="U377" s="6"/>
      <c r="V377" s="2">
        <f t="shared" si="6"/>
        <v>0</v>
      </c>
      <c r="W377" s="6"/>
      <c r="X377" s="6"/>
      <c r="Y377" s="6"/>
      <c r="Z377" s="6"/>
      <c r="AA377" s="6"/>
      <c r="AB377" s="6"/>
      <c r="AC377" s="6"/>
      <c r="AD377" s="5" t="s">
        <v>3167</v>
      </c>
      <c r="AE377" s="6"/>
      <c r="AF377" s="6"/>
      <c r="AG377" s="6"/>
      <c r="AH377" s="5" t="s">
        <v>3168</v>
      </c>
      <c r="AI377" s="6"/>
      <c r="AJ377" s="6"/>
    </row>
    <row r="378">
      <c r="A378" s="1">
        <v>44567.0</v>
      </c>
      <c r="B378" s="25"/>
      <c r="C378" s="6">
        <v>372.0</v>
      </c>
      <c r="D378" s="4" t="s">
        <v>3169</v>
      </c>
      <c r="E378" s="5" t="s">
        <v>3170</v>
      </c>
      <c r="F378" s="5">
        <v>2017.0</v>
      </c>
      <c r="G378" s="6"/>
      <c r="H378" s="6"/>
      <c r="I378" s="39"/>
      <c r="J378" s="6"/>
      <c r="K378" s="6"/>
      <c r="L378" s="6"/>
      <c r="M378" s="3" t="s">
        <v>782</v>
      </c>
      <c r="N378" s="25"/>
      <c r="O378" s="6"/>
      <c r="P378" s="6"/>
      <c r="Q378" s="6"/>
      <c r="R378" s="6"/>
      <c r="S378" s="6"/>
      <c r="T378" s="6"/>
      <c r="U378" s="6"/>
      <c r="V378" s="2">
        <f t="shared" si="6"/>
        <v>0</v>
      </c>
      <c r="W378" s="6"/>
      <c r="X378" s="6"/>
      <c r="Y378" s="6"/>
      <c r="Z378" s="6"/>
      <c r="AA378" s="6"/>
      <c r="AB378" s="6"/>
      <c r="AC378" s="6"/>
      <c r="AD378" s="5" t="s">
        <v>3170</v>
      </c>
      <c r="AE378" s="6"/>
      <c r="AF378" s="6"/>
      <c r="AG378" s="6"/>
      <c r="AH378" s="5" t="s">
        <v>3171</v>
      </c>
      <c r="AI378" s="6"/>
      <c r="AJ378" s="6"/>
    </row>
    <row r="379">
      <c r="A379" s="1">
        <v>44567.0</v>
      </c>
      <c r="B379" s="25"/>
      <c r="C379" s="6">
        <v>398.0</v>
      </c>
      <c r="D379" s="4" t="s">
        <v>3172</v>
      </c>
      <c r="E379" s="5" t="s">
        <v>3173</v>
      </c>
      <c r="F379" s="5">
        <v>2017.0</v>
      </c>
      <c r="G379" s="6"/>
      <c r="H379" s="6"/>
      <c r="I379" s="39"/>
      <c r="J379" s="6"/>
      <c r="K379" s="6"/>
      <c r="L379" s="6"/>
      <c r="M379" s="3" t="s">
        <v>782</v>
      </c>
      <c r="N379" s="25"/>
      <c r="O379" s="6"/>
      <c r="P379" s="6"/>
      <c r="Q379" s="6"/>
      <c r="R379" s="6"/>
      <c r="S379" s="6"/>
      <c r="T379" s="6"/>
      <c r="U379" s="6"/>
      <c r="V379" s="2">
        <f t="shared" si="6"/>
        <v>0</v>
      </c>
      <c r="W379" s="6"/>
      <c r="X379" s="6"/>
      <c r="Y379" s="6"/>
      <c r="Z379" s="6"/>
      <c r="AA379" s="6"/>
      <c r="AB379" s="6"/>
      <c r="AC379" s="6"/>
      <c r="AD379" s="5" t="s">
        <v>3173</v>
      </c>
      <c r="AE379" s="6"/>
      <c r="AF379" s="6"/>
      <c r="AG379" s="6"/>
      <c r="AH379" s="5" t="s">
        <v>3174</v>
      </c>
      <c r="AI379" s="6"/>
      <c r="AJ379" s="6"/>
    </row>
    <row r="380">
      <c r="A380" s="1">
        <v>44567.0</v>
      </c>
      <c r="B380" s="25"/>
      <c r="C380" s="6">
        <v>228.0</v>
      </c>
      <c r="D380" s="4" t="s">
        <v>3175</v>
      </c>
      <c r="E380" s="5" t="s">
        <v>3176</v>
      </c>
      <c r="F380" s="5">
        <v>2018.0</v>
      </c>
      <c r="G380" s="6"/>
      <c r="H380" s="6"/>
      <c r="I380" s="3">
        <v>-10.0</v>
      </c>
      <c r="J380" s="6"/>
      <c r="K380" s="6"/>
      <c r="L380" s="6"/>
      <c r="M380" s="3" t="s">
        <v>3177</v>
      </c>
      <c r="N380" s="25"/>
      <c r="O380" s="6"/>
      <c r="P380" s="6"/>
      <c r="Q380" s="6"/>
      <c r="R380" s="6"/>
      <c r="S380" s="6"/>
      <c r="T380" s="6"/>
      <c r="U380" s="6"/>
      <c r="V380" s="2">
        <f t="shared" si="6"/>
        <v>0</v>
      </c>
      <c r="W380" s="6"/>
      <c r="X380" s="6"/>
      <c r="Y380" s="6"/>
      <c r="Z380" s="6"/>
      <c r="AA380" s="6"/>
      <c r="AB380" s="6"/>
      <c r="AC380" s="6"/>
      <c r="AD380" s="5" t="s">
        <v>3176</v>
      </c>
      <c r="AE380" s="6"/>
      <c r="AF380" s="6"/>
      <c r="AG380" s="6"/>
      <c r="AH380" s="17"/>
      <c r="AI380" s="6"/>
      <c r="AJ380" s="6"/>
    </row>
    <row r="381">
      <c r="A381" s="1">
        <v>44567.0</v>
      </c>
      <c r="B381" s="25"/>
      <c r="C381" s="6">
        <v>243.0</v>
      </c>
      <c r="D381" s="4" t="s">
        <v>3178</v>
      </c>
      <c r="E381" s="5" t="s">
        <v>3179</v>
      </c>
      <c r="F381" s="5">
        <v>2018.0</v>
      </c>
      <c r="G381" s="6"/>
      <c r="H381" s="6"/>
      <c r="I381" s="39"/>
      <c r="J381" s="6"/>
      <c r="K381" s="6"/>
      <c r="L381" s="6"/>
      <c r="M381" s="3" t="s">
        <v>40</v>
      </c>
      <c r="N381" s="25"/>
      <c r="O381" s="6"/>
      <c r="P381" s="6"/>
      <c r="Q381" s="6"/>
      <c r="R381" s="6"/>
      <c r="S381" s="6"/>
      <c r="T381" s="6"/>
      <c r="U381" s="6"/>
      <c r="V381" s="2">
        <f t="shared" si="6"/>
        <v>0</v>
      </c>
      <c r="W381" s="6"/>
      <c r="X381" s="6"/>
      <c r="Y381" s="6"/>
      <c r="Z381" s="6"/>
      <c r="AA381" s="6"/>
      <c r="AB381" s="6"/>
      <c r="AC381" s="6"/>
      <c r="AD381" s="5" t="s">
        <v>3179</v>
      </c>
      <c r="AE381" s="6"/>
      <c r="AF381" s="6"/>
      <c r="AG381" s="6"/>
      <c r="AH381" s="5" t="s">
        <v>3180</v>
      </c>
      <c r="AI381" s="6"/>
      <c r="AJ381" s="6"/>
    </row>
    <row r="382">
      <c r="A382" s="1">
        <v>44567.0</v>
      </c>
      <c r="B382" s="25"/>
      <c r="C382" s="6">
        <v>401.0</v>
      </c>
      <c r="D382" s="4" t="s">
        <v>3181</v>
      </c>
      <c r="E382" s="5" t="s">
        <v>3182</v>
      </c>
      <c r="F382" s="5">
        <v>2019.0</v>
      </c>
      <c r="G382" s="6"/>
      <c r="H382" s="6"/>
      <c r="I382" s="39"/>
      <c r="J382" s="6"/>
      <c r="K382" s="6"/>
      <c r="L382" s="6"/>
      <c r="M382" s="3" t="s">
        <v>1424</v>
      </c>
      <c r="N382" s="25"/>
      <c r="O382" s="6"/>
      <c r="P382" s="6"/>
      <c r="Q382" s="6"/>
      <c r="R382" s="6"/>
      <c r="S382" s="6"/>
      <c r="T382" s="6"/>
      <c r="U382" s="6"/>
      <c r="V382" s="2">
        <f t="shared" si="6"/>
        <v>0</v>
      </c>
      <c r="W382" s="6"/>
      <c r="X382" s="6"/>
      <c r="Y382" s="6"/>
      <c r="Z382" s="6"/>
      <c r="AA382" s="6"/>
      <c r="AB382" s="6"/>
      <c r="AC382" s="6"/>
      <c r="AD382" s="5" t="s">
        <v>3182</v>
      </c>
      <c r="AE382" s="6"/>
      <c r="AF382" s="6"/>
      <c r="AG382" s="6"/>
      <c r="AH382" s="5" t="s">
        <v>3183</v>
      </c>
      <c r="AI382" s="6"/>
      <c r="AJ382" s="3" t="s">
        <v>53</v>
      </c>
    </row>
    <row r="383">
      <c r="A383" s="1">
        <v>44567.0</v>
      </c>
      <c r="B383" s="25"/>
      <c r="C383" s="6">
        <v>170.0</v>
      </c>
      <c r="D383" s="4" t="s">
        <v>3184</v>
      </c>
      <c r="E383" s="5" t="s">
        <v>3185</v>
      </c>
      <c r="F383" s="5">
        <v>2019.0</v>
      </c>
      <c r="G383" s="10"/>
      <c r="H383" s="10"/>
      <c r="I383" s="40"/>
      <c r="J383" s="10"/>
      <c r="K383" s="10"/>
      <c r="L383" s="10"/>
      <c r="M383" s="2" t="s">
        <v>75</v>
      </c>
      <c r="N383" s="10"/>
      <c r="O383" s="10"/>
      <c r="P383" s="10"/>
      <c r="Q383" s="3" t="s">
        <v>42</v>
      </c>
      <c r="R383" s="10"/>
      <c r="S383" s="10"/>
      <c r="T383" s="10"/>
      <c r="U383" s="10"/>
      <c r="V383" s="2">
        <f t="shared" si="6"/>
        <v>0</v>
      </c>
      <c r="W383" s="10"/>
      <c r="X383" s="10"/>
      <c r="Y383" s="10"/>
      <c r="Z383" s="10"/>
      <c r="AA383" s="10"/>
      <c r="AB383" s="10"/>
      <c r="AC383" s="10"/>
      <c r="AD383" s="5" t="s">
        <v>3186</v>
      </c>
      <c r="AE383" s="10"/>
      <c r="AF383" s="10"/>
      <c r="AG383" s="10"/>
      <c r="AH383" s="5" t="s">
        <v>3187</v>
      </c>
      <c r="AI383" s="10"/>
      <c r="AJ383" s="10"/>
    </row>
    <row r="384">
      <c r="A384" s="1">
        <v>44567.0</v>
      </c>
      <c r="B384" s="26"/>
      <c r="C384" s="6">
        <v>163.0</v>
      </c>
      <c r="D384" s="4" t="s">
        <v>3188</v>
      </c>
      <c r="E384" s="5" t="s">
        <v>3189</v>
      </c>
      <c r="F384" s="5">
        <v>2020.0</v>
      </c>
      <c r="G384" s="10"/>
      <c r="H384" s="10"/>
      <c r="I384" s="2">
        <v>-10.0</v>
      </c>
      <c r="J384" s="3">
        <v>-6.0</v>
      </c>
      <c r="K384" s="3">
        <v>2.0</v>
      </c>
      <c r="L384" s="3">
        <v>2.0</v>
      </c>
      <c r="M384" s="3" t="s">
        <v>302</v>
      </c>
      <c r="N384" s="10"/>
      <c r="O384" s="10"/>
      <c r="P384" s="10"/>
      <c r="Q384" s="10"/>
      <c r="R384" s="10"/>
      <c r="S384" s="10"/>
      <c r="T384" s="10"/>
      <c r="U384" s="10"/>
      <c r="V384" s="2">
        <f t="shared" si="6"/>
        <v>0</v>
      </c>
      <c r="W384" s="10"/>
      <c r="X384" s="10"/>
      <c r="Y384" s="10"/>
      <c r="Z384" s="10"/>
      <c r="AA384" s="10"/>
      <c r="AB384" s="10"/>
      <c r="AC384" s="10"/>
      <c r="AD384" s="5" t="s">
        <v>3190</v>
      </c>
      <c r="AE384" s="10"/>
      <c r="AF384" s="10"/>
      <c r="AG384" s="10"/>
      <c r="AH384" s="17"/>
      <c r="AI384" s="10"/>
      <c r="AJ384" s="10"/>
    </row>
    <row r="385">
      <c r="A385" s="1">
        <v>44567.0</v>
      </c>
      <c r="B385" s="25"/>
      <c r="C385" s="6">
        <v>332.0</v>
      </c>
      <c r="D385" s="4" t="s">
        <v>3191</v>
      </c>
      <c r="E385" s="5" t="s">
        <v>3192</v>
      </c>
      <c r="F385" s="5">
        <v>2020.0</v>
      </c>
      <c r="G385" s="6"/>
      <c r="H385" s="6"/>
      <c r="I385" s="39"/>
      <c r="J385" s="6"/>
      <c r="K385" s="6"/>
      <c r="L385" s="6"/>
      <c r="M385" s="3" t="s">
        <v>302</v>
      </c>
      <c r="N385" s="25"/>
      <c r="O385" s="6"/>
      <c r="P385" s="6"/>
      <c r="Q385" s="6"/>
      <c r="R385" s="6"/>
      <c r="S385" s="6"/>
      <c r="T385" s="6"/>
      <c r="U385" s="6"/>
      <c r="V385" s="2">
        <f t="shared" si="6"/>
        <v>0</v>
      </c>
      <c r="W385" s="6"/>
      <c r="X385" s="6"/>
      <c r="Y385" s="6"/>
      <c r="Z385" s="6"/>
      <c r="AA385" s="6"/>
      <c r="AB385" s="6"/>
      <c r="AC385" s="6"/>
      <c r="AD385" s="5" t="s">
        <v>3192</v>
      </c>
      <c r="AE385" s="6"/>
      <c r="AF385" s="6"/>
      <c r="AG385" s="6"/>
      <c r="AH385" s="5" t="s">
        <v>3193</v>
      </c>
      <c r="AI385" s="6"/>
      <c r="AJ385" s="6"/>
    </row>
    <row r="386">
      <c r="A386" s="1">
        <v>44567.0</v>
      </c>
      <c r="B386" s="25"/>
      <c r="C386" s="6">
        <v>266.0</v>
      </c>
      <c r="D386" s="4" t="s">
        <v>3194</v>
      </c>
      <c r="E386" s="5" t="s">
        <v>3195</v>
      </c>
      <c r="F386" s="5">
        <v>2020.0</v>
      </c>
      <c r="G386" s="6"/>
      <c r="H386" s="6"/>
      <c r="I386" s="39"/>
      <c r="J386" s="6"/>
      <c r="K386" s="6"/>
      <c r="L386" s="6"/>
      <c r="M386" s="3" t="s">
        <v>224</v>
      </c>
      <c r="N386" s="25"/>
      <c r="O386" s="6"/>
      <c r="P386" s="6"/>
      <c r="Q386" s="6"/>
      <c r="R386" s="6"/>
      <c r="S386" s="6"/>
      <c r="T386" s="6"/>
      <c r="U386" s="6"/>
      <c r="V386" s="2">
        <f t="shared" si="6"/>
        <v>0</v>
      </c>
      <c r="W386" s="6"/>
      <c r="X386" s="6"/>
      <c r="Y386" s="6"/>
      <c r="Z386" s="6"/>
      <c r="AA386" s="6"/>
      <c r="AB386" s="6"/>
      <c r="AC386" s="6"/>
      <c r="AD386" s="5" t="s">
        <v>3195</v>
      </c>
      <c r="AE386" s="6"/>
      <c r="AF386" s="6"/>
      <c r="AG386" s="6"/>
      <c r="AH386" s="5" t="s">
        <v>3196</v>
      </c>
      <c r="AI386" s="6"/>
      <c r="AJ386" s="6"/>
    </row>
    <row r="387">
      <c r="A387" s="1">
        <v>44567.0</v>
      </c>
      <c r="B387" s="25"/>
      <c r="C387" s="6">
        <v>221.0</v>
      </c>
      <c r="D387" s="4" t="s">
        <v>3197</v>
      </c>
      <c r="E387" s="5" t="s">
        <v>3198</v>
      </c>
      <c r="F387" s="5">
        <v>2020.0</v>
      </c>
      <c r="G387" s="10"/>
      <c r="H387" s="10"/>
      <c r="I387" s="40"/>
      <c r="J387" s="10"/>
      <c r="K387" s="10"/>
      <c r="L387" s="10"/>
      <c r="M387" s="2" t="s">
        <v>1424</v>
      </c>
      <c r="N387" s="10"/>
      <c r="O387" s="10"/>
      <c r="P387" s="10"/>
      <c r="Q387" s="10"/>
      <c r="R387" s="10"/>
      <c r="S387" s="10"/>
      <c r="T387" s="10"/>
      <c r="U387" s="10"/>
      <c r="V387" s="2">
        <f t="shared" si="6"/>
        <v>0</v>
      </c>
      <c r="W387" s="10"/>
      <c r="X387" s="10"/>
      <c r="Y387" s="10"/>
      <c r="Z387" s="10"/>
      <c r="AA387" s="10"/>
      <c r="AB387" s="10"/>
      <c r="AC387" s="10"/>
      <c r="AD387" s="5" t="s">
        <v>3198</v>
      </c>
      <c r="AE387" s="10"/>
      <c r="AF387" s="10"/>
      <c r="AG387" s="10"/>
      <c r="AH387" s="5" t="s">
        <v>3199</v>
      </c>
      <c r="AI387" s="10"/>
      <c r="AJ387" s="10"/>
    </row>
    <row r="388">
      <c r="A388" s="1">
        <v>44567.0</v>
      </c>
      <c r="B388" s="25"/>
      <c r="C388" s="6">
        <v>395.0</v>
      </c>
      <c r="D388" s="4" t="s">
        <v>3200</v>
      </c>
      <c r="E388" s="5" t="s">
        <v>3201</v>
      </c>
      <c r="F388" s="5">
        <v>2020.0</v>
      </c>
      <c r="G388" s="6"/>
      <c r="H388" s="6"/>
      <c r="I388" s="39"/>
      <c r="J388" s="6"/>
      <c r="K388" s="6"/>
      <c r="L388" s="6"/>
      <c r="M388" s="3" t="s">
        <v>1424</v>
      </c>
      <c r="N388" s="25"/>
      <c r="O388" s="6"/>
      <c r="P388" s="6"/>
      <c r="Q388" s="6"/>
      <c r="R388" s="6"/>
      <c r="S388" s="6"/>
      <c r="T388" s="6"/>
      <c r="U388" s="6"/>
      <c r="V388" s="2">
        <f t="shared" si="6"/>
        <v>0</v>
      </c>
      <c r="W388" s="6"/>
      <c r="X388" s="6"/>
      <c r="Y388" s="6"/>
      <c r="Z388" s="6"/>
      <c r="AA388" s="6"/>
      <c r="AB388" s="6"/>
      <c r="AC388" s="6"/>
      <c r="AD388" s="5" t="s">
        <v>3201</v>
      </c>
      <c r="AE388" s="6"/>
      <c r="AF388" s="6"/>
      <c r="AG388" s="6"/>
      <c r="AH388" s="5" t="s">
        <v>3202</v>
      </c>
      <c r="AI388" s="6"/>
      <c r="AJ388" s="3" t="s">
        <v>53</v>
      </c>
    </row>
    <row r="389">
      <c r="A389" s="1">
        <v>44567.0</v>
      </c>
      <c r="B389" s="25"/>
      <c r="C389" s="6">
        <v>295.0</v>
      </c>
      <c r="D389" s="4" t="s">
        <v>3203</v>
      </c>
      <c r="E389" s="5" t="s">
        <v>3204</v>
      </c>
      <c r="F389" s="5">
        <v>2020.0</v>
      </c>
      <c r="G389" s="6"/>
      <c r="H389" s="6"/>
      <c r="I389" s="39"/>
      <c r="J389" s="6"/>
      <c r="K389" s="6"/>
      <c r="L389" s="6"/>
      <c r="M389" s="3" t="s">
        <v>75</v>
      </c>
      <c r="N389" s="25"/>
      <c r="O389" s="6"/>
      <c r="P389" s="6"/>
      <c r="Q389" s="6"/>
      <c r="R389" s="6"/>
      <c r="S389" s="6"/>
      <c r="T389" s="6"/>
      <c r="U389" s="6"/>
      <c r="V389" s="2">
        <f t="shared" si="6"/>
        <v>0</v>
      </c>
      <c r="W389" s="6"/>
      <c r="X389" s="6"/>
      <c r="Y389" s="6"/>
      <c r="Z389" s="6"/>
      <c r="AA389" s="6"/>
      <c r="AB389" s="6"/>
      <c r="AC389" s="6"/>
      <c r="AD389" s="5" t="s">
        <v>3204</v>
      </c>
      <c r="AE389" s="6"/>
      <c r="AF389" s="6"/>
      <c r="AG389" s="6"/>
      <c r="AH389" s="17"/>
      <c r="AI389" s="6"/>
      <c r="AJ389" s="6"/>
    </row>
    <row r="390">
      <c r="A390" s="1">
        <v>44567.0</v>
      </c>
      <c r="B390" s="25"/>
      <c r="C390" s="6">
        <v>399.0</v>
      </c>
      <c r="D390" s="4" t="s">
        <v>3205</v>
      </c>
      <c r="E390" s="5" t="s">
        <v>3206</v>
      </c>
      <c r="F390" s="5">
        <v>2020.0</v>
      </c>
      <c r="G390" s="6"/>
      <c r="H390" s="6"/>
      <c r="I390" s="39"/>
      <c r="J390" s="6"/>
      <c r="K390" s="6"/>
      <c r="L390" s="6"/>
      <c r="M390" s="3" t="s">
        <v>75</v>
      </c>
      <c r="N390" s="25"/>
      <c r="O390" s="6"/>
      <c r="P390" s="6"/>
      <c r="Q390" s="6"/>
      <c r="R390" s="6"/>
      <c r="S390" s="6"/>
      <c r="T390" s="6"/>
      <c r="U390" s="6"/>
      <c r="V390" s="2">
        <f t="shared" si="6"/>
        <v>0</v>
      </c>
      <c r="W390" s="6"/>
      <c r="X390" s="6"/>
      <c r="Y390" s="6"/>
      <c r="Z390" s="6"/>
      <c r="AA390" s="6"/>
      <c r="AB390" s="6"/>
      <c r="AC390" s="6"/>
      <c r="AD390" s="5" t="s">
        <v>3206</v>
      </c>
      <c r="AE390" s="6"/>
      <c r="AF390" s="6"/>
      <c r="AG390" s="6"/>
      <c r="AH390" s="17"/>
      <c r="AI390" s="6"/>
      <c r="AJ390" s="6"/>
    </row>
    <row r="391">
      <c r="A391" s="1">
        <v>44567.0</v>
      </c>
      <c r="B391" s="25"/>
      <c r="C391" s="6">
        <v>342.0</v>
      </c>
      <c r="D391" s="4" t="s">
        <v>3207</v>
      </c>
      <c r="E391" s="5" t="s">
        <v>3208</v>
      </c>
      <c r="F391" s="5">
        <v>2020.0</v>
      </c>
      <c r="G391" s="6"/>
      <c r="H391" s="6"/>
      <c r="I391" s="39"/>
      <c r="J391" s="6"/>
      <c r="K391" s="6"/>
      <c r="L391" s="6"/>
      <c r="M391" s="3" t="s">
        <v>782</v>
      </c>
      <c r="N391" s="25"/>
      <c r="O391" s="6"/>
      <c r="P391" s="6"/>
      <c r="Q391" s="3" t="s">
        <v>42</v>
      </c>
      <c r="R391" s="6"/>
      <c r="S391" s="6"/>
      <c r="T391" s="6"/>
      <c r="U391" s="6"/>
      <c r="V391" s="2">
        <f t="shared" si="6"/>
        <v>0</v>
      </c>
      <c r="W391" s="6"/>
      <c r="X391" s="3" t="s">
        <v>2356</v>
      </c>
      <c r="Y391" s="16" t="s">
        <v>3133</v>
      </c>
      <c r="Z391" s="6"/>
      <c r="AA391" s="6"/>
      <c r="AB391" s="6"/>
      <c r="AC391" s="6"/>
      <c r="AD391" s="5" t="s">
        <v>3208</v>
      </c>
      <c r="AE391" s="6"/>
      <c r="AF391" s="6"/>
      <c r="AG391" s="6"/>
      <c r="AH391" s="5" t="s">
        <v>3209</v>
      </c>
      <c r="AI391" s="6"/>
      <c r="AJ391" s="6"/>
    </row>
    <row r="392">
      <c r="A392" s="1">
        <v>44567.0</v>
      </c>
      <c r="B392" s="25"/>
      <c r="C392" s="6">
        <v>209.0</v>
      </c>
      <c r="D392" s="4" t="s">
        <v>3210</v>
      </c>
      <c r="E392" s="5" t="s">
        <v>3211</v>
      </c>
      <c r="F392" s="5">
        <v>2020.0</v>
      </c>
      <c r="G392" s="10"/>
      <c r="H392" s="10"/>
      <c r="I392" s="40"/>
      <c r="J392" s="10"/>
      <c r="K392" s="10"/>
      <c r="L392" s="10"/>
      <c r="M392" s="2" t="s">
        <v>782</v>
      </c>
      <c r="N392" s="10"/>
      <c r="O392" s="10"/>
      <c r="P392" s="10"/>
      <c r="Q392" s="10"/>
      <c r="R392" s="10"/>
      <c r="S392" s="10"/>
      <c r="T392" s="10"/>
      <c r="U392" s="10"/>
      <c r="V392" s="2">
        <f t="shared" si="6"/>
        <v>0</v>
      </c>
      <c r="W392" s="10"/>
      <c r="X392" s="10"/>
      <c r="Y392" s="10"/>
      <c r="Z392" s="10"/>
      <c r="AA392" s="10"/>
      <c r="AB392" s="10"/>
      <c r="AC392" s="10"/>
      <c r="AD392" s="5" t="s">
        <v>3211</v>
      </c>
      <c r="AE392" s="10"/>
      <c r="AF392" s="10"/>
      <c r="AG392" s="10"/>
      <c r="AH392" s="5" t="s">
        <v>3212</v>
      </c>
      <c r="AI392" s="10"/>
      <c r="AJ392" s="10"/>
    </row>
    <row r="393">
      <c r="A393" s="1">
        <v>44567.0</v>
      </c>
      <c r="B393" s="25"/>
      <c r="C393" s="6">
        <v>225.0</v>
      </c>
      <c r="D393" s="4" t="s">
        <v>3213</v>
      </c>
      <c r="E393" s="5" t="s">
        <v>3214</v>
      </c>
      <c r="F393" s="5">
        <v>2020.0</v>
      </c>
      <c r="G393" s="6"/>
      <c r="H393" s="6"/>
      <c r="I393" s="39"/>
      <c r="J393" s="6"/>
      <c r="K393" s="6"/>
      <c r="L393" s="6"/>
      <c r="M393" s="3" t="s">
        <v>782</v>
      </c>
      <c r="N393" s="25"/>
      <c r="O393" s="6"/>
      <c r="P393" s="6"/>
      <c r="Q393" s="3" t="s">
        <v>42</v>
      </c>
      <c r="R393" s="6"/>
      <c r="S393" s="6"/>
      <c r="T393" s="6"/>
      <c r="U393" s="6"/>
      <c r="V393" s="2">
        <f t="shared" si="6"/>
        <v>0</v>
      </c>
      <c r="W393" s="6"/>
      <c r="X393" s="6"/>
      <c r="Y393" s="6"/>
      <c r="Z393" s="6"/>
      <c r="AA393" s="6"/>
      <c r="AB393" s="6"/>
      <c r="AC393" s="6"/>
      <c r="AD393" s="5" t="s">
        <v>3214</v>
      </c>
      <c r="AE393" s="6"/>
      <c r="AF393" s="6"/>
      <c r="AG393" s="6"/>
      <c r="AH393" s="5" t="s">
        <v>3215</v>
      </c>
      <c r="AI393" s="6"/>
      <c r="AJ393" s="6"/>
    </row>
    <row r="394">
      <c r="A394" s="1">
        <v>44567.0</v>
      </c>
      <c r="B394" s="25"/>
      <c r="C394" s="6">
        <v>220.0</v>
      </c>
      <c r="D394" s="4" t="s">
        <v>3216</v>
      </c>
      <c r="E394" s="5" t="s">
        <v>3217</v>
      </c>
      <c r="F394" s="5">
        <v>2021.0</v>
      </c>
      <c r="G394" s="10"/>
      <c r="H394" s="10"/>
      <c r="I394" s="40"/>
      <c r="J394" s="10"/>
      <c r="K394" s="10"/>
      <c r="L394" s="10"/>
      <c r="M394" s="16" t="s">
        <v>75</v>
      </c>
      <c r="N394" s="10"/>
      <c r="O394" s="10"/>
      <c r="P394" s="10"/>
      <c r="Q394" s="2" t="s">
        <v>42</v>
      </c>
      <c r="R394" s="10"/>
      <c r="S394" s="10"/>
      <c r="T394" s="10"/>
      <c r="U394" s="10"/>
      <c r="V394" s="2">
        <f t="shared" si="6"/>
        <v>0</v>
      </c>
      <c r="W394" s="10"/>
      <c r="X394" s="10"/>
      <c r="Y394" s="10"/>
      <c r="Z394" s="10"/>
      <c r="AA394" s="10"/>
      <c r="AB394" s="10"/>
      <c r="AC394" s="10"/>
      <c r="AD394" s="5" t="s">
        <v>3217</v>
      </c>
      <c r="AE394" s="10"/>
      <c r="AF394" s="10"/>
      <c r="AG394" s="10"/>
      <c r="AH394" s="17"/>
      <c r="AI394" s="10"/>
      <c r="AJ394" s="10"/>
    </row>
    <row r="395">
      <c r="A395" s="1">
        <v>44567.0</v>
      </c>
      <c r="B395" s="25"/>
      <c r="C395" s="6">
        <v>307.0</v>
      </c>
      <c r="D395" s="4" t="s">
        <v>3218</v>
      </c>
      <c r="E395" s="5" t="s">
        <v>3219</v>
      </c>
      <c r="F395" s="5">
        <v>2021.0</v>
      </c>
      <c r="G395" s="6"/>
      <c r="H395" s="6"/>
      <c r="I395" s="39"/>
      <c r="J395" s="6"/>
      <c r="K395" s="6"/>
      <c r="L395" s="6"/>
      <c r="M395" s="3" t="s">
        <v>75</v>
      </c>
      <c r="N395" s="25"/>
      <c r="O395" s="6"/>
      <c r="P395" s="6"/>
      <c r="Q395" s="6"/>
      <c r="R395" s="6"/>
      <c r="S395" s="6"/>
      <c r="T395" s="6"/>
      <c r="U395" s="6"/>
      <c r="V395" s="2">
        <f t="shared" si="6"/>
        <v>0</v>
      </c>
      <c r="W395" s="6"/>
      <c r="X395" s="6"/>
      <c r="Y395" s="6"/>
      <c r="Z395" s="6"/>
      <c r="AA395" s="6"/>
      <c r="AB395" s="6"/>
      <c r="AC395" s="6"/>
      <c r="AD395" s="5" t="s">
        <v>3219</v>
      </c>
      <c r="AE395" s="6"/>
      <c r="AF395" s="6"/>
      <c r="AG395" s="6"/>
      <c r="AH395" s="5" t="s">
        <v>3220</v>
      </c>
      <c r="AI395" s="6"/>
      <c r="AJ395" s="6"/>
    </row>
  </sheetData>
  <conditionalFormatting sqref="V202:V203">
    <cfRule type="cellIs" dxfId="0" priority="1" operator="greaterThan">
      <formula>1</formula>
    </cfRule>
  </conditionalFormatting>
  <conditionalFormatting sqref="Q202:Q203">
    <cfRule type="cellIs" dxfId="1" priority="2" operator="equal">
      <formula>"Survey"</formula>
    </cfRule>
  </conditionalFormatting>
  <conditionalFormatting sqref="AJ202:AJ203">
    <cfRule type="containsText" dxfId="2" priority="3" operator="containsText" text="y">
      <formula>NOT(ISERROR(SEARCH(("y"),(AJ202))))</formula>
    </cfRule>
  </conditionalFormatting>
  <conditionalFormatting sqref="N202:N203">
    <cfRule type="cellIs" dxfId="2" priority="4" operator="equal">
      <formula>1</formula>
    </cfRule>
  </conditionalFormatting>
  <conditionalFormatting sqref="B202:B203">
    <cfRule type="containsText" dxfId="2" priority="5" operator="containsText" text="done">
      <formula>NOT(ISERROR(SEARCH(("done"),(B202))))</formula>
    </cfRule>
  </conditionalFormatting>
  <conditionalFormatting sqref="E202:AJ203">
    <cfRule type="containsBlanks" dxfId="3" priority="6">
      <formula>LEN(TRIM(E202))=0</formula>
    </cfRule>
  </conditionalFormatting>
  <conditionalFormatting sqref="AI202:AI203">
    <cfRule type="containsText" dxfId="4" priority="7" operator="containsText" text="lower">
      <formula>NOT(ISERROR(SEARCH(("lower"),(AI202))))</formula>
    </cfRule>
  </conditionalFormatting>
  <conditionalFormatting sqref="AI202:AI203">
    <cfRule type="containsText" dxfId="5" priority="8" operator="containsText" text="upper">
      <formula>NOT(ISERROR(SEARCH(("upper"),(AI202))))</formula>
    </cfRule>
  </conditionalFormatting>
  <conditionalFormatting sqref="AI131">
    <cfRule type="containsText" dxfId="4" priority="9" operator="containsText" text="lower">
      <formula>NOT(ISERROR(SEARCH(("lower"),(AI131))))</formula>
    </cfRule>
  </conditionalFormatting>
  <conditionalFormatting sqref="AI131">
    <cfRule type="containsText" dxfId="5" priority="10" operator="containsText" text="upper">
      <formula>NOT(ISERROR(SEARCH(("upper"),(AI131))))</formula>
    </cfRule>
  </conditionalFormatting>
  <conditionalFormatting sqref="AJ131">
    <cfRule type="containsText" dxfId="2" priority="11" operator="containsText" text="y">
      <formula>NOT(ISERROR(SEARCH(("y"),(AJ131))))</formula>
    </cfRule>
  </conditionalFormatting>
  <conditionalFormatting sqref="B131">
    <cfRule type="containsText" dxfId="2" priority="12" operator="containsText" text="done">
      <formula>NOT(ISERROR(SEARCH(("done"),(B131))))</formula>
    </cfRule>
  </conditionalFormatting>
  <conditionalFormatting sqref="N131">
    <cfRule type="cellIs" dxfId="2" priority="13" operator="equal">
      <formula>1</formula>
    </cfRule>
  </conditionalFormatting>
  <conditionalFormatting sqref="V131">
    <cfRule type="cellIs" dxfId="0" priority="14" operator="greaterThan">
      <formula>1</formula>
    </cfRule>
  </conditionalFormatting>
  <conditionalFormatting sqref="E131:AJ131">
    <cfRule type="containsBlanks" dxfId="3" priority="15">
      <formula>LEN(TRIM(E131))=0</formula>
    </cfRule>
  </conditionalFormatting>
  <conditionalFormatting sqref="Q131">
    <cfRule type="cellIs" dxfId="1" priority="16" operator="equal">
      <formula>"Survey"</formula>
    </cfRule>
  </conditionalFormatting>
  <conditionalFormatting sqref="Q395">
    <cfRule type="cellIs" dxfId="1" priority="17" operator="equal">
      <formula>"Survey"</formula>
    </cfRule>
  </conditionalFormatting>
  <conditionalFormatting sqref="V395">
    <cfRule type="cellIs" dxfId="0" priority="18" operator="greaterThan">
      <formula>1</formula>
    </cfRule>
  </conditionalFormatting>
  <conditionalFormatting sqref="AI395">
    <cfRule type="containsText" dxfId="5" priority="19" operator="containsText" text="upper">
      <formula>NOT(ISERROR(SEARCH(("upper"),(AI395))))</formula>
    </cfRule>
  </conditionalFormatting>
  <conditionalFormatting sqref="AI395">
    <cfRule type="containsText" dxfId="4" priority="20" operator="containsText" text="lower">
      <formula>NOT(ISERROR(SEARCH(("lower"),(AI395))))</formula>
    </cfRule>
  </conditionalFormatting>
  <conditionalFormatting sqref="AJ395">
    <cfRule type="containsText" dxfId="2" priority="21" operator="containsText" text="y">
      <formula>NOT(ISERROR(SEARCH(("y"),(AJ395))))</formula>
    </cfRule>
  </conditionalFormatting>
  <conditionalFormatting sqref="V2:V130 V132:V201 X149 V204:V256 V258:V279 V281:V394">
    <cfRule type="cellIs" dxfId="0" priority="22" operator="greaterThan">
      <formula>1</formula>
    </cfRule>
  </conditionalFormatting>
  <conditionalFormatting sqref="Q1:Q130 Q132:Q201 S149 Q204:Q256 Q258:Q279 Q281:Q394">
    <cfRule type="cellIs" dxfId="1" priority="23" operator="equal">
      <formula>"Survey"</formula>
    </cfRule>
  </conditionalFormatting>
  <conditionalFormatting sqref="AJ1:AJ130 AJ132:AJ148 AH149 AJ150:AJ201 AJ204:AJ256 AJ258:AJ279 AJ281:AJ394">
    <cfRule type="containsText" dxfId="2" priority="24" operator="containsText" text="y">
      <formula>NOT(ISERROR(SEARCH(("y"),(AJ1))))</formula>
    </cfRule>
  </conditionalFormatting>
  <conditionalFormatting sqref="AI1:AI130 AI132:AI201 AI204:AI256 AI258:AI279 AI281:AI394">
    <cfRule type="containsText" dxfId="4" priority="25" operator="containsText" text="lower">
      <formula>NOT(ISERROR(SEARCH(("lower"),(AI1))))</formula>
    </cfRule>
  </conditionalFormatting>
  <conditionalFormatting sqref="AI1:AI130 AI132:AI201 AI204:AI256 AI258:AI279 AI281:AI394">
    <cfRule type="containsText" dxfId="5" priority="26" operator="containsText" text="upper">
      <formula>NOT(ISERROR(SEARCH(("upper"),(AI1))))</formula>
    </cfRule>
  </conditionalFormatting>
  <conditionalFormatting sqref="N1:N130 N132:N201 P149 N204:N279 N281:N395">
    <cfRule type="cellIs" dxfId="2" priority="27" operator="equal">
      <formula>1</formula>
    </cfRule>
  </conditionalFormatting>
  <conditionalFormatting sqref="E1:AJ130 E132:AJ201 E204:AJ279 E281:AJ395">
    <cfRule type="containsBlanks" dxfId="3" priority="28">
      <formula>LEN(TRIM(E1))=0</formula>
    </cfRule>
  </conditionalFormatting>
  <conditionalFormatting sqref="B1:B130 B132:B395">
    <cfRule type="containsText" dxfId="2" priority="29" operator="containsText" text="done">
      <formula>NOT(ISERROR(SEARCH(("done"),(B1))))</formula>
    </cfRule>
  </conditionalFormatting>
  <hyperlinks>
    <hyperlink r:id="rId2" ref="AE27"/>
    <hyperlink r:id="rId3" ref="AG107"/>
    <hyperlink r:id="rId4" ref="AE130"/>
    <hyperlink r:id="rId5" ref="AE159"/>
  </hyperlinks>
  <drawing r:id="rId6"/>
  <legacyDrawing r:id="rId7"/>
  <tableParts count="1">
    <tablePart r:id="rId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11.57"/>
    <col customWidth="1" min="2" max="2" width="12.43"/>
    <col customWidth="1" min="3" max="3" width="7.57"/>
    <col customWidth="1" min="4" max="4" width="6.57"/>
    <col customWidth="1" min="6" max="6" width="13.0"/>
    <col customWidth="1" min="7" max="7" width="16.43"/>
    <col customWidth="1" min="8" max="8" width="10.14"/>
  </cols>
  <sheetData>
    <row r="1">
      <c r="A1" s="44" t="s">
        <v>36</v>
      </c>
      <c r="B1" s="44" t="s">
        <v>3221</v>
      </c>
      <c r="C1" s="44" t="s">
        <v>3222</v>
      </c>
      <c r="D1" s="45"/>
      <c r="F1" s="44" t="s">
        <v>3223</v>
      </c>
      <c r="G1" s="44" t="s">
        <v>3224</v>
      </c>
      <c r="H1" s="44" t="s">
        <v>3225</v>
      </c>
    </row>
    <row r="2">
      <c r="A2" s="46">
        <f>COUNTIF(MERGED!B:B,"done")</f>
        <v>222</v>
      </c>
      <c r="B2" s="47">
        <f>COUNTIF(MERGED!B:B, "")</f>
        <v>172</v>
      </c>
      <c r="C2" s="48">
        <f>A2+B2</f>
        <v>394</v>
      </c>
      <c r="D2" s="45"/>
      <c r="F2" s="49" t="s">
        <v>213</v>
      </c>
      <c r="G2" s="50">
        <f>COUNTIF(MERGED!M:M,"*Molecule*")</f>
        <v>148</v>
      </c>
      <c r="H2" s="51">
        <f t="shared" ref="H2:H6" si="1">G2/$C$2</f>
        <v>0.3756345178</v>
      </c>
    </row>
    <row r="3">
      <c r="D3" s="45"/>
      <c r="F3" s="49" t="s">
        <v>3226</v>
      </c>
      <c r="G3" s="50">
        <f>COUNTIF(MERGED!M:M,"*Organelle*")</f>
        <v>85</v>
      </c>
      <c r="H3" s="51">
        <f t="shared" si="1"/>
        <v>0.2157360406</v>
      </c>
    </row>
    <row r="4">
      <c r="A4" s="44" t="s">
        <v>3227</v>
      </c>
      <c r="B4" s="44" t="s">
        <v>3228</v>
      </c>
      <c r="D4" s="45"/>
      <c r="F4" s="49" t="s">
        <v>91</v>
      </c>
      <c r="G4" s="50">
        <f>COUNTIF(MERGED!M:M,"*Cell*")</f>
        <v>83</v>
      </c>
      <c r="H4" s="51">
        <f t="shared" si="1"/>
        <v>0.2106598985</v>
      </c>
    </row>
    <row r="5">
      <c r="A5" s="52">
        <f>A2/C2</f>
        <v>0.5634517766</v>
      </c>
      <c r="B5" s="53">
        <f>1-A5</f>
        <v>0.4365482234</v>
      </c>
      <c r="D5" s="45"/>
      <c r="F5" s="49" t="s">
        <v>1149</v>
      </c>
      <c r="G5" s="50">
        <f>COUNTIF(MERGED!M:M,"*Tissue*")</f>
        <v>158</v>
      </c>
      <c r="H5" s="51">
        <f t="shared" si="1"/>
        <v>0.4010152284</v>
      </c>
    </row>
    <row r="6">
      <c r="A6" s="54"/>
      <c r="D6" s="45"/>
      <c r="F6" s="49" t="s">
        <v>57</v>
      </c>
      <c r="G6" s="50">
        <f>COUNTIF(MERGED!M:M,"*Organ*")</f>
        <v>265</v>
      </c>
      <c r="H6" s="51">
        <f t="shared" si="1"/>
        <v>0.6725888325</v>
      </c>
    </row>
    <row r="7">
      <c r="A7" s="13" t="s">
        <v>3229</v>
      </c>
      <c r="D7" s="45"/>
    </row>
    <row r="8">
      <c r="A8" s="44" t="s">
        <v>3230</v>
      </c>
      <c r="B8" s="44" t="s">
        <v>3231</v>
      </c>
      <c r="C8" s="44" t="s">
        <v>36</v>
      </c>
      <c r="D8" s="55" t="s">
        <v>3232</v>
      </c>
      <c r="F8" s="44" t="s">
        <v>3233</v>
      </c>
      <c r="G8" s="56"/>
    </row>
    <row r="9">
      <c r="A9" s="57">
        <v>44560.0</v>
      </c>
      <c r="B9" s="58">
        <f>countif(MERGED!A:A,A9)</f>
        <v>24</v>
      </c>
      <c r="C9" s="58">
        <f>COUNTIFS(MERGED!A:A,A9,MERGED!B:B,"done")</f>
        <v>24</v>
      </c>
      <c r="D9" s="59">
        <f t="shared" ref="D9:D15" si="2">C9/B9</f>
        <v>1</v>
      </c>
      <c r="F9" s="49" t="s">
        <v>42</v>
      </c>
      <c r="G9" s="60">
        <f>COUNTIF(MERGED!Q:Q,"Survey")</f>
        <v>57</v>
      </c>
    </row>
    <row r="10">
      <c r="A10" s="57">
        <v>44561.0</v>
      </c>
      <c r="B10" s="58">
        <f>countif(MERGED!A:A,A10)</f>
        <v>97</v>
      </c>
      <c r="C10" s="58">
        <f>COUNTIFS(MERGED!A:A,A10,MERGED!B:B,"done")</f>
        <v>97</v>
      </c>
      <c r="D10" s="59">
        <f t="shared" si="2"/>
        <v>1</v>
      </c>
      <c r="F10" s="49" t="s">
        <v>93</v>
      </c>
      <c r="G10" s="50">
        <f>COUNTIF(MERGED!Q:Q,"Tool")</f>
        <v>53</v>
      </c>
    </row>
    <row r="11">
      <c r="A11" s="61">
        <v>44562.0</v>
      </c>
      <c r="B11" s="58">
        <f>countif(MERGED!A:A,"1/1/2022")</f>
        <v>50</v>
      </c>
      <c r="C11" s="58">
        <f>COUNTIFS(MERGED!A:A,"1/1/2022",MERGED!B:B,"done")</f>
        <v>50</v>
      </c>
      <c r="D11" s="59">
        <f t="shared" si="2"/>
        <v>1</v>
      </c>
      <c r="F11" s="49" t="s">
        <v>3234</v>
      </c>
      <c r="G11" s="50">
        <f>COUNTIF(MERGED!Q:Q,"Model")</f>
        <v>38</v>
      </c>
    </row>
    <row r="12">
      <c r="A12" s="61">
        <v>44563.0</v>
      </c>
      <c r="B12" s="58">
        <f>countif(MERGED!A:A,"1/2/2022")</f>
        <v>51</v>
      </c>
      <c r="C12" s="58">
        <f>COUNTIFS(MERGED!A:A,"1/2/2022",MERGED!B:B,"done")</f>
        <v>51</v>
      </c>
      <c r="D12" s="59">
        <f t="shared" si="2"/>
        <v>1</v>
      </c>
      <c r="F12" s="49" t="s">
        <v>76</v>
      </c>
      <c r="G12" s="50">
        <f>COUNTIF(MERGED!Q:Q,"Method")</f>
        <v>126</v>
      </c>
    </row>
    <row r="13">
      <c r="A13" s="62">
        <v>44564.0</v>
      </c>
      <c r="B13" s="50">
        <f>countif(MERGED!A:A,"1/3/2022")</f>
        <v>51</v>
      </c>
      <c r="C13" s="50">
        <f>COUNTIFS(MERGED!A:A,"1/3/2022",MERGED!B:B,"done")</f>
        <v>0</v>
      </c>
      <c r="D13" s="59">
        <f t="shared" si="2"/>
        <v>0</v>
      </c>
      <c r="G13">
        <f>SUM(G9:G12)</f>
        <v>274</v>
      </c>
    </row>
    <row r="14">
      <c r="A14" s="62">
        <v>44565.0</v>
      </c>
      <c r="B14" s="50">
        <f>countif(MERGED!A:A,"1/4/2022")</f>
        <v>50</v>
      </c>
      <c r="C14" s="50">
        <f>COUNTIFS(MERGED!A:A,"1/4/2022",MERGED!B:B,"done")</f>
        <v>0</v>
      </c>
      <c r="D14" s="59">
        <f t="shared" si="2"/>
        <v>0</v>
      </c>
    </row>
    <row r="15">
      <c r="A15" s="62">
        <v>44566.0</v>
      </c>
      <c r="B15" s="50">
        <f>countif(MERGED!A:A,"1/5/2022")</f>
        <v>49</v>
      </c>
      <c r="C15" s="50">
        <f>COUNTIFS(MERGED!A:A,"1/5/2022",MERGED!B:B,"done")</f>
        <v>0</v>
      </c>
      <c r="D15" s="59">
        <f t="shared" si="2"/>
        <v>0</v>
      </c>
    </row>
    <row r="16">
      <c r="A16" s="62">
        <v>44567.0</v>
      </c>
      <c r="B16" s="50">
        <f>countif(MERGED!A:A,"1/6/2022")</f>
        <v>21</v>
      </c>
      <c r="C16" s="50">
        <f>COUNTIFS(MERGED!A:A,"1/6/2022",MERGED!B:B,"done")</f>
        <v>0</v>
      </c>
      <c r="D16" s="59"/>
    </row>
    <row r="17">
      <c r="A17" s="13" t="s">
        <v>3235</v>
      </c>
      <c r="B17">
        <f>SUM(B8:B16)</f>
        <v>393</v>
      </c>
      <c r="C17">
        <f>SUM(C9:C16)</f>
        <v>222</v>
      </c>
      <c r="D17" s="45"/>
    </row>
    <row r="18">
      <c r="D18" s="45"/>
    </row>
    <row r="19">
      <c r="D19" s="45"/>
    </row>
    <row r="20">
      <c r="D20" s="45"/>
    </row>
    <row r="21">
      <c r="D21" s="45"/>
    </row>
    <row r="22">
      <c r="D22" s="45"/>
    </row>
    <row r="23">
      <c r="D23" s="45"/>
    </row>
    <row r="24">
      <c r="D24" s="45"/>
    </row>
    <row r="25">
      <c r="D25" s="45"/>
    </row>
    <row r="26">
      <c r="D26" s="45"/>
    </row>
    <row r="27">
      <c r="D27" s="45"/>
    </row>
    <row r="28">
      <c r="D28" s="45"/>
    </row>
    <row r="29">
      <c r="D29" s="45"/>
    </row>
    <row r="30">
      <c r="D30" s="45"/>
    </row>
    <row r="31">
      <c r="D31" s="45"/>
    </row>
    <row r="32">
      <c r="D32" s="45"/>
    </row>
    <row r="33">
      <c r="D33" s="45"/>
    </row>
    <row r="34">
      <c r="D34" s="45"/>
    </row>
    <row r="35">
      <c r="D35" s="45"/>
    </row>
    <row r="36">
      <c r="D36" s="45"/>
    </row>
    <row r="37">
      <c r="D37" s="45"/>
    </row>
    <row r="38">
      <c r="D38" s="45"/>
    </row>
    <row r="39">
      <c r="D39" s="45"/>
    </row>
    <row r="40">
      <c r="D40" s="45"/>
    </row>
    <row r="41">
      <c r="D41" s="45"/>
    </row>
    <row r="42">
      <c r="D42" s="45"/>
    </row>
    <row r="43">
      <c r="D43" s="45"/>
    </row>
    <row r="44">
      <c r="D44" s="45"/>
    </row>
    <row r="45">
      <c r="D45" s="45"/>
    </row>
    <row r="46">
      <c r="D46" s="45"/>
    </row>
    <row r="47">
      <c r="D47" s="45"/>
    </row>
    <row r="48">
      <c r="D48" s="45"/>
    </row>
    <row r="49">
      <c r="D49" s="45"/>
    </row>
    <row r="50">
      <c r="D50" s="45"/>
    </row>
    <row r="51">
      <c r="D51" s="45"/>
    </row>
    <row r="52">
      <c r="D52" s="45"/>
    </row>
    <row r="53">
      <c r="D53" s="45"/>
    </row>
    <row r="54">
      <c r="D54" s="45"/>
    </row>
    <row r="55">
      <c r="D55" s="45"/>
    </row>
    <row r="56">
      <c r="D56" s="45"/>
    </row>
    <row r="57">
      <c r="D57" s="45"/>
    </row>
    <row r="58">
      <c r="D58" s="45"/>
    </row>
    <row r="59">
      <c r="D59" s="45"/>
    </row>
    <row r="60">
      <c r="D60" s="45"/>
    </row>
    <row r="61">
      <c r="D61" s="45"/>
    </row>
    <row r="62">
      <c r="D62" s="45"/>
    </row>
    <row r="63">
      <c r="D63" s="45"/>
    </row>
    <row r="64">
      <c r="D64" s="45"/>
    </row>
    <row r="65">
      <c r="D65" s="45"/>
    </row>
    <row r="66">
      <c r="D66" s="45"/>
    </row>
    <row r="67">
      <c r="D67" s="45"/>
    </row>
    <row r="68">
      <c r="D68" s="45"/>
    </row>
    <row r="69">
      <c r="D69" s="45"/>
    </row>
    <row r="70">
      <c r="D70" s="45"/>
    </row>
    <row r="71">
      <c r="D71" s="45"/>
    </row>
    <row r="72">
      <c r="D72" s="45"/>
    </row>
    <row r="73">
      <c r="D73" s="45"/>
    </row>
    <row r="74">
      <c r="D74" s="45"/>
    </row>
    <row r="75">
      <c r="D75" s="45"/>
    </row>
    <row r="76">
      <c r="D76" s="45"/>
    </row>
    <row r="77">
      <c r="D77" s="45"/>
    </row>
    <row r="78">
      <c r="D78" s="45"/>
    </row>
    <row r="79">
      <c r="D79" s="45"/>
    </row>
    <row r="80">
      <c r="D80" s="45"/>
    </row>
    <row r="81">
      <c r="D81" s="45"/>
    </row>
    <row r="82">
      <c r="D82" s="45"/>
    </row>
    <row r="83">
      <c r="D83" s="45"/>
    </row>
    <row r="84">
      <c r="D84" s="45"/>
    </row>
    <row r="85">
      <c r="D85" s="45"/>
    </row>
    <row r="86">
      <c r="D86" s="45"/>
    </row>
    <row r="87">
      <c r="D87" s="45"/>
    </row>
    <row r="88">
      <c r="D88" s="45"/>
    </row>
    <row r="89">
      <c r="D89" s="45"/>
    </row>
    <row r="90">
      <c r="D90" s="45"/>
    </row>
    <row r="91">
      <c r="D91" s="45"/>
    </row>
    <row r="92">
      <c r="D92" s="45"/>
    </row>
    <row r="93">
      <c r="D93" s="45"/>
    </row>
    <row r="94">
      <c r="D94" s="45"/>
    </row>
    <row r="95">
      <c r="D95" s="45"/>
    </row>
    <row r="96">
      <c r="D96" s="45"/>
    </row>
    <row r="97">
      <c r="D97" s="45"/>
    </row>
    <row r="98">
      <c r="D98" s="45"/>
    </row>
    <row r="99">
      <c r="D99" s="45"/>
    </row>
    <row r="100">
      <c r="D100" s="45"/>
    </row>
    <row r="101">
      <c r="D101" s="45"/>
    </row>
    <row r="102">
      <c r="D102" s="45"/>
    </row>
    <row r="103">
      <c r="D103" s="45"/>
    </row>
    <row r="104">
      <c r="D104" s="45"/>
    </row>
    <row r="105">
      <c r="D105" s="45"/>
    </row>
    <row r="106">
      <c r="D106" s="45"/>
    </row>
    <row r="107">
      <c r="D107" s="45"/>
    </row>
    <row r="108">
      <c r="D108" s="45"/>
    </row>
    <row r="109">
      <c r="D109" s="45"/>
    </row>
    <row r="110">
      <c r="D110" s="45"/>
    </row>
    <row r="111">
      <c r="D111" s="45"/>
    </row>
    <row r="112">
      <c r="D112" s="45"/>
    </row>
    <row r="113">
      <c r="D113" s="45"/>
    </row>
    <row r="114">
      <c r="D114" s="45"/>
    </row>
    <row r="115">
      <c r="D115" s="45"/>
    </row>
    <row r="116">
      <c r="D116" s="45"/>
    </row>
    <row r="117">
      <c r="D117" s="45"/>
    </row>
    <row r="118">
      <c r="D118" s="45"/>
    </row>
    <row r="119">
      <c r="D119" s="45"/>
    </row>
    <row r="120">
      <c r="D120" s="45"/>
    </row>
    <row r="121">
      <c r="D121" s="45"/>
    </row>
    <row r="122">
      <c r="D122" s="45"/>
    </row>
    <row r="123">
      <c r="D123" s="45"/>
    </row>
    <row r="124">
      <c r="D124" s="45"/>
    </row>
    <row r="125">
      <c r="D125" s="45"/>
    </row>
    <row r="126">
      <c r="D126" s="45"/>
    </row>
    <row r="127">
      <c r="D127" s="45"/>
    </row>
    <row r="128">
      <c r="D128" s="45"/>
    </row>
    <row r="129">
      <c r="D129" s="45"/>
    </row>
    <row r="130">
      <c r="D130" s="45"/>
    </row>
    <row r="131">
      <c r="D131" s="45"/>
    </row>
    <row r="132">
      <c r="D132" s="45"/>
    </row>
    <row r="133">
      <c r="D133" s="45"/>
    </row>
    <row r="134">
      <c r="D134" s="45"/>
    </row>
    <row r="135">
      <c r="D135" s="45"/>
    </row>
    <row r="136">
      <c r="D136" s="45"/>
    </row>
    <row r="137">
      <c r="D137" s="45"/>
    </row>
    <row r="138">
      <c r="D138" s="45"/>
    </row>
    <row r="139">
      <c r="D139" s="45"/>
    </row>
    <row r="140">
      <c r="D140" s="45"/>
    </row>
    <row r="141">
      <c r="D141" s="45"/>
    </row>
    <row r="142">
      <c r="D142" s="45"/>
    </row>
    <row r="143">
      <c r="D143" s="45"/>
    </row>
    <row r="144">
      <c r="D144" s="45"/>
    </row>
    <row r="145">
      <c r="D145" s="45"/>
    </row>
    <row r="146">
      <c r="D146" s="45"/>
    </row>
    <row r="147">
      <c r="D147" s="45"/>
    </row>
    <row r="148">
      <c r="D148" s="45"/>
    </row>
    <row r="149">
      <c r="D149" s="45"/>
    </row>
    <row r="150">
      <c r="D150" s="45"/>
    </row>
    <row r="151">
      <c r="D151" s="45"/>
    </row>
    <row r="152">
      <c r="D152" s="45"/>
    </row>
    <row r="153">
      <c r="D153" s="45"/>
    </row>
    <row r="154">
      <c r="D154" s="45"/>
    </row>
    <row r="155">
      <c r="D155" s="45"/>
    </row>
    <row r="156">
      <c r="D156" s="45"/>
    </row>
    <row r="157">
      <c r="D157" s="45"/>
    </row>
    <row r="158">
      <c r="D158" s="45"/>
    </row>
    <row r="159">
      <c r="D159" s="45"/>
    </row>
    <row r="160">
      <c r="D160" s="45"/>
    </row>
    <row r="161">
      <c r="D161" s="45"/>
    </row>
    <row r="162">
      <c r="D162" s="45"/>
    </row>
    <row r="163">
      <c r="D163" s="45"/>
    </row>
    <row r="164">
      <c r="D164" s="45"/>
    </row>
    <row r="165">
      <c r="D165" s="45"/>
    </row>
    <row r="166">
      <c r="D166" s="45"/>
    </row>
    <row r="167">
      <c r="D167" s="45"/>
    </row>
    <row r="168">
      <c r="D168" s="45"/>
    </row>
    <row r="169">
      <c r="D169" s="45"/>
    </row>
    <row r="170">
      <c r="D170" s="45"/>
    </row>
    <row r="171">
      <c r="D171" s="45"/>
    </row>
    <row r="172">
      <c r="D172" s="45"/>
    </row>
    <row r="173">
      <c r="D173" s="45"/>
    </row>
    <row r="174">
      <c r="D174" s="45"/>
    </row>
    <row r="175">
      <c r="D175" s="45"/>
    </row>
    <row r="176">
      <c r="D176" s="45"/>
    </row>
    <row r="177">
      <c r="D177" s="45"/>
    </row>
    <row r="178">
      <c r="D178" s="45"/>
    </row>
    <row r="179">
      <c r="D179" s="45"/>
    </row>
    <row r="180">
      <c r="D180" s="45"/>
    </row>
    <row r="181">
      <c r="D181" s="45"/>
    </row>
    <row r="182">
      <c r="D182" s="45"/>
    </row>
    <row r="183">
      <c r="D183" s="45"/>
    </row>
    <row r="184">
      <c r="D184" s="45"/>
    </row>
    <row r="185">
      <c r="D185" s="45"/>
    </row>
    <row r="186">
      <c r="D186" s="45"/>
    </row>
    <row r="187">
      <c r="D187" s="45"/>
    </row>
    <row r="188">
      <c r="D188" s="45"/>
    </row>
    <row r="189">
      <c r="D189" s="45"/>
    </row>
    <row r="190">
      <c r="D190" s="45"/>
    </row>
    <row r="191">
      <c r="D191" s="45"/>
    </row>
    <row r="192">
      <c r="D192" s="45"/>
    </row>
    <row r="193">
      <c r="D193" s="45"/>
    </row>
    <row r="194">
      <c r="D194" s="45"/>
    </row>
    <row r="195">
      <c r="D195" s="45"/>
    </row>
    <row r="196">
      <c r="D196" s="45"/>
    </row>
    <row r="197">
      <c r="D197" s="45"/>
    </row>
    <row r="198">
      <c r="D198" s="45"/>
    </row>
    <row r="199">
      <c r="D199" s="45"/>
    </row>
    <row r="200">
      <c r="D200" s="45"/>
    </row>
    <row r="201">
      <c r="D201" s="45"/>
    </row>
    <row r="202">
      <c r="D202" s="45"/>
    </row>
    <row r="203">
      <c r="D203" s="45"/>
    </row>
    <row r="204">
      <c r="D204" s="45"/>
    </row>
    <row r="205">
      <c r="D205" s="45"/>
    </row>
    <row r="206">
      <c r="D206" s="45"/>
    </row>
    <row r="207">
      <c r="D207" s="45"/>
    </row>
    <row r="208">
      <c r="D208" s="45"/>
    </row>
    <row r="209">
      <c r="D209" s="45"/>
    </row>
    <row r="210">
      <c r="D210" s="45"/>
    </row>
    <row r="211">
      <c r="D211" s="45"/>
    </row>
    <row r="212">
      <c r="D212" s="45"/>
    </row>
    <row r="213">
      <c r="D213" s="45"/>
    </row>
    <row r="214">
      <c r="D214" s="45"/>
    </row>
    <row r="215">
      <c r="D215" s="45"/>
    </row>
    <row r="216">
      <c r="D216" s="45"/>
    </row>
    <row r="217">
      <c r="D217" s="45"/>
    </row>
    <row r="218">
      <c r="D218" s="45"/>
    </row>
    <row r="219">
      <c r="D219" s="45"/>
    </row>
    <row r="220">
      <c r="D220" s="45"/>
    </row>
    <row r="221">
      <c r="D221" s="45"/>
    </row>
    <row r="222">
      <c r="D222" s="45"/>
    </row>
    <row r="223">
      <c r="D223" s="45"/>
    </row>
    <row r="224">
      <c r="D224" s="45"/>
    </row>
    <row r="225">
      <c r="D225" s="45"/>
    </row>
    <row r="226">
      <c r="D226" s="45"/>
    </row>
    <row r="227">
      <c r="D227" s="45"/>
    </row>
    <row r="228">
      <c r="D228" s="45"/>
    </row>
    <row r="229">
      <c r="D229" s="45"/>
    </row>
    <row r="230">
      <c r="D230" s="45"/>
    </row>
    <row r="231">
      <c r="D231" s="45"/>
    </row>
    <row r="232">
      <c r="D232" s="45"/>
    </row>
    <row r="233">
      <c r="D233" s="45"/>
    </row>
    <row r="234">
      <c r="D234" s="45"/>
    </row>
    <row r="235">
      <c r="D235" s="45"/>
    </row>
    <row r="236">
      <c r="D236" s="45"/>
    </row>
    <row r="237">
      <c r="D237" s="45"/>
    </row>
    <row r="238">
      <c r="D238" s="45"/>
    </row>
    <row r="239">
      <c r="D239" s="45"/>
    </row>
    <row r="240">
      <c r="D240" s="45"/>
    </row>
    <row r="241">
      <c r="D241" s="45"/>
    </row>
    <row r="242">
      <c r="D242" s="45"/>
    </row>
    <row r="243">
      <c r="D243" s="45"/>
    </row>
    <row r="244">
      <c r="D244" s="45"/>
    </row>
    <row r="245">
      <c r="D245" s="45"/>
    </row>
    <row r="246">
      <c r="D246" s="45"/>
    </row>
    <row r="247">
      <c r="D247" s="45"/>
    </row>
    <row r="248">
      <c r="D248" s="45"/>
    </row>
    <row r="249">
      <c r="D249" s="45"/>
    </row>
    <row r="250">
      <c r="D250" s="45"/>
    </row>
    <row r="251">
      <c r="D251" s="45"/>
    </row>
    <row r="252">
      <c r="D252" s="45"/>
    </row>
    <row r="253">
      <c r="D253" s="45"/>
    </row>
    <row r="254">
      <c r="D254" s="45"/>
    </row>
    <row r="255">
      <c r="D255" s="45"/>
    </row>
    <row r="256">
      <c r="D256" s="45"/>
    </row>
    <row r="257">
      <c r="D257" s="45"/>
    </row>
    <row r="258">
      <c r="D258" s="45"/>
    </row>
    <row r="259">
      <c r="D259" s="45"/>
    </row>
    <row r="260">
      <c r="D260" s="45"/>
    </row>
    <row r="261">
      <c r="D261" s="45"/>
    </row>
    <row r="262">
      <c r="D262" s="45"/>
    </row>
    <row r="263">
      <c r="D263" s="45"/>
    </row>
    <row r="264">
      <c r="D264" s="45"/>
    </row>
    <row r="265">
      <c r="D265" s="45"/>
    </row>
    <row r="266">
      <c r="D266" s="45"/>
    </row>
    <row r="267">
      <c r="D267" s="45"/>
    </row>
    <row r="268">
      <c r="D268" s="45"/>
    </row>
    <row r="269">
      <c r="D269" s="45"/>
    </row>
    <row r="270">
      <c r="D270" s="45"/>
    </row>
    <row r="271">
      <c r="D271" s="45"/>
    </row>
    <row r="272">
      <c r="D272" s="45"/>
    </row>
    <row r="273">
      <c r="D273" s="45"/>
    </row>
    <row r="274">
      <c r="D274" s="45"/>
    </row>
    <row r="275">
      <c r="D275" s="45"/>
    </row>
    <row r="276">
      <c r="D276" s="45"/>
    </row>
    <row r="277">
      <c r="D277" s="45"/>
    </row>
    <row r="278">
      <c r="D278" s="45"/>
    </row>
    <row r="279">
      <c r="D279" s="45"/>
    </row>
    <row r="280">
      <c r="D280" s="45"/>
    </row>
    <row r="281">
      <c r="D281" s="45"/>
    </row>
    <row r="282">
      <c r="D282" s="45"/>
    </row>
    <row r="283">
      <c r="D283" s="45"/>
    </row>
    <row r="284">
      <c r="D284" s="45"/>
    </row>
    <row r="285">
      <c r="D285" s="45"/>
    </row>
    <row r="286">
      <c r="D286" s="45"/>
    </row>
    <row r="287">
      <c r="D287" s="45"/>
    </row>
    <row r="288">
      <c r="D288" s="45"/>
    </row>
    <row r="289">
      <c r="D289" s="45"/>
    </row>
    <row r="290">
      <c r="D290" s="45"/>
    </row>
    <row r="291">
      <c r="D291" s="45"/>
    </row>
    <row r="292">
      <c r="D292" s="45"/>
    </row>
    <row r="293">
      <c r="D293" s="45"/>
    </row>
    <row r="294">
      <c r="D294" s="45"/>
    </row>
    <row r="295">
      <c r="D295" s="45"/>
    </row>
    <row r="296">
      <c r="D296" s="45"/>
    </row>
    <row r="297">
      <c r="D297" s="45"/>
    </row>
    <row r="298">
      <c r="D298" s="45"/>
    </row>
    <row r="299">
      <c r="D299" s="45"/>
    </row>
    <row r="300">
      <c r="D300" s="45"/>
    </row>
    <row r="301">
      <c r="D301" s="45"/>
    </row>
    <row r="302">
      <c r="D302" s="45"/>
    </row>
    <row r="303">
      <c r="D303" s="45"/>
    </row>
    <row r="304">
      <c r="D304" s="45"/>
    </row>
    <row r="305">
      <c r="D305" s="45"/>
    </row>
    <row r="306">
      <c r="D306" s="45"/>
    </row>
    <row r="307">
      <c r="D307" s="45"/>
    </row>
    <row r="308">
      <c r="D308" s="45"/>
    </row>
    <row r="309">
      <c r="D309" s="45"/>
    </row>
    <row r="310">
      <c r="D310" s="45"/>
    </row>
    <row r="311">
      <c r="D311" s="45"/>
    </row>
    <row r="312">
      <c r="D312" s="45"/>
    </row>
    <row r="313">
      <c r="D313" s="45"/>
    </row>
    <row r="314">
      <c r="D314" s="45"/>
    </row>
    <row r="315">
      <c r="D315" s="45"/>
    </row>
    <row r="316">
      <c r="D316" s="45"/>
    </row>
    <row r="317">
      <c r="D317" s="45"/>
    </row>
    <row r="318">
      <c r="D318" s="45"/>
    </row>
    <row r="319">
      <c r="D319" s="45"/>
    </row>
    <row r="320">
      <c r="D320" s="45"/>
    </row>
    <row r="321">
      <c r="D321" s="45"/>
    </row>
    <row r="322">
      <c r="D322" s="45"/>
    </row>
    <row r="323">
      <c r="D323" s="45"/>
    </row>
    <row r="324">
      <c r="D324" s="45"/>
    </row>
    <row r="325">
      <c r="D325" s="45"/>
    </row>
    <row r="326">
      <c r="D326" s="45"/>
    </row>
    <row r="327">
      <c r="D327" s="45"/>
    </row>
    <row r="328">
      <c r="D328" s="45"/>
    </row>
    <row r="329">
      <c r="D329" s="45"/>
    </row>
    <row r="330">
      <c r="D330" s="45"/>
    </row>
    <row r="331">
      <c r="D331" s="45"/>
    </row>
    <row r="332">
      <c r="D332" s="45"/>
    </row>
    <row r="333">
      <c r="D333" s="45"/>
    </row>
    <row r="334">
      <c r="D334" s="45"/>
    </row>
    <row r="335">
      <c r="D335" s="45"/>
    </row>
    <row r="336">
      <c r="D336" s="45"/>
    </row>
    <row r="337">
      <c r="D337" s="45"/>
    </row>
    <row r="338">
      <c r="D338" s="45"/>
    </row>
    <row r="339">
      <c r="D339" s="45"/>
    </row>
    <row r="340">
      <c r="D340" s="45"/>
    </row>
    <row r="341">
      <c r="D341" s="45"/>
    </row>
    <row r="342">
      <c r="D342" s="45"/>
    </row>
    <row r="343">
      <c r="D343" s="45"/>
    </row>
    <row r="344">
      <c r="D344" s="45"/>
    </row>
    <row r="345">
      <c r="D345" s="45"/>
    </row>
    <row r="346">
      <c r="D346" s="45"/>
    </row>
    <row r="347">
      <c r="D347" s="45"/>
    </row>
    <row r="348">
      <c r="D348" s="45"/>
    </row>
    <row r="349">
      <c r="D349" s="45"/>
    </row>
    <row r="350">
      <c r="D350" s="45"/>
    </row>
    <row r="351">
      <c r="D351" s="45"/>
    </row>
    <row r="352">
      <c r="D352" s="45"/>
    </row>
    <row r="353">
      <c r="D353" s="45"/>
    </row>
    <row r="354">
      <c r="D354" s="45"/>
    </row>
    <row r="355">
      <c r="D355" s="45"/>
    </row>
    <row r="356">
      <c r="D356" s="45"/>
    </row>
    <row r="357">
      <c r="D357" s="45"/>
    </row>
    <row r="358">
      <c r="D358" s="45"/>
    </row>
    <row r="359">
      <c r="D359" s="45"/>
    </row>
    <row r="360">
      <c r="D360" s="45"/>
    </row>
    <row r="361">
      <c r="D361" s="45"/>
    </row>
    <row r="362">
      <c r="D362" s="45"/>
    </row>
    <row r="363">
      <c r="D363" s="45"/>
    </row>
    <row r="364">
      <c r="D364" s="45"/>
    </row>
    <row r="365">
      <c r="D365" s="45"/>
    </row>
    <row r="366">
      <c r="D366" s="45"/>
    </row>
    <row r="367">
      <c r="D367" s="45"/>
    </row>
    <row r="368">
      <c r="D368" s="45"/>
    </row>
    <row r="369">
      <c r="D369" s="45"/>
    </row>
    <row r="370">
      <c r="D370" s="45"/>
    </row>
    <row r="371">
      <c r="D371" s="45"/>
    </row>
    <row r="372">
      <c r="D372" s="45"/>
    </row>
    <row r="373">
      <c r="D373" s="45"/>
    </row>
    <row r="374">
      <c r="D374" s="45"/>
    </row>
    <row r="375">
      <c r="D375" s="45"/>
    </row>
    <row r="376">
      <c r="D376" s="45"/>
    </row>
    <row r="377">
      <c r="D377" s="45"/>
    </row>
    <row r="378">
      <c r="D378" s="45"/>
    </row>
    <row r="379">
      <c r="D379" s="45"/>
    </row>
    <row r="380">
      <c r="D380" s="45"/>
    </row>
    <row r="381">
      <c r="D381" s="45"/>
    </row>
    <row r="382">
      <c r="D382" s="45"/>
    </row>
    <row r="383">
      <c r="D383" s="45"/>
    </row>
    <row r="384">
      <c r="D384" s="45"/>
    </row>
    <row r="385">
      <c r="D385" s="45"/>
    </row>
    <row r="386">
      <c r="D386" s="45"/>
    </row>
    <row r="387">
      <c r="D387" s="45"/>
    </row>
    <row r="388">
      <c r="D388" s="45"/>
    </row>
    <row r="389">
      <c r="D389" s="45"/>
    </row>
    <row r="390">
      <c r="D390" s="45"/>
    </row>
    <row r="391">
      <c r="D391" s="45"/>
    </row>
    <row r="392">
      <c r="D392" s="45"/>
    </row>
    <row r="393">
      <c r="D393" s="45"/>
    </row>
    <row r="394">
      <c r="D394" s="45"/>
    </row>
    <row r="395">
      <c r="D395" s="45"/>
    </row>
    <row r="396">
      <c r="D396" s="45"/>
    </row>
    <row r="397">
      <c r="D397" s="45"/>
    </row>
    <row r="398">
      <c r="D398" s="45"/>
    </row>
    <row r="399">
      <c r="D399" s="45"/>
    </row>
    <row r="400">
      <c r="D400" s="45"/>
    </row>
    <row r="401">
      <c r="D401" s="45"/>
    </row>
    <row r="402">
      <c r="D402" s="45"/>
    </row>
    <row r="403">
      <c r="D403" s="45"/>
    </row>
    <row r="404">
      <c r="D404" s="45"/>
    </row>
    <row r="405">
      <c r="D405" s="45"/>
    </row>
    <row r="406">
      <c r="D406" s="45"/>
    </row>
    <row r="407">
      <c r="D407" s="45"/>
    </row>
    <row r="408">
      <c r="D408" s="45"/>
    </row>
    <row r="409">
      <c r="D409" s="45"/>
    </row>
    <row r="410">
      <c r="D410" s="45"/>
    </row>
    <row r="411">
      <c r="D411" s="45"/>
    </row>
    <row r="412">
      <c r="D412" s="45"/>
    </row>
    <row r="413">
      <c r="D413" s="45"/>
    </row>
    <row r="414">
      <c r="D414" s="45"/>
    </row>
    <row r="415">
      <c r="D415" s="45"/>
    </row>
    <row r="416">
      <c r="D416" s="45"/>
    </row>
    <row r="417">
      <c r="D417" s="45"/>
    </row>
    <row r="418">
      <c r="D418" s="45"/>
    </row>
    <row r="419">
      <c r="D419" s="45"/>
    </row>
    <row r="420">
      <c r="D420" s="45"/>
    </row>
    <row r="421">
      <c r="D421" s="45"/>
    </row>
    <row r="422">
      <c r="D422" s="45"/>
    </row>
    <row r="423">
      <c r="D423" s="45"/>
    </row>
    <row r="424">
      <c r="D424" s="45"/>
    </row>
    <row r="425">
      <c r="D425" s="45"/>
    </row>
    <row r="426">
      <c r="D426" s="45"/>
    </row>
    <row r="427">
      <c r="D427" s="45"/>
    </row>
    <row r="428">
      <c r="D428" s="45"/>
    </row>
    <row r="429">
      <c r="D429" s="45"/>
    </row>
    <row r="430">
      <c r="D430" s="45"/>
    </row>
    <row r="431">
      <c r="D431" s="45"/>
    </row>
    <row r="432">
      <c r="D432" s="45"/>
    </row>
    <row r="433">
      <c r="D433" s="45"/>
    </row>
    <row r="434">
      <c r="D434" s="45"/>
    </row>
    <row r="435">
      <c r="D435" s="45"/>
    </row>
    <row r="436">
      <c r="D436" s="45"/>
    </row>
    <row r="437">
      <c r="D437" s="45"/>
    </row>
    <row r="438">
      <c r="D438" s="45"/>
    </row>
    <row r="439">
      <c r="D439" s="45"/>
    </row>
    <row r="440">
      <c r="D440" s="45"/>
    </row>
    <row r="441">
      <c r="D441" s="45"/>
    </row>
    <row r="442">
      <c r="D442" s="45"/>
    </row>
    <row r="443">
      <c r="D443" s="45"/>
    </row>
    <row r="444">
      <c r="D444" s="45"/>
    </row>
    <row r="445">
      <c r="D445" s="45"/>
    </row>
    <row r="446">
      <c r="D446" s="45"/>
    </row>
    <row r="447">
      <c r="D447" s="45"/>
    </row>
    <row r="448">
      <c r="D448" s="45"/>
    </row>
    <row r="449">
      <c r="D449" s="45"/>
    </row>
    <row r="450">
      <c r="D450" s="45"/>
    </row>
    <row r="451">
      <c r="D451" s="45"/>
    </row>
    <row r="452">
      <c r="D452" s="45"/>
    </row>
    <row r="453">
      <c r="D453" s="45"/>
    </row>
    <row r="454">
      <c r="D454" s="45"/>
    </row>
    <row r="455">
      <c r="D455" s="45"/>
    </row>
    <row r="456">
      <c r="D456" s="45"/>
    </row>
    <row r="457">
      <c r="D457" s="45"/>
    </row>
    <row r="458">
      <c r="D458" s="45"/>
    </row>
    <row r="459">
      <c r="D459" s="45"/>
    </row>
    <row r="460">
      <c r="D460" s="45"/>
    </row>
    <row r="461">
      <c r="D461" s="45"/>
    </row>
    <row r="462">
      <c r="D462" s="45"/>
    </row>
    <row r="463">
      <c r="D463" s="45"/>
    </row>
    <row r="464">
      <c r="D464" s="45"/>
    </row>
    <row r="465">
      <c r="D465" s="45"/>
    </row>
    <row r="466">
      <c r="D466" s="45"/>
    </row>
    <row r="467">
      <c r="D467" s="45"/>
    </row>
    <row r="468">
      <c r="D468" s="45"/>
    </row>
    <row r="469">
      <c r="D469" s="45"/>
    </row>
    <row r="470">
      <c r="D470" s="45"/>
    </row>
    <row r="471">
      <c r="D471" s="45"/>
    </row>
    <row r="472">
      <c r="D472" s="45"/>
    </row>
    <row r="473">
      <c r="D473" s="45"/>
    </row>
    <row r="474">
      <c r="D474" s="45"/>
    </row>
    <row r="475">
      <c r="D475" s="45"/>
    </row>
    <row r="476">
      <c r="D476" s="45"/>
    </row>
    <row r="477">
      <c r="D477" s="45"/>
    </row>
    <row r="478">
      <c r="D478" s="45"/>
    </row>
    <row r="479">
      <c r="D479" s="45"/>
    </row>
    <row r="480">
      <c r="D480" s="45"/>
    </row>
    <row r="481">
      <c r="D481" s="45"/>
    </row>
    <row r="482">
      <c r="D482" s="45"/>
    </row>
    <row r="483">
      <c r="D483" s="45"/>
    </row>
    <row r="484">
      <c r="D484" s="45"/>
    </row>
    <row r="485">
      <c r="D485" s="45"/>
    </row>
    <row r="486">
      <c r="D486" s="45"/>
    </row>
    <row r="487">
      <c r="D487" s="45"/>
    </row>
    <row r="488">
      <c r="D488" s="45"/>
    </row>
    <row r="489">
      <c r="D489" s="45"/>
    </row>
    <row r="490">
      <c r="D490" s="45"/>
    </row>
    <row r="491">
      <c r="D491" s="45"/>
    </row>
    <row r="492">
      <c r="D492" s="45"/>
    </row>
    <row r="493">
      <c r="D493" s="45"/>
    </row>
    <row r="494">
      <c r="D494" s="45"/>
    </row>
    <row r="495">
      <c r="D495" s="45"/>
    </row>
    <row r="496">
      <c r="D496" s="45"/>
    </row>
    <row r="497">
      <c r="D497" s="45"/>
    </row>
    <row r="498">
      <c r="D498" s="45"/>
    </row>
    <row r="499">
      <c r="D499" s="45"/>
    </row>
    <row r="500">
      <c r="D500" s="45"/>
    </row>
    <row r="501">
      <c r="D501" s="45"/>
    </row>
    <row r="502">
      <c r="D502" s="45"/>
    </row>
    <row r="503">
      <c r="D503" s="45"/>
    </row>
    <row r="504">
      <c r="D504" s="45"/>
    </row>
    <row r="505">
      <c r="D505" s="45"/>
    </row>
    <row r="506">
      <c r="D506" s="45"/>
    </row>
    <row r="507">
      <c r="D507" s="45"/>
    </row>
    <row r="508">
      <c r="D508" s="45"/>
    </row>
    <row r="509">
      <c r="D509" s="45"/>
    </row>
    <row r="510">
      <c r="D510" s="45"/>
    </row>
    <row r="511">
      <c r="D511" s="45"/>
    </row>
    <row r="512">
      <c r="D512" s="45"/>
    </row>
    <row r="513">
      <c r="D513" s="45"/>
    </row>
    <row r="514">
      <c r="D514" s="45"/>
    </row>
    <row r="515">
      <c r="D515" s="45"/>
    </row>
    <row r="516">
      <c r="D516" s="45"/>
    </row>
    <row r="517">
      <c r="D517" s="45"/>
    </row>
    <row r="518">
      <c r="D518" s="45"/>
    </row>
    <row r="519">
      <c r="D519" s="45"/>
    </row>
    <row r="520">
      <c r="D520" s="45"/>
    </row>
    <row r="521">
      <c r="D521" s="45"/>
    </row>
    <row r="522">
      <c r="D522" s="45"/>
    </row>
    <row r="523">
      <c r="D523" s="45"/>
    </row>
    <row r="524">
      <c r="D524" s="45"/>
    </row>
    <row r="525">
      <c r="D525" s="45"/>
    </row>
    <row r="526">
      <c r="D526" s="45"/>
    </row>
    <row r="527">
      <c r="D527" s="45"/>
    </row>
    <row r="528">
      <c r="D528" s="45"/>
    </row>
    <row r="529">
      <c r="D529" s="45"/>
    </row>
    <row r="530">
      <c r="D530" s="45"/>
    </row>
    <row r="531">
      <c r="D531" s="45"/>
    </row>
    <row r="532">
      <c r="D532" s="45"/>
    </row>
    <row r="533">
      <c r="D533" s="45"/>
    </row>
    <row r="534">
      <c r="D534" s="45"/>
    </row>
    <row r="535">
      <c r="D535" s="45"/>
    </row>
    <row r="536">
      <c r="D536" s="45"/>
    </row>
    <row r="537">
      <c r="D537" s="45"/>
    </row>
    <row r="538">
      <c r="D538" s="45"/>
    </row>
    <row r="539">
      <c r="D539" s="45"/>
    </row>
    <row r="540">
      <c r="D540" s="45"/>
    </row>
    <row r="541">
      <c r="D541" s="45"/>
    </row>
    <row r="542">
      <c r="D542" s="45"/>
    </row>
    <row r="543">
      <c r="D543" s="45"/>
    </row>
    <row r="544">
      <c r="D544" s="45"/>
    </row>
    <row r="545">
      <c r="D545" s="45"/>
    </row>
    <row r="546">
      <c r="D546" s="45"/>
    </row>
    <row r="547">
      <c r="D547" s="45"/>
    </row>
    <row r="548">
      <c r="D548" s="45"/>
    </row>
    <row r="549">
      <c r="D549" s="45"/>
    </row>
    <row r="550">
      <c r="D550" s="45"/>
    </row>
    <row r="551">
      <c r="D551" s="45"/>
    </row>
    <row r="552">
      <c r="D552" s="45"/>
    </row>
    <row r="553">
      <c r="D553" s="45"/>
    </row>
    <row r="554">
      <c r="D554" s="45"/>
    </row>
    <row r="555">
      <c r="D555" s="45"/>
    </row>
    <row r="556">
      <c r="D556" s="45"/>
    </row>
    <row r="557">
      <c r="D557" s="45"/>
    </row>
    <row r="558">
      <c r="D558" s="45"/>
    </row>
    <row r="559">
      <c r="D559" s="45"/>
    </row>
    <row r="560">
      <c r="D560" s="45"/>
    </row>
    <row r="561">
      <c r="D561" s="45"/>
    </row>
    <row r="562">
      <c r="D562" s="45"/>
    </row>
    <row r="563">
      <c r="D563" s="45"/>
    </row>
    <row r="564">
      <c r="D564" s="45"/>
    </row>
    <row r="565">
      <c r="D565" s="45"/>
    </row>
    <row r="566">
      <c r="D566" s="45"/>
    </row>
    <row r="567">
      <c r="D567" s="45"/>
    </row>
    <row r="568">
      <c r="D568" s="45"/>
    </row>
    <row r="569">
      <c r="D569" s="45"/>
    </row>
    <row r="570">
      <c r="D570" s="45"/>
    </row>
    <row r="571">
      <c r="D571" s="45"/>
    </row>
    <row r="572">
      <c r="D572" s="45"/>
    </row>
    <row r="573">
      <c r="D573" s="45"/>
    </row>
    <row r="574">
      <c r="D574" s="45"/>
    </row>
    <row r="575">
      <c r="D575" s="45"/>
    </row>
    <row r="576">
      <c r="D576" s="45"/>
    </row>
    <row r="577">
      <c r="D577" s="45"/>
    </row>
    <row r="578">
      <c r="D578" s="45"/>
    </row>
    <row r="579">
      <c r="D579" s="45"/>
    </row>
    <row r="580">
      <c r="D580" s="45"/>
    </row>
    <row r="581">
      <c r="D581" s="45"/>
    </row>
    <row r="582">
      <c r="D582" s="45"/>
    </row>
    <row r="583">
      <c r="D583" s="45"/>
    </row>
    <row r="584">
      <c r="D584" s="45"/>
    </row>
    <row r="585">
      <c r="D585" s="45"/>
    </row>
    <row r="586">
      <c r="D586" s="45"/>
    </row>
    <row r="587">
      <c r="D587" s="45"/>
    </row>
    <row r="588">
      <c r="D588" s="45"/>
    </row>
    <row r="589">
      <c r="D589" s="45"/>
    </row>
    <row r="590">
      <c r="D590" s="45"/>
    </row>
    <row r="591">
      <c r="D591" s="45"/>
    </row>
    <row r="592">
      <c r="D592" s="45"/>
    </row>
    <row r="593">
      <c r="D593" s="45"/>
    </row>
    <row r="594">
      <c r="D594" s="45"/>
    </row>
    <row r="595">
      <c r="D595" s="45"/>
    </row>
    <row r="596">
      <c r="D596" s="45"/>
    </row>
    <row r="597">
      <c r="D597" s="45"/>
    </row>
    <row r="598">
      <c r="D598" s="45"/>
    </row>
    <row r="599">
      <c r="D599" s="45"/>
    </row>
    <row r="600">
      <c r="D600" s="45"/>
    </row>
    <row r="601">
      <c r="D601" s="45"/>
    </row>
    <row r="602">
      <c r="D602" s="45"/>
    </row>
    <row r="603">
      <c r="D603" s="45"/>
    </row>
    <row r="604">
      <c r="D604" s="45"/>
    </row>
    <row r="605">
      <c r="D605" s="45"/>
    </row>
    <row r="606">
      <c r="D606" s="45"/>
    </row>
    <row r="607">
      <c r="D607" s="45"/>
    </row>
    <row r="608">
      <c r="D608" s="45"/>
    </row>
    <row r="609">
      <c r="D609" s="45"/>
    </row>
    <row r="610">
      <c r="D610" s="45"/>
    </row>
    <row r="611">
      <c r="D611" s="45"/>
    </row>
    <row r="612">
      <c r="D612" s="45"/>
    </row>
    <row r="613">
      <c r="D613" s="45"/>
    </row>
    <row r="614">
      <c r="D614" s="45"/>
    </row>
    <row r="615">
      <c r="D615" s="45"/>
    </row>
    <row r="616">
      <c r="D616" s="45"/>
    </row>
    <row r="617">
      <c r="D617" s="45"/>
    </row>
    <row r="618">
      <c r="D618" s="45"/>
    </row>
    <row r="619">
      <c r="D619" s="45"/>
    </row>
    <row r="620">
      <c r="D620" s="45"/>
    </row>
    <row r="621">
      <c r="D621" s="45"/>
    </row>
    <row r="622">
      <c r="D622" s="45"/>
    </row>
    <row r="623">
      <c r="D623" s="45"/>
    </row>
    <row r="624">
      <c r="D624" s="45"/>
    </row>
    <row r="625">
      <c r="D625" s="45"/>
    </row>
    <row r="626">
      <c r="D626" s="45"/>
    </row>
    <row r="627">
      <c r="D627" s="45"/>
    </row>
    <row r="628">
      <c r="D628" s="45"/>
    </row>
    <row r="629">
      <c r="D629" s="45"/>
    </row>
    <row r="630">
      <c r="D630" s="45"/>
    </row>
    <row r="631">
      <c r="D631" s="45"/>
    </row>
    <row r="632">
      <c r="D632" s="45"/>
    </row>
    <row r="633">
      <c r="D633" s="45"/>
    </row>
    <row r="634">
      <c r="D634" s="45"/>
    </row>
    <row r="635">
      <c r="D635" s="45"/>
    </row>
    <row r="636">
      <c r="D636" s="45"/>
    </row>
    <row r="637">
      <c r="D637" s="45"/>
    </row>
    <row r="638">
      <c r="D638" s="45"/>
    </row>
    <row r="639">
      <c r="D639" s="45"/>
    </row>
    <row r="640">
      <c r="D640" s="45"/>
    </row>
    <row r="641">
      <c r="D641" s="45"/>
    </row>
    <row r="642">
      <c r="D642" s="45"/>
    </row>
    <row r="643">
      <c r="D643" s="45"/>
    </row>
    <row r="644">
      <c r="D644" s="45"/>
    </row>
    <row r="645">
      <c r="D645" s="45"/>
    </row>
    <row r="646">
      <c r="D646" s="45"/>
    </row>
    <row r="647">
      <c r="D647" s="45"/>
    </row>
    <row r="648">
      <c r="D648" s="45"/>
    </row>
    <row r="649">
      <c r="D649" s="45"/>
    </row>
    <row r="650">
      <c r="D650" s="45"/>
    </row>
    <row r="651">
      <c r="D651" s="45"/>
    </row>
    <row r="652">
      <c r="D652" s="45"/>
    </row>
    <row r="653">
      <c r="D653" s="45"/>
    </row>
    <row r="654">
      <c r="D654" s="45"/>
    </row>
    <row r="655">
      <c r="D655" s="45"/>
    </row>
    <row r="656">
      <c r="D656" s="45"/>
    </row>
    <row r="657">
      <c r="D657" s="45"/>
    </row>
    <row r="658">
      <c r="D658" s="45"/>
    </row>
    <row r="659">
      <c r="D659" s="45"/>
    </row>
    <row r="660">
      <c r="D660" s="45"/>
    </row>
    <row r="661">
      <c r="D661" s="45"/>
    </row>
    <row r="662">
      <c r="D662" s="45"/>
    </row>
    <row r="663">
      <c r="D663" s="45"/>
    </row>
    <row r="664">
      <c r="D664" s="45"/>
    </row>
    <row r="665">
      <c r="D665" s="45"/>
    </row>
    <row r="666">
      <c r="D666" s="45"/>
    </row>
    <row r="667">
      <c r="D667" s="45"/>
    </row>
    <row r="668">
      <c r="D668" s="45"/>
    </row>
    <row r="669">
      <c r="D669" s="45"/>
    </row>
    <row r="670">
      <c r="D670" s="45"/>
    </row>
    <row r="671">
      <c r="D671" s="45"/>
    </row>
    <row r="672">
      <c r="D672" s="45"/>
    </row>
    <row r="673">
      <c r="D673" s="45"/>
    </row>
    <row r="674">
      <c r="D674" s="45"/>
    </row>
    <row r="675">
      <c r="D675" s="45"/>
    </row>
    <row r="676">
      <c r="D676" s="45"/>
    </row>
    <row r="677">
      <c r="D677" s="45"/>
    </row>
    <row r="678">
      <c r="D678" s="45"/>
    </row>
    <row r="679">
      <c r="D679" s="45"/>
    </row>
    <row r="680">
      <c r="D680" s="45"/>
    </row>
    <row r="681">
      <c r="D681" s="45"/>
    </row>
    <row r="682">
      <c r="D682" s="45"/>
    </row>
    <row r="683">
      <c r="D683" s="45"/>
    </row>
    <row r="684">
      <c r="D684" s="45"/>
    </row>
    <row r="685">
      <c r="D685" s="45"/>
    </row>
    <row r="686">
      <c r="D686" s="45"/>
    </row>
    <row r="687">
      <c r="D687" s="45"/>
    </row>
    <row r="688">
      <c r="D688" s="45"/>
    </row>
    <row r="689">
      <c r="D689" s="45"/>
    </row>
    <row r="690">
      <c r="D690" s="45"/>
    </row>
    <row r="691">
      <c r="D691" s="45"/>
    </row>
    <row r="692">
      <c r="D692" s="45"/>
    </row>
    <row r="693">
      <c r="D693" s="45"/>
    </row>
    <row r="694">
      <c r="D694" s="45"/>
    </row>
    <row r="695">
      <c r="D695" s="45"/>
    </row>
    <row r="696">
      <c r="D696" s="45"/>
    </row>
    <row r="697">
      <c r="D697" s="45"/>
    </row>
    <row r="698">
      <c r="D698" s="45"/>
    </row>
    <row r="699">
      <c r="D699" s="45"/>
    </row>
    <row r="700">
      <c r="D700" s="45"/>
    </row>
    <row r="701">
      <c r="D701" s="45"/>
    </row>
    <row r="702">
      <c r="D702" s="45"/>
    </row>
    <row r="703">
      <c r="D703" s="45"/>
    </row>
    <row r="704">
      <c r="D704" s="45"/>
    </row>
    <row r="705">
      <c r="D705" s="45"/>
    </row>
    <row r="706">
      <c r="D706" s="45"/>
    </row>
    <row r="707">
      <c r="D707" s="45"/>
    </row>
    <row r="708">
      <c r="D708" s="45"/>
    </row>
    <row r="709">
      <c r="D709" s="45"/>
    </row>
    <row r="710">
      <c r="D710" s="45"/>
    </row>
    <row r="711">
      <c r="D711" s="45"/>
    </row>
    <row r="712">
      <c r="D712" s="45"/>
    </row>
    <row r="713">
      <c r="D713" s="45"/>
    </row>
    <row r="714">
      <c r="D714" s="45"/>
    </row>
    <row r="715">
      <c r="D715" s="45"/>
    </row>
    <row r="716">
      <c r="D716" s="45"/>
    </row>
    <row r="717">
      <c r="D717" s="45"/>
    </row>
    <row r="718">
      <c r="D718" s="45"/>
    </row>
    <row r="719">
      <c r="D719" s="45"/>
    </row>
    <row r="720">
      <c r="D720" s="45"/>
    </row>
    <row r="721">
      <c r="D721" s="45"/>
    </row>
    <row r="722">
      <c r="D722" s="45"/>
    </row>
    <row r="723">
      <c r="D723" s="45"/>
    </row>
    <row r="724">
      <c r="D724" s="45"/>
    </row>
    <row r="725">
      <c r="D725" s="45"/>
    </row>
    <row r="726">
      <c r="D726" s="45"/>
    </row>
    <row r="727">
      <c r="D727" s="45"/>
    </row>
    <row r="728">
      <c r="D728" s="45"/>
    </row>
    <row r="729">
      <c r="D729" s="45"/>
    </row>
    <row r="730">
      <c r="D730" s="45"/>
    </row>
    <row r="731">
      <c r="D731" s="45"/>
    </row>
    <row r="732">
      <c r="D732" s="45"/>
    </row>
    <row r="733">
      <c r="D733" s="45"/>
    </row>
    <row r="734">
      <c r="D734" s="45"/>
    </row>
    <row r="735">
      <c r="D735" s="45"/>
    </row>
    <row r="736">
      <c r="D736" s="45"/>
    </row>
    <row r="737">
      <c r="D737" s="45"/>
    </row>
    <row r="738">
      <c r="D738" s="45"/>
    </row>
    <row r="739">
      <c r="D739" s="45"/>
    </row>
    <row r="740">
      <c r="D740" s="45"/>
    </row>
    <row r="741">
      <c r="D741" s="45"/>
    </row>
    <row r="742">
      <c r="D742" s="45"/>
    </row>
    <row r="743">
      <c r="D743" s="45"/>
    </row>
    <row r="744">
      <c r="D744" s="45"/>
    </row>
    <row r="745">
      <c r="D745" s="45"/>
    </row>
    <row r="746">
      <c r="D746" s="45"/>
    </row>
    <row r="747">
      <c r="D747" s="45"/>
    </row>
    <row r="748">
      <c r="D748" s="45"/>
    </row>
    <row r="749">
      <c r="D749" s="45"/>
    </row>
    <row r="750">
      <c r="D750" s="45"/>
    </row>
    <row r="751">
      <c r="D751" s="45"/>
    </row>
    <row r="752">
      <c r="D752" s="45"/>
    </row>
    <row r="753">
      <c r="D753" s="45"/>
    </row>
    <row r="754">
      <c r="D754" s="45"/>
    </row>
    <row r="755">
      <c r="D755" s="45"/>
    </row>
    <row r="756">
      <c r="D756" s="45"/>
    </row>
    <row r="757">
      <c r="D757" s="45"/>
    </row>
    <row r="758">
      <c r="D758" s="45"/>
    </row>
    <row r="759">
      <c r="D759" s="45"/>
    </row>
    <row r="760">
      <c r="D760" s="45"/>
    </row>
    <row r="761">
      <c r="D761" s="45"/>
    </row>
    <row r="762">
      <c r="D762" s="45"/>
    </row>
    <row r="763">
      <c r="D763" s="45"/>
    </row>
    <row r="764">
      <c r="D764" s="45"/>
    </row>
    <row r="765">
      <c r="D765" s="45"/>
    </row>
    <row r="766">
      <c r="D766" s="45"/>
    </row>
    <row r="767">
      <c r="D767" s="45"/>
    </row>
    <row r="768">
      <c r="D768" s="45"/>
    </row>
    <row r="769">
      <c r="D769" s="45"/>
    </row>
    <row r="770">
      <c r="D770" s="45"/>
    </row>
    <row r="771">
      <c r="D771" s="45"/>
    </row>
    <row r="772">
      <c r="D772" s="45"/>
    </row>
    <row r="773">
      <c r="D773" s="45"/>
    </row>
    <row r="774">
      <c r="D774" s="45"/>
    </row>
    <row r="775">
      <c r="D775" s="45"/>
    </row>
    <row r="776">
      <c r="D776" s="45"/>
    </row>
    <row r="777">
      <c r="D777" s="45"/>
    </row>
    <row r="778">
      <c r="D778" s="45"/>
    </row>
    <row r="779">
      <c r="D779" s="45"/>
    </row>
    <row r="780">
      <c r="D780" s="45"/>
    </row>
    <row r="781">
      <c r="D781" s="45"/>
    </row>
    <row r="782">
      <c r="D782" s="45"/>
    </row>
    <row r="783">
      <c r="D783" s="45"/>
    </row>
    <row r="784">
      <c r="D784" s="45"/>
    </row>
    <row r="785">
      <c r="D785" s="45"/>
    </row>
    <row r="786">
      <c r="D786" s="45"/>
    </row>
    <row r="787">
      <c r="D787" s="45"/>
    </row>
    <row r="788">
      <c r="D788" s="45"/>
    </row>
    <row r="789">
      <c r="D789" s="45"/>
    </row>
    <row r="790">
      <c r="D790" s="45"/>
    </row>
    <row r="791">
      <c r="D791" s="45"/>
    </row>
    <row r="792">
      <c r="D792" s="45"/>
    </row>
    <row r="793">
      <c r="D793" s="45"/>
    </row>
    <row r="794">
      <c r="D794" s="45"/>
    </row>
    <row r="795">
      <c r="D795" s="45"/>
    </row>
    <row r="796">
      <c r="D796" s="45"/>
    </row>
    <row r="797">
      <c r="D797" s="45"/>
    </row>
    <row r="798">
      <c r="D798" s="45"/>
    </row>
    <row r="799">
      <c r="D799" s="45"/>
    </row>
    <row r="800">
      <c r="D800" s="45"/>
    </row>
    <row r="801">
      <c r="D801" s="45"/>
    </row>
    <row r="802">
      <c r="D802" s="45"/>
    </row>
    <row r="803">
      <c r="D803" s="45"/>
    </row>
    <row r="804">
      <c r="D804" s="45"/>
    </row>
    <row r="805">
      <c r="D805" s="45"/>
    </row>
    <row r="806">
      <c r="D806" s="45"/>
    </row>
    <row r="807">
      <c r="D807" s="45"/>
    </row>
    <row r="808">
      <c r="D808" s="45"/>
    </row>
    <row r="809">
      <c r="D809" s="45"/>
    </row>
    <row r="810">
      <c r="D810" s="45"/>
    </row>
    <row r="811">
      <c r="D811" s="45"/>
    </row>
    <row r="812">
      <c r="D812" s="45"/>
    </row>
    <row r="813">
      <c r="D813" s="45"/>
    </row>
    <row r="814">
      <c r="D814" s="45"/>
    </row>
    <row r="815">
      <c r="D815" s="45"/>
    </row>
    <row r="816">
      <c r="D816" s="45"/>
    </row>
    <row r="817">
      <c r="D817" s="45"/>
    </row>
    <row r="818">
      <c r="D818" s="45"/>
    </row>
    <row r="819">
      <c r="D819" s="45"/>
    </row>
    <row r="820">
      <c r="D820" s="45"/>
    </row>
    <row r="821">
      <c r="D821" s="45"/>
    </row>
    <row r="822">
      <c r="D822" s="45"/>
    </row>
    <row r="823">
      <c r="D823" s="45"/>
    </row>
    <row r="824">
      <c r="D824" s="45"/>
    </row>
    <row r="825">
      <c r="D825" s="45"/>
    </row>
    <row r="826">
      <c r="D826" s="45"/>
    </row>
    <row r="827">
      <c r="D827" s="45"/>
    </row>
    <row r="828">
      <c r="D828" s="45"/>
    </row>
    <row r="829">
      <c r="D829" s="45"/>
    </row>
    <row r="830">
      <c r="D830" s="45"/>
    </row>
    <row r="831">
      <c r="D831" s="45"/>
    </row>
    <row r="832">
      <c r="D832" s="45"/>
    </row>
    <row r="833">
      <c r="D833" s="45"/>
    </row>
    <row r="834">
      <c r="D834" s="45"/>
    </row>
    <row r="835">
      <c r="D835" s="45"/>
    </row>
    <row r="836">
      <c r="D836" s="45"/>
    </row>
    <row r="837">
      <c r="D837" s="45"/>
    </row>
    <row r="838">
      <c r="D838" s="45"/>
    </row>
    <row r="839">
      <c r="D839" s="45"/>
    </row>
    <row r="840">
      <c r="D840" s="45"/>
    </row>
    <row r="841">
      <c r="D841" s="45"/>
    </row>
    <row r="842">
      <c r="D842" s="45"/>
    </row>
    <row r="843">
      <c r="D843" s="45"/>
    </row>
    <row r="844">
      <c r="D844" s="45"/>
    </row>
    <row r="845">
      <c r="D845" s="45"/>
    </row>
    <row r="846">
      <c r="D846" s="45"/>
    </row>
    <row r="847">
      <c r="D847" s="45"/>
    </row>
    <row r="848">
      <c r="D848" s="45"/>
    </row>
    <row r="849">
      <c r="D849" s="45"/>
    </row>
    <row r="850">
      <c r="D850" s="45"/>
    </row>
    <row r="851">
      <c r="D851" s="45"/>
    </row>
    <row r="852">
      <c r="D852" s="45"/>
    </row>
    <row r="853">
      <c r="D853" s="45"/>
    </row>
    <row r="854">
      <c r="D854" s="45"/>
    </row>
    <row r="855">
      <c r="D855" s="45"/>
    </row>
    <row r="856">
      <c r="D856" s="45"/>
    </row>
    <row r="857">
      <c r="D857" s="45"/>
    </row>
    <row r="858">
      <c r="D858" s="45"/>
    </row>
    <row r="859">
      <c r="D859" s="45"/>
    </row>
    <row r="860">
      <c r="D860" s="45"/>
    </row>
    <row r="861">
      <c r="D861" s="45"/>
    </row>
    <row r="862">
      <c r="D862" s="45"/>
    </row>
    <row r="863">
      <c r="D863" s="45"/>
    </row>
    <row r="864">
      <c r="D864" s="45"/>
    </row>
    <row r="865">
      <c r="D865" s="45"/>
    </row>
    <row r="866">
      <c r="D866" s="45"/>
    </row>
    <row r="867">
      <c r="D867" s="45"/>
    </row>
    <row r="868">
      <c r="D868" s="45"/>
    </row>
    <row r="869">
      <c r="D869" s="45"/>
    </row>
    <row r="870">
      <c r="D870" s="45"/>
    </row>
    <row r="871">
      <c r="D871" s="45"/>
    </row>
    <row r="872">
      <c r="D872" s="45"/>
    </row>
    <row r="873">
      <c r="D873" s="45"/>
    </row>
    <row r="874">
      <c r="D874" s="45"/>
    </row>
    <row r="875">
      <c r="D875" s="45"/>
    </row>
    <row r="876">
      <c r="D876" s="45"/>
    </row>
    <row r="877">
      <c r="D877" s="45"/>
    </row>
    <row r="878">
      <c r="D878" s="45"/>
    </row>
    <row r="879">
      <c r="D879" s="45"/>
    </row>
    <row r="880">
      <c r="D880" s="45"/>
    </row>
    <row r="881">
      <c r="D881" s="45"/>
    </row>
    <row r="882">
      <c r="D882" s="45"/>
    </row>
    <row r="883">
      <c r="D883" s="45"/>
    </row>
    <row r="884">
      <c r="D884" s="45"/>
    </row>
    <row r="885">
      <c r="D885" s="45"/>
    </row>
    <row r="886">
      <c r="D886" s="45"/>
    </row>
    <row r="887">
      <c r="D887" s="45"/>
    </row>
    <row r="888">
      <c r="D888" s="45"/>
    </row>
    <row r="889">
      <c r="D889" s="45"/>
    </row>
    <row r="890">
      <c r="D890" s="45"/>
    </row>
    <row r="891">
      <c r="D891" s="45"/>
    </row>
    <row r="892">
      <c r="D892" s="45"/>
    </row>
    <row r="893">
      <c r="D893" s="45"/>
    </row>
    <row r="894">
      <c r="D894" s="45"/>
    </row>
    <row r="895">
      <c r="D895" s="45"/>
    </row>
    <row r="896">
      <c r="D896" s="45"/>
    </row>
    <row r="897">
      <c r="D897" s="45"/>
    </row>
    <row r="898">
      <c r="D898" s="45"/>
    </row>
    <row r="899">
      <c r="D899" s="45"/>
    </row>
    <row r="900">
      <c r="D900" s="45"/>
    </row>
    <row r="901">
      <c r="D901" s="45"/>
    </row>
    <row r="902">
      <c r="D902" s="45"/>
    </row>
    <row r="903">
      <c r="D903" s="45"/>
    </row>
    <row r="904">
      <c r="D904" s="45"/>
    </row>
    <row r="905">
      <c r="D905" s="45"/>
    </row>
    <row r="906">
      <c r="D906" s="45"/>
    </row>
    <row r="907">
      <c r="D907" s="45"/>
    </row>
    <row r="908">
      <c r="D908" s="45"/>
    </row>
    <row r="909">
      <c r="D909" s="45"/>
    </row>
    <row r="910">
      <c r="D910" s="45"/>
    </row>
    <row r="911">
      <c r="D911" s="45"/>
    </row>
    <row r="912">
      <c r="D912" s="45"/>
    </row>
    <row r="913">
      <c r="D913" s="45"/>
    </row>
    <row r="914">
      <c r="D914" s="45"/>
    </row>
    <row r="915">
      <c r="D915" s="45"/>
    </row>
    <row r="916">
      <c r="D916" s="45"/>
    </row>
    <row r="917">
      <c r="D917" s="45"/>
    </row>
    <row r="918">
      <c r="D918" s="45"/>
    </row>
    <row r="919">
      <c r="D919" s="45"/>
    </row>
    <row r="920">
      <c r="D920" s="45"/>
    </row>
    <row r="921">
      <c r="D921" s="45"/>
    </row>
    <row r="922">
      <c r="D922" s="45"/>
    </row>
    <row r="923">
      <c r="D923" s="45"/>
    </row>
    <row r="924">
      <c r="D924" s="45"/>
    </row>
    <row r="925">
      <c r="D925" s="45"/>
    </row>
    <row r="926">
      <c r="D926" s="45"/>
    </row>
    <row r="927">
      <c r="D927" s="45"/>
    </row>
    <row r="928">
      <c r="D928" s="45"/>
    </row>
    <row r="929">
      <c r="D929" s="45"/>
    </row>
    <row r="930">
      <c r="D930" s="45"/>
    </row>
    <row r="931">
      <c r="D931" s="45"/>
    </row>
    <row r="932">
      <c r="D932" s="45"/>
    </row>
    <row r="933">
      <c r="D933" s="45"/>
    </row>
    <row r="934">
      <c r="D934" s="45"/>
    </row>
    <row r="935">
      <c r="D935" s="45"/>
    </row>
    <row r="936">
      <c r="D936" s="45"/>
    </row>
    <row r="937">
      <c r="D937" s="45"/>
    </row>
    <row r="938">
      <c r="D938" s="45"/>
    </row>
    <row r="939">
      <c r="D939" s="45"/>
    </row>
    <row r="940">
      <c r="D940" s="45"/>
    </row>
    <row r="941">
      <c r="D941" s="45"/>
    </row>
    <row r="942">
      <c r="D942" s="45"/>
    </row>
    <row r="943">
      <c r="D943" s="45"/>
    </row>
    <row r="944">
      <c r="D944" s="45"/>
    </row>
    <row r="945">
      <c r="D945" s="45"/>
    </row>
    <row r="946">
      <c r="D946" s="45"/>
    </row>
    <row r="947">
      <c r="D947" s="45"/>
    </row>
    <row r="948">
      <c r="D948" s="45"/>
    </row>
    <row r="949">
      <c r="D949" s="45"/>
    </row>
    <row r="950">
      <c r="D950" s="45"/>
    </row>
    <row r="951">
      <c r="D951" s="45"/>
    </row>
    <row r="952">
      <c r="D952" s="45"/>
    </row>
    <row r="953">
      <c r="D953" s="45"/>
    </row>
    <row r="954">
      <c r="D954" s="45"/>
    </row>
    <row r="955">
      <c r="D955" s="45"/>
    </row>
    <row r="956">
      <c r="D956" s="45"/>
    </row>
    <row r="957">
      <c r="D957" s="45"/>
    </row>
    <row r="958">
      <c r="D958" s="45"/>
    </row>
    <row r="959">
      <c r="D959" s="45"/>
    </row>
    <row r="960">
      <c r="D960" s="45"/>
    </row>
    <row r="961">
      <c r="D961" s="45"/>
    </row>
    <row r="962">
      <c r="D962" s="45"/>
    </row>
    <row r="963">
      <c r="D963" s="45"/>
    </row>
    <row r="964">
      <c r="D964" s="45"/>
    </row>
    <row r="965">
      <c r="D965" s="45"/>
    </row>
    <row r="966">
      <c r="D966" s="45"/>
    </row>
    <row r="967">
      <c r="D967" s="45"/>
    </row>
    <row r="968">
      <c r="D968" s="45"/>
    </row>
    <row r="969">
      <c r="D969" s="45"/>
    </row>
    <row r="970">
      <c r="D970" s="45"/>
    </row>
    <row r="971">
      <c r="D971" s="45"/>
    </row>
    <row r="972">
      <c r="D972" s="45"/>
    </row>
    <row r="973">
      <c r="D973" s="45"/>
    </row>
    <row r="974">
      <c r="D974" s="45"/>
    </row>
    <row r="975">
      <c r="D975" s="45"/>
    </row>
    <row r="976">
      <c r="D976" s="45"/>
    </row>
    <row r="977">
      <c r="D977" s="45"/>
    </row>
    <row r="978">
      <c r="D978" s="45"/>
    </row>
    <row r="979">
      <c r="D979" s="45"/>
    </row>
    <row r="980">
      <c r="D980" s="45"/>
    </row>
    <row r="981">
      <c r="D981" s="45"/>
    </row>
    <row r="982">
      <c r="D982" s="45"/>
    </row>
    <row r="983">
      <c r="D983" s="45"/>
    </row>
    <row r="984">
      <c r="D984" s="45"/>
    </row>
    <row r="985">
      <c r="D985" s="45"/>
    </row>
    <row r="986">
      <c r="D986" s="45"/>
    </row>
    <row r="987">
      <c r="D987" s="45"/>
    </row>
    <row r="988">
      <c r="D988" s="45"/>
    </row>
    <row r="989">
      <c r="D989" s="45"/>
    </row>
    <row r="990">
      <c r="D990" s="45"/>
    </row>
    <row r="991">
      <c r="D991" s="45"/>
    </row>
    <row r="992">
      <c r="D992" s="45"/>
    </row>
    <row r="993">
      <c r="D993" s="45"/>
    </row>
    <row r="994">
      <c r="D994" s="45"/>
    </row>
    <row r="995">
      <c r="D995" s="45"/>
    </row>
    <row r="996">
      <c r="D996" s="45"/>
    </row>
    <row r="997">
      <c r="D997" s="45"/>
    </row>
    <row r="998">
      <c r="D998" s="45"/>
    </row>
    <row r="999">
      <c r="D999" s="45"/>
    </row>
    <row r="1000">
      <c r="D1000" s="45"/>
    </row>
    <row r="1001">
      <c r="D1001" s="4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2" max="2" width="23.57"/>
  </cols>
  <sheetData>
    <row r="1">
      <c r="A1" s="2">
        <v>174.0</v>
      </c>
      <c r="B1" s="4" t="s">
        <v>3236</v>
      </c>
      <c r="C1" s="5" t="s">
        <v>3237</v>
      </c>
      <c r="D1" s="5">
        <v>2011.0</v>
      </c>
      <c r="E1" s="10"/>
      <c r="F1" s="10"/>
      <c r="G1" s="63"/>
      <c r="H1" s="10"/>
      <c r="I1" s="63"/>
      <c r="J1" s="10"/>
      <c r="K1" s="64" t="s">
        <v>3238</v>
      </c>
      <c r="L1" s="10"/>
      <c r="M1" s="10"/>
      <c r="N1" s="10"/>
      <c r="O1" s="10"/>
      <c r="P1" s="10"/>
      <c r="Q1" s="10"/>
      <c r="R1" s="10"/>
      <c r="S1" s="10"/>
      <c r="T1" s="10"/>
      <c r="U1" s="10"/>
      <c r="V1" s="10"/>
      <c r="W1" s="10"/>
      <c r="X1" s="10"/>
      <c r="Y1" s="10"/>
      <c r="Z1" s="10"/>
      <c r="AA1" s="10"/>
      <c r="AB1" s="5" t="s">
        <v>3239</v>
      </c>
      <c r="AC1" s="10"/>
      <c r="AD1" s="10"/>
      <c r="AE1" s="10"/>
      <c r="AF1" s="5" t="s">
        <v>3240</v>
      </c>
      <c r="AG1" s="10"/>
      <c r="AH1" s="10"/>
      <c r="AI1" s="10"/>
      <c r="AJ1" s="10"/>
    </row>
    <row r="2">
      <c r="A2" s="25">
        <v>178.0</v>
      </c>
      <c r="B2" s="4" t="s">
        <v>3241</v>
      </c>
      <c r="C2" s="5" t="s">
        <v>3242</v>
      </c>
      <c r="D2" s="5">
        <v>2012.0</v>
      </c>
      <c r="E2" s="10"/>
      <c r="F2" s="10"/>
      <c r="G2" s="63"/>
      <c r="H2" s="10"/>
      <c r="I2" s="63"/>
      <c r="J2" s="10"/>
      <c r="K2" s="64" t="s">
        <v>96</v>
      </c>
      <c r="L2" s="10"/>
      <c r="M2" s="10"/>
      <c r="N2" s="10"/>
      <c r="O2" s="10"/>
      <c r="P2" s="10"/>
      <c r="Q2" s="10"/>
      <c r="R2" s="10"/>
      <c r="S2" s="10"/>
      <c r="T2" s="10"/>
      <c r="U2" s="10"/>
      <c r="V2" s="10"/>
      <c r="W2" s="10"/>
      <c r="X2" s="10"/>
      <c r="Y2" s="10"/>
      <c r="Z2" s="10"/>
      <c r="AA2" s="10"/>
      <c r="AB2" s="5" t="s">
        <v>3243</v>
      </c>
      <c r="AC2" s="10"/>
      <c r="AD2" s="10"/>
      <c r="AE2" s="10"/>
      <c r="AF2" s="5" t="s">
        <v>3244</v>
      </c>
      <c r="AG2" s="10"/>
      <c r="AH2" s="10"/>
      <c r="AI2" s="10"/>
      <c r="AJ2" s="10"/>
    </row>
    <row r="3">
      <c r="A3" s="2">
        <v>324.0</v>
      </c>
      <c r="B3" s="4" t="s">
        <v>3245</v>
      </c>
      <c r="C3" s="5" t="s">
        <v>3246</v>
      </c>
      <c r="D3" s="5">
        <v>2015.0</v>
      </c>
      <c r="E3" s="2" t="s">
        <v>3247</v>
      </c>
      <c r="F3" s="2">
        <v>0.0</v>
      </c>
      <c r="G3" s="64">
        <v>-4.0</v>
      </c>
      <c r="H3" s="2">
        <v>-4.0</v>
      </c>
      <c r="I3" s="65"/>
      <c r="J3" s="25"/>
      <c r="K3" s="64" t="s">
        <v>1149</v>
      </c>
      <c r="L3" s="2">
        <v>1.0</v>
      </c>
      <c r="M3" s="2">
        <v>0.0</v>
      </c>
      <c r="N3" s="25"/>
      <c r="O3" s="2" t="s">
        <v>42</v>
      </c>
      <c r="P3" s="25"/>
      <c r="Q3" s="25"/>
      <c r="R3" s="25"/>
      <c r="S3" s="25"/>
      <c r="T3" s="25"/>
      <c r="U3" s="25"/>
      <c r="V3" s="2" t="s">
        <v>3248</v>
      </c>
      <c r="W3" s="2" t="s">
        <v>3249</v>
      </c>
      <c r="X3" s="25"/>
      <c r="Y3" s="2" t="s">
        <v>3250</v>
      </c>
      <c r="Z3" s="25"/>
      <c r="AA3" s="25"/>
      <c r="AB3" s="5" t="s">
        <v>3246</v>
      </c>
      <c r="AC3" s="2" t="s">
        <v>3251</v>
      </c>
      <c r="AD3" s="2" t="s">
        <v>3252</v>
      </c>
      <c r="AE3" s="25"/>
      <c r="AF3" s="5" t="s">
        <v>3253</v>
      </c>
      <c r="AG3" s="25"/>
      <c r="AH3" s="25"/>
      <c r="AI3" s="25"/>
      <c r="AJ3" s="25"/>
    </row>
    <row r="4">
      <c r="A4" s="2">
        <v>159.0</v>
      </c>
      <c r="B4" s="4" t="s">
        <v>3254</v>
      </c>
      <c r="C4" s="5" t="s">
        <v>3255</v>
      </c>
      <c r="D4" s="5">
        <v>2011.0</v>
      </c>
      <c r="E4" s="10"/>
      <c r="F4" s="10"/>
      <c r="G4" s="63"/>
      <c r="H4" s="10"/>
      <c r="I4" s="63"/>
      <c r="J4" s="10"/>
      <c r="K4" s="64" t="s">
        <v>213</v>
      </c>
      <c r="L4" s="2">
        <v>0.0</v>
      </c>
      <c r="M4" s="10"/>
      <c r="N4" s="10"/>
      <c r="O4" s="5" t="s">
        <v>93</v>
      </c>
      <c r="P4" s="10"/>
      <c r="Q4" s="10"/>
      <c r="R4" s="10"/>
      <c r="S4" s="10"/>
      <c r="T4" s="2">
        <f t="shared" ref="T4:T33" si="1">SUM(Q4:S4)</f>
        <v>0</v>
      </c>
      <c r="U4" s="10"/>
      <c r="V4" s="2" t="s">
        <v>849</v>
      </c>
      <c r="W4" s="2" t="s">
        <v>3256</v>
      </c>
      <c r="X4" s="10"/>
      <c r="Y4" s="10"/>
      <c r="Z4" s="10"/>
      <c r="AA4" s="10"/>
      <c r="AB4" s="5" t="s">
        <v>3257</v>
      </c>
      <c r="AC4" s="2" t="s">
        <v>3258</v>
      </c>
      <c r="AD4" s="10"/>
      <c r="AE4" s="10"/>
      <c r="AF4" s="5" t="s">
        <v>3259</v>
      </c>
      <c r="AG4" s="10"/>
      <c r="AH4" s="10"/>
      <c r="AI4" s="10"/>
      <c r="AJ4" s="10"/>
    </row>
    <row r="5">
      <c r="A5" s="2">
        <v>244.0</v>
      </c>
      <c r="B5" s="4" t="s">
        <v>3260</v>
      </c>
      <c r="C5" s="5" t="s">
        <v>3261</v>
      </c>
      <c r="D5" s="5">
        <v>2007.0</v>
      </c>
      <c r="E5" s="25"/>
      <c r="F5" s="25"/>
      <c r="G5" s="25"/>
      <c r="H5" s="25"/>
      <c r="I5" s="25"/>
      <c r="J5" s="25"/>
      <c r="K5" s="2" t="s">
        <v>305</v>
      </c>
      <c r="L5" s="25"/>
      <c r="M5" s="25"/>
      <c r="N5" s="25"/>
      <c r="O5" s="25"/>
      <c r="P5" s="25"/>
      <c r="Q5" s="25"/>
      <c r="R5" s="25"/>
      <c r="S5" s="25"/>
      <c r="T5" s="2">
        <f t="shared" si="1"/>
        <v>0</v>
      </c>
      <c r="U5" s="25"/>
      <c r="V5" s="25"/>
      <c r="W5" s="25"/>
      <c r="X5" s="25"/>
      <c r="Y5" s="25"/>
      <c r="Z5" s="25"/>
      <c r="AA5" s="25"/>
      <c r="AB5" s="5" t="s">
        <v>3261</v>
      </c>
      <c r="AC5" s="25"/>
      <c r="AD5" s="25"/>
      <c r="AE5" s="25"/>
      <c r="AF5" s="5" t="s">
        <v>3262</v>
      </c>
      <c r="AG5" s="25"/>
      <c r="AH5" s="25"/>
      <c r="AI5" s="25"/>
      <c r="AJ5" s="25"/>
    </row>
    <row r="6">
      <c r="A6" s="25">
        <v>386.0</v>
      </c>
      <c r="B6" s="4" t="s">
        <v>3263</v>
      </c>
      <c r="C6" s="5" t="s">
        <v>3264</v>
      </c>
      <c r="D6" s="5">
        <v>2008.0</v>
      </c>
      <c r="E6" s="25"/>
      <c r="F6" s="25"/>
      <c r="G6" s="25"/>
      <c r="H6" s="25"/>
      <c r="I6" s="25"/>
      <c r="J6" s="25"/>
      <c r="K6" s="2" t="s">
        <v>3265</v>
      </c>
      <c r="L6" s="25"/>
      <c r="M6" s="25"/>
      <c r="N6" s="25"/>
      <c r="O6" s="25"/>
      <c r="P6" s="25"/>
      <c r="Q6" s="25"/>
      <c r="R6" s="25"/>
      <c r="S6" s="25"/>
      <c r="T6" s="2">
        <f t="shared" si="1"/>
        <v>0</v>
      </c>
      <c r="U6" s="25"/>
      <c r="V6" s="25"/>
      <c r="W6" s="25"/>
      <c r="X6" s="25"/>
      <c r="Y6" s="25"/>
      <c r="Z6" s="25"/>
      <c r="AA6" s="25"/>
      <c r="AB6" s="5" t="s">
        <v>3264</v>
      </c>
      <c r="AC6" s="25"/>
      <c r="AD6" s="25"/>
      <c r="AE6" s="25"/>
      <c r="AF6" s="5" t="s">
        <v>3266</v>
      </c>
      <c r="AG6" s="25"/>
      <c r="AH6" s="25"/>
      <c r="AI6" s="25"/>
      <c r="AJ6" s="25"/>
    </row>
    <row r="7">
      <c r="A7" s="2">
        <v>255.0</v>
      </c>
      <c r="B7" s="4" t="s">
        <v>3267</v>
      </c>
      <c r="C7" s="5" t="s">
        <v>3268</v>
      </c>
      <c r="D7" s="5">
        <v>2003.0</v>
      </c>
      <c r="E7" s="25"/>
      <c r="F7" s="25"/>
      <c r="G7" s="25"/>
      <c r="H7" s="25"/>
      <c r="I7" s="25"/>
      <c r="J7" s="25"/>
      <c r="K7" s="2" t="s">
        <v>1149</v>
      </c>
      <c r="L7" s="25"/>
      <c r="M7" s="25"/>
      <c r="N7" s="25"/>
      <c r="O7" s="25"/>
      <c r="P7" s="25"/>
      <c r="Q7" s="25"/>
      <c r="R7" s="25"/>
      <c r="S7" s="25"/>
      <c r="T7" s="2">
        <f t="shared" si="1"/>
        <v>0</v>
      </c>
      <c r="U7" s="25"/>
      <c r="V7" s="25"/>
      <c r="W7" s="25"/>
      <c r="X7" s="25"/>
      <c r="Y7" s="25"/>
      <c r="Z7" s="25"/>
      <c r="AA7" s="25"/>
      <c r="AB7" s="5" t="s">
        <v>3268</v>
      </c>
      <c r="AC7" s="25"/>
      <c r="AD7" s="25"/>
      <c r="AE7" s="25"/>
      <c r="AF7" s="5" t="s">
        <v>3269</v>
      </c>
      <c r="AG7" s="25"/>
      <c r="AH7" s="25"/>
      <c r="AI7" s="25"/>
      <c r="AJ7" s="25"/>
    </row>
    <row r="8">
      <c r="A8" s="25">
        <v>256.0</v>
      </c>
      <c r="B8" s="4" t="s">
        <v>3270</v>
      </c>
      <c r="C8" s="5" t="s">
        <v>3271</v>
      </c>
      <c r="D8" s="5">
        <v>2021.0</v>
      </c>
      <c r="E8" s="25"/>
      <c r="F8" s="25"/>
      <c r="G8" s="25"/>
      <c r="H8" s="25"/>
      <c r="I8" s="25"/>
      <c r="J8" s="25"/>
      <c r="K8" s="25"/>
      <c r="L8" s="25"/>
      <c r="M8" s="25"/>
      <c r="N8" s="25"/>
      <c r="O8" s="25"/>
      <c r="P8" s="25"/>
      <c r="Q8" s="25"/>
      <c r="R8" s="25"/>
      <c r="S8" s="25"/>
      <c r="T8" s="2">
        <f t="shared" si="1"/>
        <v>0</v>
      </c>
      <c r="U8" s="25"/>
      <c r="V8" s="25"/>
      <c r="W8" s="25"/>
      <c r="X8" s="25"/>
      <c r="Y8" s="25"/>
      <c r="Z8" s="25"/>
      <c r="AA8" s="25"/>
      <c r="AB8" s="5" t="s">
        <v>3271</v>
      </c>
      <c r="AC8" s="25"/>
      <c r="AD8" s="25"/>
      <c r="AE8" s="25"/>
      <c r="AF8" s="17"/>
      <c r="AG8" s="25"/>
      <c r="AH8" s="25"/>
      <c r="AI8" s="25"/>
      <c r="AJ8" s="25"/>
    </row>
    <row r="9">
      <c r="A9" s="2">
        <v>271.0</v>
      </c>
      <c r="B9" s="4" t="s">
        <v>3272</v>
      </c>
      <c r="C9" s="5" t="s">
        <v>3273</v>
      </c>
      <c r="D9" s="5">
        <v>1985.0</v>
      </c>
      <c r="E9" s="25"/>
      <c r="F9" s="25"/>
      <c r="G9" s="25"/>
      <c r="H9" s="25"/>
      <c r="I9" s="25"/>
      <c r="J9" s="25"/>
      <c r="K9" s="25"/>
      <c r="L9" s="25"/>
      <c r="M9" s="25"/>
      <c r="N9" s="25"/>
      <c r="O9" s="25"/>
      <c r="P9" s="25"/>
      <c r="Q9" s="25"/>
      <c r="R9" s="25"/>
      <c r="S9" s="25"/>
      <c r="T9" s="2">
        <f t="shared" si="1"/>
        <v>0</v>
      </c>
      <c r="U9" s="25"/>
      <c r="V9" s="25"/>
      <c r="W9" s="25"/>
      <c r="X9" s="25"/>
      <c r="Y9" s="25"/>
      <c r="Z9" s="25"/>
      <c r="AA9" s="25"/>
      <c r="AB9" s="5" t="s">
        <v>3273</v>
      </c>
      <c r="AC9" s="25"/>
      <c r="AD9" s="25"/>
      <c r="AE9" s="25"/>
      <c r="AF9" s="5" t="s">
        <v>3274</v>
      </c>
      <c r="AG9" s="25"/>
      <c r="AH9" s="25"/>
      <c r="AI9" s="25"/>
      <c r="AJ9" s="25"/>
    </row>
    <row r="10">
      <c r="A10" s="2">
        <v>270.0</v>
      </c>
      <c r="B10" s="4" t="s">
        <v>3275</v>
      </c>
      <c r="C10" s="5" t="s">
        <v>3276</v>
      </c>
      <c r="D10" s="5">
        <v>2016.0</v>
      </c>
      <c r="E10" s="25"/>
      <c r="F10" s="25"/>
      <c r="G10" s="25"/>
      <c r="H10" s="25"/>
      <c r="I10" s="25"/>
      <c r="J10" s="25"/>
      <c r="K10" s="25"/>
      <c r="L10" s="25"/>
      <c r="M10" s="25"/>
      <c r="N10" s="25"/>
      <c r="O10" s="25"/>
      <c r="P10" s="25"/>
      <c r="Q10" s="25"/>
      <c r="R10" s="25"/>
      <c r="S10" s="25"/>
      <c r="T10" s="2">
        <f t="shared" si="1"/>
        <v>0</v>
      </c>
      <c r="U10" s="25"/>
      <c r="V10" s="25"/>
      <c r="W10" s="25"/>
      <c r="X10" s="25"/>
      <c r="Y10" s="25"/>
      <c r="Z10" s="25"/>
      <c r="AA10" s="25"/>
      <c r="AB10" s="5" t="s">
        <v>3276</v>
      </c>
      <c r="AC10" s="25"/>
      <c r="AD10" s="25"/>
      <c r="AE10" s="25"/>
      <c r="AF10" s="5" t="s">
        <v>3277</v>
      </c>
      <c r="AG10" s="25"/>
      <c r="AH10" s="25"/>
      <c r="AI10" s="25"/>
      <c r="AJ10" s="25"/>
    </row>
    <row r="11">
      <c r="A11" s="2">
        <v>273.0</v>
      </c>
      <c r="B11" s="4" t="s">
        <v>3278</v>
      </c>
      <c r="C11" s="5" t="s">
        <v>3279</v>
      </c>
      <c r="D11" s="5">
        <v>2010.0</v>
      </c>
      <c r="E11" s="25"/>
      <c r="F11" s="25"/>
      <c r="G11" s="25"/>
      <c r="H11" s="25"/>
      <c r="I11" s="25"/>
      <c r="J11" s="25"/>
      <c r="K11" s="25"/>
      <c r="L11" s="25"/>
      <c r="M11" s="25"/>
      <c r="N11" s="25"/>
      <c r="O11" s="25"/>
      <c r="P11" s="25"/>
      <c r="Q11" s="25"/>
      <c r="R11" s="25"/>
      <c r="S11" s="25"/>
      <c r="T11" s="2">
        <f t="shared" si="1"/>
        <v>0</v>
      </c>
      <c r="U11" s="25"/>
      <c r="V11" s="25"/>
      <c r="W11" s="25"/>
      <c r="X11" s="25"/>
      <c r="Y11" s="25"/>
      <c r="Z11" s="25"/>
      <c r="AA11" s="25"/>
      <c r="AB11" s="5" t="s">
        <v>3279</v>
      </c>
      <c r="AC11" s="25"/>
      <c r="AD11" s="25"/>
      <c r="AE11" s="25"/>
      <c r="AF11" s="5" t="s">
        <v>3280</v>
      </c>
      <c r="AG11" s="25"/>
      <c r="AH11" s="25"/>
      <c r="AI11" s="25"/>
      <c r="AJ11" s="25"/>
    </row>
    <row r="12">
      <c r="A12" s="25">
        <v>274.0</v>
      </c>
      <c r="B12" s="4" t="s">
        <v>3281</v>
      </c>
      <c r="C12" s="5" t="s">
        <v>3282</v>
      </c>
      <c r="D12" s="5">
        <v>2010.0</v>
      </c>
      <c r="E12" s="25"/>
      <c r="F12" s="25"/>
      <c r="G12" s="25"/>
      <c r="H12" s="25"/>
      <c r="I12" s="25"/>
      <c r="J12" s="25"/>
      <c r="K12" s="25"/>
      <c r="L12" s="25"/>
      <c r="M12" s="25"/>
      <c r="N12" s="25"/>
      <c r="O12" s="25"/>
      <c r="P12" s="25"/>
      <c r="Q12" s="25"/>
      <c r="R12" s="25"/>
      <c r="S12" s="25"/>
      <c r="T12" s="2">
        <f t="shared" si="1"/>
        <v>0</v>
      </c>
      <c r="U12" s="25"/>
      <c r="V12" s="25"/>
      <c r="W12" s="25"/>
      <c r="X12" s="25"/>
      <c r="Y12" s="25"/>
      <c r="Z12" s="25"/>
      <c r="AA12" s="25"/>
      <c r="AB12" s="5" t="s">
        <v>3282</v>
      </c>
      <c r="AC12" s="25"/>
      <c r="AD12" s="25"/>
      <c r="AE12" s="25"/>
      <c r="AF12" s="5" t="s">
        <v>3283</v>
      </c>
      <c r="AG12" s="25"/>
      <c r="AH12" s="25"/>
      <c r="AI12" s="25"/>
      <c r="AJ12" s="25"/>
    </row>
    <row r="13">
      <c r="A13" s="2">
        <v>276.0</v>
      </c>
      <c r="B13" s="4" t="s">
        <v>3284</v>
      </c>
      <c r="C13" s="5" t="s">
        <v>340</v>
      </c>
      <c r="D13" s="5">
        <v>2014.0</v>
      </c>
      <c r="E13" s="25"/>
      <c r="F13" s="25"/>
      <c r="G13" s="25"/>
      <c r="H13" s="25"/>
      <c r="I13" s="25"/>
      <c r="J13" s="25"/>
      <c r="K13" s="2" t="s">
        <v>213</v>
      </c>
      <c r="L13" s="25"/>
      <c r="M13" s="25"/>
      <c r="N13" s="25"/>
      <c r="O13" s="25"/>
      <c r="P13" s="25"/>
      <c r="Q13" s="25"/>
      <c r="R13" s="25"/>
      <c r="S13" s="25"/>
      <c r="T13" s="2">
        <f t="shared" si="1"/>
        <v>0</v>
      </c>
      <c r="U13" s="25"/>
      <c r="V13" s="25"/>
      <c r="W13" s="25"/>
      <c r="X13" s="25"/>
      <c r="Y13" s="25"/>
      <c r="Z13" s="25"/>
      <c r="AA13" s="25"/>
      <c r="AB13" s="5" t="s">
        <v>340</v>
      </c>
      <c r="AC13" s="25"/>
      <c r="AD13" s="25"/>
      <c r="AE13" s="25"/>
      <c r="AF13" s="5"/>
      <c r="AG13" s="25"/>
      <c r="AH13" s="25"/>
      <c r="AI13" s="25"/>
      <c r="AJ13" s="25"/>
    </row>
    <row r="14">
      <c r="A14" s="25">
        <v>444.0</v>
      </c>
      <c r="B14" s="4" t="s">
        <v>3285</v>
      </c>
      <c r="C14" s="5" t="s">
        <v>3286</v>
      </c>
      <c r="D14" s="5">
        <v>2021.0</v>
      </c>
      <c r="E14" s="2">
        <v>3.0</v>
      </c>
      <c r="F14" s="25"/>
      <c r="G14" s="25"/>
      <c r="H14" s="25"/>
      <c r="I14" s="25"/>
      <c r="J14" s="25"/>
      <c r="K14" s="2" t="s">
        <v>57</v>
      </c>
      <c r="L14" s="25"/>
      <c r="M14" s="25"/>
      <c r="N14" s="25"/>
      <c r="O14" s="25"/>
      <c r="P14" s="25"/>
      <c r="Q14" s="25"/>
      <c r="R14" s="25"/>
      <c r="S14" s="25"/>
      <c r="T14" s="2">
        <f t="shared" si="1"/>
        <v>0</v>
      </c>
      <c r="U14" s="25"/>
      <c r="V14" s="2" t="s">
        <v>2373</v>
      </c>
      <c r="W14" s="2" t="s">
        <v>3287</v>
      </c>
      <c r="X14" s="25"/>
      <c r="Y14" s="25"/>
      <c r="Z14" s="25"/>
      <c r="AA14" s="25"/>
      <c r="AB14" s="2" t="s">
        <v>3288</v>
      </c>
      <c r="AC14" s="2" t="s">
        <v>3289</v>
      </c>
      <c r="AD14" s="25"/>
      <c r="AE14" s="25"/>
      <c r="AF14" s="17"/>
      <c r="AG14" s="25"/>
      <c r="AH14" s="25"/>
      <c r="AI14" s="25"/>
      <c r="AJ14" s="25"/>
    </row>
    <row r="15">
      <c r="A15" s="2">
        <v>191.0</v>
      </c>
      <c r="B15" s="4" t="s">
        <v>3290</v>
      </c>
      <c r="C15" s="5" t="s">
        <v>3291</v>
      </c>
      <c r="D15" s="5">
        <v>2020.0</v>
      </c>
      <c r="E15" s="2" t="s">
        <v>235</v>
      </c>
      <c r="F15" s="2">
        <v>0.0</v>
      </c>
      <c r="G15" s="2">
        <v>-9.0</v>
      </c>
      <c r="H15" s="2">
        <v>-5.0</v>
      </c>
      <c r="I15" s="10"/>
      <c r="J15" s="10"/>
      <c r="K15" s="2" t="s">
        <v>263</v>
      </c>
      <c r="L15" s="10"/>
      <c r="M15" s="10"/>
      <c r="N15" s="10"/>
      <c r="O15" s="10"/>
      <c r="P15" s="10"/>
      <c r="Q15" s="10"/>
      <c r="R15" s="10"/>
      <c r="S15" s="10"/>
      <c r="T15" s="2">
        <f t="shared" si="1"/>
        <v>0</v>
      </c>
      <c r="U15" s="10"/>
      <c r="V15" s="10"/>
      <c r="W15" s="10"/>
      <c r="X15" s="10"/>
      <c r="Y15" s="2" t="s">
        <v>3292</v>
      </c>
      <c r="Z15" s="10"/>
      <c r="AA15" s="10"/>
      <c r="AB15" s="5" t="s">
        <v>3293</v>
      </c>
      <c r="AC15" s="10"/>
      <c r="AD15" s="10"/>
      <c r="AE15" s="10"/>
      <c r="AF15" s="5" t="s">
        <v>3294</v>
      </c>
      <c r="AG15" s="10"/>
      <c r="AH15" s="10"/>
      <c r="AI15" s="10"/>
      <c r="AJ15" s="10"/>
    </row>
    <row r="16">
      <c r="A16" s="2">
        <v>457.0</v>
      </c>
      <c r="B16" s="4" t="s">
        <v>3295</v>
      </c>
      <c r="C16" s="5" t="s">
        <v>3296</v>
      </c>
      <c r="D16" s="5">
        <v>2021.0</v>
      </c>
      <c r="E16" s="2" t="s">
        <v>3297</v>
      </c>
      <c r="F16" s="2"/>
      <c r="G16" s="2">
        <v>-7.0</v>
      </c>
      <c r="H16" s="5"/>
      <c r="I16" s="2"/>
      <c r="J16" s="2"/>
      <c r="K16" s="2" t="s">
        <v>782</v>
      </c>
      <c r="L16" s="2">
        <v>1.0</v>
      </c>
      <c r="M16" s="2">
        <v>0.0</v>
      </c>
      <c r="N16" s="2"/>
      <c r="O16" s="5"/>
      <c r="P16" s="10"/>
      <c r="Q16" s="2">
        <v>0.75</v>
      </c>
      <c r="R16" s="2">
        <v>0.25</v>
      </c>
      <c r="S16" s="2"/>
      <c r="T16" s="2">
        <f t="shared" si="1"/>
        <v>1</v>
      </c>
      <c r="U16" s="2" t="s">
        <v>3298</v>
      </c>
      <c r="V16" s="2"/>
      <c r="W16" s="2" t="s">
        <v>3299</v>
      </c>
      <c r="X16" s="2" t="s">
        <v>3300</v>
      </c>
      <c r="Y16" s="2"/>
      <c r="Z16" s="10"/>
      <c r="AA16" s="2"/>
      <c r="AB16" s="5" t="s">
        <v>3301</v>
      </c>
      <c r="AC16" s="2" t="s">
        <v>3302</v>
      </c>
      <c r="AD16" s="2" t="s">
        <v>3303</v>
      </c>
      <c r="AE16" s="10"/>
      <c r="AF16" s="5" t="s">
        <v>3304</v>
      </c>
      <c r="AG16" s="2"/>
      <c r="AH16" s="2" t="s">
        <v>53</v>
      </c>
      <c r="AI16" s="2"/>
      <c r="AJ16" s="2"/>
    </row>
    <row r="17">
      <c r="A17" s="2">
        <v>293.0</v>
      </c>
      <c r="B17" s="4" t="s">
        <v>3305</v>
      </c>
      <c r="C17" s="5" t="s">
        <v>3306</v>
      </c>
      <c r="D17" s="5">
        <v>2020.0</v>
      </c>
      <c r="E17" s="25"/>
      <c r="F17" s="25"/>
      <c r="G17" s="25"/>
      <c r="H17" s="25"/>
      <c r="I17" s="25"/>
      <c r="J17" s="25"/>
      <c r="K17" s="25"/>
      <c r="L17" s="25"/>
      <c r="M17" s="25"/>
      <c r="N17" s="25"/>
      <c r="O17" s="25"/>
      <c r="P17" s="25"/>
      <c r="Q17" s="25"/>
      <c r="R17" s="25"/>
      <c r="S17" s="25"/>
      <c r="T17" s="2">
        <f t="shared" si="1"/>
        <v>0</v>
      </c>
      <c r="U17" s="25"/>
      <c r="V17" s="25"/>
      <c r="W17" s="25"/>
      <c r="X17" s="25"/>
      <c r="Y17" s="25"/>
      <c r="Z17" s="25"/>
      <c r="AA17" s="25"/>
      <c r="AB17" s="5" t="s">
        <v>3306</v>
      </c>
      <c r="AC17" s="25"/>
      <c r="AD17" s="25"/>
      <c r="AE17" s="25"/>
      <c r="AF17" s="5" t="s">
        <v>3307</v>
      </c>
      <c r="AG17" s="25"/>
      <c r="AH17" s="25"/>
      <c r="AI17" s="25"/>
      <c r="AJ17" s="25"/>
    </row>
    <row r="18">
      <c r="A18" s="2">
        <v>440.0</v>
      </c>
      <c r="B18" s="4" t="s">
        <v>3308</v>
      </c>
      <c r="C18" s="17"/>
      <c r="D18" s="17"/>
      <c r="E18" s="25"/>
      <c r="F18" s="25"/>
      <c r="G18" s="25"/>
      <c r="H18" s="25"/>
      <c r="I18" s="25"/>
      <c r="J18" s="25"/>
      <c r="K18" s="25"/>
      <c r="L18" s="25"/>
      <c r="M18" s="25"/>
      <c r="N18" s="25"/>
      <c r="O18" s="25"/>
      <c r="P18" s="25"/>
      <c r="Q18" s="25"/>
      <c r="R18" s="25"/>
      <c r="S18" s="25"/>
      <c r="T18" s="2">
        <f t="shared" si="1"/>
        <v>0</v>
      </c>
      <c r="U18" s="25"/>
      <c r="V18" s="25"/>
      <c r="W18" s="25"/>
      <c r="X18" s="25"/>
      <c r="Y18" s="25"/>
      <c r="Z18" s="25"/>
      <c r="AA18" s="25"/>
      <c r="AB18" s="25"/>
      <c r="AC18" s="25"/>
      <c r="AD18" s="25"/>
      <c r="AE18" s="25"/>
      <c r="AF18" s="17"/>
      <c r="AG18" s="25"/>
      <c r="AH18" s="25"/>
      <c r="AI18" s="25"/>
      <c r="AJ18" s="25"/>
    </row>
    <row r="19">
      <c r="A19" s="25">
        <v>441.0</v>
      </c>
      <c r="B19" s="4" t="s">
        <v>3309</v>
      </c>
      <c r="C19" s="17"/>
      <c r="D19" s="17"/>
      <c r="E19" s="25"/>
      <c r="F19" s="25"/>
      <c r="G19" s="25"/>
      <c r="H19" s="25"/>
      <c r="I19" s="25"/>
      <c r="J19" s="25"/>
      <c r="K19" s="25"/>
      <c r="L19" s="25"/>
      <c r="M19" s="25"/>
      <c r="N19" s="25"/>
      <c r="O19" s="25"/>
      <c r="P19" s="25"/>
      <c r="Q19" s="25"/>
      <c r="R19" s="25"/>
      <c r="S19" s="25"/>
      <c r="T19" s="2">
        <f t="shared" si="1"/>
        <v>0</v>
      </c>
      <c r="U19" s="25"/>
      <c r="V19" s="25"/>
      <c r="W19" s="25"/>
      <c r="X19" s="25"/>
      <c r="Y19" s="25"/>
      <c r="Z19" s="25"/>
      <c r="AA19" s="25"/>
      <c r="AB19" s="25"/>
      <c r="AC19" s="25"/>
      <c r="AD19" s="25"/>
      <c r="AE19" s="25"/>
      <c r="AF19" s="17"/>
      <c r="AG19" s="25"/>
      <c r="AH19" s="25"/>
      <c r="AI19" s="25"/>
      <c r="AJ19" s="25"/>
    </row>
    <row r="20">
      <c r="A20" s="25">
        <v>448.0</v>
      </c>
      <c r="B20" s="4" t="s">
        <v>3310</v>
      </c>
      <c r="C20" s="17"/>
      <c r="D20" s="17"/>
      <c r="E20" s="25"/>
      <c r="F20" s="25"/>
      <c r="G20" s="25"/>
      <c r="H20" s="25"/>
      <c r="I20" s="25"/>
      <c r="J20" s="25"/>
      <c r="K20" s="25"/>
      <c r="L20" s="25"/>
      <c r="M20" s="25"/>
      <c r="N20" s="25"/>
      <c r="O20" s="25"/>
      <c r="P20" s="25"/>
      <c r="Q20" s="25"/>
      <c r="R20" s="25"/>
      <c r="S20" s="25"/>
      <c r="T20" s="2">
        <f t="shared" si="1"/>
        <v>0</v>
      </c>
      <c r="U20" s="25"/>
      <c r="V20" s="25"/>
      <c r="W20" s="25"/>
      <c r="X20" s="25"/>
      <c r="Y20" s="25"/>
      <c r="Z20" s="25"/>
      <c r="AA20" s="25"/>
      <c r="AB20" s="25"/>
      <c r="AC20" s="25"/>
      <c r="AD20" s="25"/>
      <c r="AE20" s="25"/>
      <c r="AF20" s="17"/>
      <c r="AG20" s="25"/>
      <c r="AH20" s="25"/>
      <c r="AI20" s="25"/>
      <c r="AJ20" s="25"/>
    </row>
    <row r="21">
      <c r="A21" s="2">
        <v>447.0</v>
      </c>
      <c r="B21" s="4" t="s">
        <v>3311</v>
      </c>
      <c r="C21" s="17"/>
      <c r="D21" s="17"/>
      <c r="E21" s="25"/>
      <c r="F21" s="25"/>
      <c r="G21" s="25"/>
      <c r="H21" s="25"/>
      <c r="I21" s="25"/>
      <c r="J21" s="25"/>
      <c r="K21" s="25"/>
      <c r="L21" s="25"/>
      <c r="M21" s="25"/>
      <c r="N21" s="25"/>
      <c r="O21" s="25"/>
      <c r="P21" s="25"/>
      <c r="Q21" s="25"/>
      <c r="R21" s="25"/>
      <c r="S21" s="25"/>
      <c r="T21" s="2">
        <f t="shared" si="1"/>
        <v>0</v>
      </c>
      <c r="U21" s="25"/>
      <c r="V21" s="25"/>
      <c r="W21" s="25"/>
      <c r="X21" s="25"/>
      <c r="Y21" s="25"/>
      <c r="Z21" s="25"/>
      <c r="AA21" s="25"/>
      <c r="AB21" s="25"/>
      <c r="AC21" s="25"/>
      <c r="AD21" s="25"/>
      <c r="AE21" s="25"/>
      <c r="AF21" s="17"/>
      <c r="AG21" s="25"/>
      <c r="AH21" s="25"/>
      <c r="AI21" s="25"/>
      <c r="AJ21" s="25"/>
    </row>
    <row r="22">
      <c r="A22" s="25">
        <v>297.0</v>
      </c>
      <c r="B22" s="4" t="s">
        <v>3312</v>
      </c>
      <c r="C22" s="5" t="s">
        <v>3313</v>
      </c>
      <c r="D22" s="5">
        <v>2019.0</v>
      </c>
      <c r="E22" s="25"/>
      <c r="F22" s="25"/>
      <c r="G22" s="25"/>
      <c r="H22" s="25"/>
      <c r="I22" s="25"/>
      <c r="J22" s="25"/>
      <c r="K22" s="25"/>
      <c r="L22" s="25"/>
      <c r="M22" s="25"/>
      <c r="N22" s="25"/>
      <c r="O22" s="25"/>
      <c r="P22" s="25"/>
      <c r="Q22" s="25"/>
      <c r="R22" s="25"/>
      <c r="S22" s="25"/>
      <c r="T22" s="2">
        <f t="shared" si="1"/>
        <v>0</v>
      </c>
      <c r="U22" s="25"/>
      <c r="V22" s="25"/>
      <c r="W22" s="25"/>
      <c r="X22" s="25"/>
      <c r="Y22" s="25"/>
      <c r="Z22" s="25"/>
      <c r="AA22" s="25"/>
      <c r="AB22" s="5" t="s">
        <v>3313</v>
      </c>
      <c r="AC22" s="25"/>
      <c r="AD22" s="25"/>
      <c r="AE22" s="25"/>
      <c r="AF22" s="5" t="s">
        <v>3314</v>
      </c>
      <c r="AG22" s="25"/>
      <c r="AH22" s="25"/>
      <c r="AI22" s="25"/>
      <c r="AJ22" s="25"/>
    </row>
    <row r="23">
      <c r="A23" s="2">
        <v>298.0</v>
      </c>
      <c r="B23" s="4" t="s">
        <v>3315</v>
      </c>
      <c r="C23" s="5" t="s">
        <v>3316</v>
      </c>
      <c r="D23" s="5">
        <v>2012.0</v>
      </c>
      <c r="E23" s="25"/>
      <c r="F23" s="25"/>
      <c r="G23" s="25"/>
      <c r="H23" s="25"/>
      <c r="I23" s="25"/>
      <c r="J23" s="25"/>
      <c r="K23" s="25"/>
      <c r="L23" s="25"/>
      <c r="M23" s="25"/>
      <c r="N23" s="25"/>
      <c r="O23" s="25"/>
      <c r="P23" s="25"/>
      <c r="Q23" s="25"/>
      <c r="R23" s="25"/>
      <c r="S23" s="25"/>
      <c r="T23" s="2">
        <f t="shared" si="1"/>
        <v>0</v>
      </c>
      <c r="U23" s="25"/>
      <c r="V23" s="25"/>
      <c r="W23" s="25"/>
      <c r="X23" s="25"/>
      <c r="Y23" s="25"/>
      <c r="Z23" s="25"/>
      <c r="AA23" s="25"/>
      <c r="AB23" s="5" t="s">
        <v>3316</v>
      </c>
      <c r="AC23" s="25"/>
      <c r="AD23" s="25"/>
      <c r="AE23" s="25"/>
      <c r="AF23" s="17"/>
      <c r="AG23" s="25"/>
      <c r="AH23" s="25"/>
      <c r="AI23" s="25"/>
      <c r="AJ23" s="25"/>
    </row>
    <row r="24">
      <c r="A24" s="25">
        <v>299.0</v>
      </c>
      <c r="B24" s="4" t="s">
        <v>3317</v>
      </c>
      <c r="C24" s="5" t="s">
        <v>3318</v>
      </c>
      <c r="D24" s="5">
        <v>2008.0</v>
      </c>
      <c r="E24" s="25"/>
      <c r="F24" s="25"/>
      <c r="G24" s="25"/>
      <c r="H24" s="25"/>
      <c r="I24" s="25"/>
      <c r="J24" s="25"/>
      <c r="K24" s="25"/>
      <c r="L24" s="25"/>
      <c r="M24" s="25"/>
      <c r="N24" s="25"/>
      <c r="O24" s="25"/>
      <c r="P24" s="25"/>
      <c r="Q24" s="25"/>
      <c r="R24" s="25"/>
      <c r="S24" s="25"/>
      <c r="T24" s="2">
        <f t="shared" si="1"/>
        <v>0</v>
      </c>
      <c r="U24" s="25"/>
      <c r="V24" s="25"/>
      <c r="W24" s="25"/>
      <c r="X24" s="25"/>
      <c r="Y24" s="25"/>
      <c r="Z24" s="25"/>
      <c r="AA24" s="25"/>
      <c r="AB24" s="5" t="s">
        <v>3318</v>
      </c>
      <c r="AC24" s="25"/>
      <c r="AD24" s="25"/>
      <c r="AE24" s="25"/>
      <c r="AF24" s="5" t="s">
        <v>3319</v>
      </c>
      <c r="AG24" s="25"/>
      <c r="AH24" s="25"/>
      <c r="AI24" s="25"/>
      <c r="AJ24" s="25"/>
    </row>
    <row r="25">
      <c r="A25" s="2">
        <v>173.0</v>
      </c>
      <c r="B25" s="4" t="s">
        <v>3320</v>
      </c>
      <c r="C25" s="5" t="s">
        <v>3321</v>
      </c>
      <c r="D25" s="17"/>
      <c r="E25" s="2" t="s">
        <v>235</v>
      </c>
      <c r="F25" s="2">
        <v>0.0</v>
      </c>
      <c r="G25" s="10"/>
      <c r="H25" s="10"/>
      <c r="I25" s="10"/>
      <c r="J25" s="10"/>
      <c r="K25" s="2" t="s">
        <v>213</v>
      </c>
      <c r="L25" s="10"/>
      <c r="M25" s="10"/>
      <c r="N25" s="10"/>
      <c r="O25" s="10"/>
      <c r="P25" s="10"/>
      <c r="Q25" s="10"/>
      <c r="R25" s="10"/>
      <c r="S25" s="10"/>
      <c r="T25" s="2">
        <f t="shared" si="1"/>
        <v>0</v>
      </c>
      <c r="U25" s="10"/>
      <c r="V25" s="10"/>
      <c r="W25" s="10"/>
      <c r="X25" s="10"/>
      <c r="Y25" s="10"/>
      <c r="Z25" s="10"/>
      <c r="AA25" s="10"/>
      <c r="AB25" s="5" t="s">
        <v>3322</v>
      </c>
      <c r="AC25" s="10"/>
      <c r="AD25" s="10"/>
      <c r="AE25" s="10"/>
      <c r="AF25" s="2"/>
      <c r="AG25" s="10"/>
      <c r="AH25" s="10"/>
      <c r="AI25" s="10"/>
      <c r="AJ25" s="10"/>
    </row>
    <row r="26">
      <c r="A26" s="2">
        <v>308.0</v>
      </c>
      <c r="B26" s="4" t="s">
        <v>3323</v>
      </c>
      <c r="C26" s="5" t="s">
        <v>3324</v>
      </c>
      <c r="D26" s="5">
        <v>2015.0</v>
      </c>
      <c r="E26" s="25"/>
      <c r="F26" s="25"/>
      <c r="G26" s="25"/>
      <c r="H26" s="25"/>
      <c r="I26" s="25"/>
      <c r="J26" s="25"/>
      <c r="K26" s="2" t="s">
        <v>3325</v>
      </c>
      <c r="L26" s="25"/>
      <c r="M26" s="25"/>
      <c r="N26" s="25"/>
      <c r="O26" s="25"/>
      <c r="P26" s="25"/>
      <c r="Q26" s="25"/>
      <c r="R26" s="25"/>
      <c r="S26" s="25"/>
      <c r="T26" s="2">
        <f t="shared" si="1"/>
        <v>0</v>
      </c>
      <c r="U26" s="25"/>
      <c r="V26" s="25"/>
      <c r="W26" s="25"/>
      <c r="X26" s="25"/>
      <c r="Y26" s="25"/>
      <c r="Z26" s="25"/>
      <c r="AA26" s="25"/>
      <c r="AB26" s="5" t="s">
        <v>3324</v>
      </c>
      <c r="AC26" s="25"/>
      <c r="AD26" s="25"/>
      <c r="AE26" s="25"/>
      <c r="AF26" s="5" t="s">
        <v>3326</v>
      </c>
      <c r="AG26" s="25"/>
      <c r="AH26" s="25"/>
      <c r="AI26" s="25"/>
      <c r="AJ26" s="25"/>
    </row>
    <row r="27">
      <c r="A27" s="2">
        <v>319.0</v>
      </c>
      <c r="B27" s="4" t="s">
        <v>3327</v>
      </c>
      <c r="C27" s="5" t="s">
        <v>3328</v>
      </c>
      <c r="D27" s="5">
        <v>2001.0</v>
      </c>
      <c r="E27" s="25"/>
      <c r="F27" s="25"/>
      <c r="G27" s="25"/>
      <c r="H27" s="25"/>
      <c r="I27" s="25"/>
      <c r="J27" s="25"/>
      <c r="K27" s="2" t="s">
        <v>455</v>
      </c>
      <c r="L27" s="25"/>
      <c r="M27" s="25"/>
      <c r="N27" s="25"/>
      <c r="O27" s="25"/>
      <c r="P27" s="25"/>
      <c r="Q27" s="25"/>
      <c r="R27" s="25"/>
      <c r="S27" s="25"/>
      <c r="T27" s="2">
        <f t="shared" si="1"/>
        <v>0</v>
      </c>
      <c r="U27" s="25"/>
      <c r="V27" s="25"/>
      <c r="W27" s="25"/>
      <c r="X27" s="25"/>
      <c r="Y27" s="25"/>
      <c r="Z27" s="25"/>
      <c r="AA27" s="25"/>
      <c r="AB27" s="5" t="s">
        <v>3328</v>
      </c>
      <c r="AC27" s="25"/>
      <c r="AD27" s="25"/>
      <c r="AE27" s="25"/>
      <c r="AF27" s="5" t="s">
        <v>3329</v>
      </c>
      <c r="AG27" s="25"/>
      <c r="AH27" s="25"/>
      <c r="AI27" s="25"/>
      <c r="AJ27" s="25"/>
    </row>
    <row r="28">
      <c r="A28" s="25">
        <v>336.0</v>
      </c>
      <c r="B28" s="4" t="s">
        <v>3330</v>
      </c>
      <c r="C28" s="5" t="s">
        <v>3331</v>
      </c>
      <c r="D28" s="5">
        <v>2007.0</v>
      </c>
      <c r="E28" s="25"/>
      <c r="F28" s="25"/>
      <c r="G28" s="25"/>
      <c r="H28" s="25"/>
      <c r="I28" s="25"/>
      <c r="J28" s="25"/>
      <c r="K28" s="25"/>
      <c r="L28" s="25"/>
      <c r="M28" s="25"/>
      <c r="N28" s="25"/>
      <c r="O28" s="25"/>
      <c r="P28" s="25"/>
      <c r="Q28" s="25"/>
      <c r="R28" s="25"/>
      <c r="S28" s="25"/>
      <c r="T28" s="2">
        <f t="shared" si="1"/>
        <v>0</v>
      </c>
      <c r="U28" s="25"/>
      <c r="V28" s="25"/>
      <c r="W28" s="25"/>
      <c r="X28" s="25"/>
      <c r="Y28" s="25"/>
      <c r="Z28" s="25"/>
      <c r="AA28" s="25"/>
      <c r="AB28" s="5" t="s">
        <v>3331</v>
      </c>
      <c r="AC28" s="25"/>
      <c r="AD28" s="25"/>
      <c r="AE28" s="25"/>
      <c r="AF28" s="5" t="s">
        <v>3332</v>
      </c>
      <c r="AG28" s="25"/>
      <c r="AH28" s="25"/>
      <c r="AI28" s="25"/>
      <c r="AJ28" s="25"/>
    </row>
    <row r="29">
      <c r="A29" s="2">
        <v>341.0</v>
      </c>
      <c r="B29" s="4" t="s">
        <v>3333</v>
      </c>
      <c r="C29" s="5" t="s">
        <v>3334</v>
      </c>
      <c r="D29" s="5">
        <v>2020.0</v>
      </c>
      <c r="E29" s="25"/>
      <c r="F29" s="25"/>
      <c r="G29" s="25"/>
      <c r="H29" s="25"/>
      <c r="I29" s="25"/>
      <c r="J29" s="25"/>
      <c r="K29" s="25"/>
      <c r="L29" s="25"/>
      <c r="M29" s="25"/>
      <c r="N29" s="25"/>
      <c r="O29" s="25"/>
      <c r="P29" s="25"/>
      <c r="Q29" s="25"/>
      <c r="R29" s="25"/>
      <c r="S29" s="25"/>
      <c r="T29" s="2">
        <f t="shared" si="1"/>
        <v>0</v>
      </c>
      <c r="U29" s="25"/>
      <c r="V29" s="25"/>
      <c r="W29" s="25"/>
      <c r="X29" s="25"/>
      <c r="Y29" s="25"/>
      <c r="Z29" s="25"/>
      <c r="AA29" s="25"/>
      <c r="AB29" s="5" t="s">
        <v>3334</v>
      </c>
      <c r="AC29" s="25"/>
      <c r="AD29" s="25"/>
      <c r="AE29" s="25"/>
      <c r="AF29" s="5" t="s">
        <v>3335</v>
      </c>
      <c r="AG29" s="25"/>
      <c r="AH29" s="25"/>
      <c r="AI29" s="25"/>
      <c r="AJ29" s="25"/>
    </row>
    <row r="30">
      <c r="A30" s="25">
        <v>348.0</v>
      </c>
      <c r="B30" s="4" t="s">
        <v>3336</v>
      </c>
      <c r="C30" s="5" t="s">
        <v>3337</v>
      </c>
      <c r="D30" s="5">
        <v>2016.0</v>
      </c>
      <c r="E30" s="25"/>
      <c r="F30" s="25"/>
      <c r="G30" s="25"/>
      <c r="H30" s="25"/>
      <c r="I30" s="25"/>
      <c r="J30" s="25"/>
      <c r="K30" s="2" t="s">
        <v>3338</v>
      </c>
      <c r="L30" s="25"/>
      <c r="M30" s="25"/>
      <c r="N30" s="25"/>
      <c r="O30" s="2" t="s">
        <v>42</v>
      </c>
      <c r="P30" s="25"/>
      <c r="Q30" s="25"/>
      <c r="R30" s="25"/>
      <c r="S30" s="25"/>
      <c r="T30" s="2">
        <f t="shared" si="1"/>
        <v>0</v>
      </c>
      <c r="U30" s="25"/>
      <c r="V30" s="25"/>
      <c r="W30" s="25"/>
      <c r="X30" s="25"/>
      <c r="Y30" s="25"/>
      <c r="Z30" s="25"/>
      <c r="AA30" s="25"/>
      <c r="AB30" s="5" t="s">
        <v>3337</v>
      </c>
      <c r="AC30" s="25"/>
      <c r="AD30" s="25"/>
      <c r="AE30" s="25"/>
      <c r="AF30" s="5" t="s">
        <v>3339</v>
      </c>
      <c r="AG30" s="25"/>
      <c r="AH30" s="25"/>
      <c r="AI30" s="25"/>
      <c r="AJ30" s="25"/>
    </row>
    <row r="31">
      <c r="A31" s="2">
        <v>365.0</v>
      </c>
      <c r="B31" s="4" t="s">
        <v>3340</v>
      </c>
      <c r="C31" s="5" t="s">
        <v>3341</v>
      </c>
      <c r="D31" s="5">
        <v>2009.0</v>
      </c>
      <c r="E31" s="25"/>
      <c r="F31" s="25"/>
      <c r="G31" s="25"/>
      <c r="H31" s="25"/>
      <c r="I31" s="25"/>
      <c r="J31" s="25"/>
      <c r="K31" s="25"/>
      <c r="L31" s="25"/>
      <c r="M31" s="25"/>
      <c r="N31" s="25"/>
      <c r="O31" s="25"/>
      <c r="P31" s="25"/>
      <c r="Q31" s="25"/>
      <c r="R31" s="25"/>
      <c r="S31" s="25"/>
      <c r="T31" s="2">
        <f t="shared" si="1"/>
        <v>0</v>
      </c>
      <c r="U31" s="25"/>
      <c r="V31" s="25"/>
      <c r="W31" s="25"/>
      <c r="X31" s="25"/>
      <c r="Y31" s="25"/>
      <c r="Z31" s="25"/>
      <c r="AA31" s="25"/>
      <c r="AB31" s="5" t="s">
        <v>3341</v>
      </c>
      <c r="AC31" s="25"/>
      <c r="AD31" s="25"/>
      <c r="AE31" s="25"/>
      <c r="AF31" s="5" t="s">
        <v>3342</v>
      </c>
      <c r="AG31" s="25"/>
      <c r="AH31" s="25"/>
      <c r="AI31" s="25"/>
      <c r="AJ31" s="25"/>
    </row>
    <row r="32">
      <c r="A32" s="25">
        <v>303.0</v>
      </c>
      <c r="B32" s="4" t="s">
        <v>3343</v>
      </c>
      <c r="C32" s="5" t="s">
        <v>3344</v>
      </c>
      <c r="D32" s="5">
        <v>2017.0</v>
      </c>
      <c r="F32" s="25"/>
      <c r="G32" s="25"/>
      <c r="H32" s="26"/>
      <c r="I32" s="25"/>
      <c r="J32" s="25"/>
      <c r="K32" s="25"/>
      <c r="L32" s="25"/>
      <c r="M32" s="25"/>
      <c r="N32" s="25"/>
      <c r="O32" s="25"/>
      <c r="P32" s="25"/>
      <c r="Q32" s="25"/>
      <c r="R32" s="25"/>
      <c r="S32" s="25"/>
      <c r="T32" s="2">
        <f t="shared" si="1"/>
        <v>0</v>
      </c>
      <c r="U32" s="25"/>
      <c r="V32" s="25"/>
      <c r="W32" s="25"/>
      <c r="X32" s="25"/>
      <c r="Y32" s="25"/>
      <c r="Z32" s="25"/>
      <c r="AA32" s="25"/>
      <c r="AB32" s="5" t="s">
        <v>3344</v>
      </c>
      <c r="AC32" s="25"/>
      <c r="AD32" s="25"/>
      <c r="AE32" s="25"/>
      <c r="AF32" s="5" t="s">
        <v>3345</v>
      </c>
      <c r="AG32" s="25"/>
      <c r="AH32" s="25"/>
      <c r="AI32" s="25"/>
      <c r="AJ32" s="25"/>
    </row>
    <row r="33">
      <c r="A33" s="25">
        <v>306.0</v>
      </c>
      <c r="B33" s="4" t="s">
        <v>3346</v>
      </c>
      <c r="C33" s="5" t="s">
        <v>3347</v>
      </c>
      <c r="D33" s="5">
        <v>2021.0</v>
      </c>
      <c r="F33" s="25"/>
      <c r="G33" s="25"/>
      <c r="H33" s="26"/>
      <c r="I33" s="25"/>
      <c r="J33" s="25"/>
      <c r="K33" s="25"/>
      <c r="L33" s="25"/>
      <c r="M33" s="25"/>
      <c r="N33" s="25"/>
      <c r="O33" s="25"/>
      <c r="P33" s="25"/>
      <c r="Q33" s="25"/>
      <c r="R33" s="25"/>
      <c r="S33" s="25"/>
      <c r="T33" s="2">
        <f t="shared" si="1"/>
        <v>0</v>
      </c>
      <c r="U33" s="25"/>
      <c r="V33" s="25"/>
      <c r="W33" s="25"/>
      <c r="X33" s="25"/>
      <c r="Y33" s="25"/>
      <c r="Z33" s="25"/>
      <c r="AA33" s="25"/>
      <c r="AB33" s="5" t="s">
        <v>3347</v>
      </c>
      <c r="AC33" s="25"/>
      <c r="AD33" s="25"/>
      <c r="AE33" s="25"/>
      <c r="AF33" s="5" t="s">
        <v>3348</v>
      </c>
      <c r="AH33" s="25"/>
      <c r="AI33" s="25"/>
      <c r="AJ33" s="25"/>
    </row>
    <row r="34">
      <c r="A34" s="25">
        <v>226.0</v>
      </c>
      <c r="B34" s="4" t="s">
        <v>3349</v>
      </c>
      <c r="C34" s="5" t="s">
        <v>3350</v>
      </c>
      <c r="D34" s="5">
        <v>2001.0</v>
      </c>
      <c r="E34" s="25"/>
      <c r="F34" s="25"/>
      <c r="G34" s="2">
        <v>-9.0</v>
      </c>
      <c r="H34" s="2">
        <v>-6.0</v>
      </c>
      <c r="I34" s="5">
        <v>-12.0</v>
      </c>
      <c r="J34" s="5">
        <v>2.0</v>
      </c>
      <c r="K34" s="2" t="s">
        <v>213</v>
      </c>
      <c r="M34" s="25"/>
      <c r="N34" s="25"/>
      <c r="O34" s="25"/>
      <c r="P34" s="25"/>
      <c r="Q34" s="25"/>
      <c r="R34" s="25"/>
      <c r="S34" s="25"/>
      <c r="T34" s="25"/>
      <c r="U34" s="2">
        <f t="shared" ref="U34:U35" si="2">SUM(R34:T34)</f>
        <v>0</v>
      </c>
      <c r="V34" s="25"/>
      <c r="W34" s="25"/>
      <c r="X34" s="25"/>
      <c r="Y34" s="25"/>
      <c r="Z34" s="25"/>
      <c r="AA34" s="25"/>
      <c r="AB34" s="25"/>
      <c r="AC34" s="5" t="s">
        <v>3350</v>
      </c>
      <c r="AD34" s="25"/>
      <c r="AE34" s="25"/>
      <c r="AF34" s="25"/>
      <c r="AG34" s="5" t="s">
        <v>3351</v>
      </c>
      <c r="AH34" s="25"/>
      <c r="AI34" s="25"/>
      <c r="AJ34" s="25"/>
    </row>
    <row r="35">
      <c r="A35" s="25">
        <v>179.0</v>
      </c>
      <c r="B35" s="4" t="s">
        <v>3352</v>
      </c>
      <c r="C35" s="5" t="s">
        <v>2231</v>
      </c>
      <c r="D35" s="5">
        <v>2016.0</v>
      </c>
      <c r="E35" s="10"/>
      <c r="F35" s="10"/>
      <c r="G35" s="17"/>
      <c r="H35" s="10"/>
      <c r="I35" s="10"/>
      <c r="J35" s="10"/>
      <c r="K35" s="2" t="s">
        <v>213</v>
      </c>
      <c r="M35" s="10"/>
      <c r="N35" s="10"/>
      <c r="O35" s="10"/>
      <c r="P35" s="10"/>
      <c r="Q35" s="10"/>
      <c r="R35" s="10"/>
      <c r="S35" s="10"/>
      <c r="T35" s="10"/>
      <c r="U35" s="2">
        <f t="shared" si="2"/>
        <v>0</v>
      </c>
      <c r="V35" s="10"/>
      <c r="W35" s="10"/>
      <c r="X35" s="10"/>
      <c r="Y35" s="10"/>
      <c r="Z35" s="10"/>
      <c r="AA35" s="10"/>
      <c r="AB35" s="10"/>
      <c r="AC35" s="5" t="s">
        <v>3353</v>
      </c>
      <c r="AD35" s="10"/>
      <c r="AE35" s="10"/>
      <c r="AF35" s="10"/>
      <c r="AG35" s="5" t="s">
        <v>3354</v>
      </c>
      <c r="AH35" s="10"/>
      <c r="AI35" s="10"/>
      <c r="AJ35" s="10"/>
    </row>
    <row r="36">
      <c r="A36" s="25">
        <v>190.0</v>
      </c>
      <c r="B36" s="4" t="s">
        <v>3355</v>
      </c>
      <c r="C36" s="5" t="s">
        <v>3356</v>
      </c>
      <c r="D36" s="5">
        <v>2014.0</v>
      </c>
      <c r="E36" s="10"/>
      <c r="F36" s="10"/>
      <c r="G36" s="17"/>
      <c r="H36" s="10"/>
      <c r="I36" s="10"/>
      <c r="J36" s="10"/>
      <c r="K36" s="2" t="s">
        <v>213</v>
      </c>
      <c r="N36" s="10"/>
      <c r="O36" s="10"/>
      <c r="P36" s="10"/>
      <c r="Q36" s="10"/>
      <c r="R36" s="10"/>
      <c r="S36" s="10"/>
      <c r="T36" s="10"/>
      <c r="U36" s="10"/>
      <c r="V36" s="2">
        <f t="shared" ref="V36:V44" si="3">SUM(S36:U36)</f>
        <v>0</v>
      </c>
      <c r="W36" s="10"/>
      <c r="X36" s="10"/>
      <c r="Y36" s="10"/>
      <c r="Z36" s="10"/>
      <c r="AA36" s="10"/>
      <c r="AB36" s="10"/>
      <c r="AC36" s="10"/>
      <c r="AD36" s="5" t="s">
        <v>3357</v>
      </c>
      <c r="AE36" s="10"/>
      <c r="AF36" s="10"/>
      <c r="AG36" s="10"/>
      <c r="AH36" s="5" t="s">
        <v>3358</v>
      </c>
      <c r="AI36" s="10"/>
      <c r="AJ36" s="10"/>
    </row>
    <row r="37">
      <c r="A37" s="6">
        <v>200.0</v>
      </c>
      <c r="B37" s="4" t="s">
        <v>3359</v>
      </c>
      <c r="C37" s="5" t="s">
        <v>3360</v>
      </c>
      <c r="D37" s="5">
        <v>1985.0</v>
      </c>
      <c r="E37" s="10"/>
      <c r="F37" s="10"/>
      <c r="G37" s="40"/>
      <c r="H37" s="10"/>
      <c r="I37" s="10"/>
      <c r="J37" s="10"/>
      <c r="K37" s="2" t="s">
        <v>213</v>
      </c>
      <c r="N37" s="10"/>
      <c r="O37" s="10"/>
      <c r="P37" s="10"/>
      <c r="Q37" s="10"/>
      <c r="R37" s="10"/>
      <c r="S37" s="10"/>
      <c r="T37" s="10"/>
      <c r="U37" s="10"/>
      <c r="V37" s="2">
        <f t="shared" si="3"/>
        <v>0</v>
      </c>
      <c r="W37" s="10"/>
      <c r="X37" s="10"/>
      <c r="Y37" s="10"/>
      <c r="Z37" s="10"/>
      <c r="AA37" s="10"/>
      <c r="AB37" s="10"/>
      <c r="AC37" s="10"/>
      <c r="AD37" s="5" t="s">
        <v>3361</v>
      </c>
      <c r="AE37" s="10"/>
      <c r="AF37" s="10"/>
      <c r="AG37" s="10"/>
      <c r="AH37" s="5" t="s">
        <v>3362</v>
      </c>
      <c r="AI37" s="10"/>
      <c r="AJ37" s="10"/>
    </row>
    <row r="38">
      <c r="A38" s="6">
        <v>324.0</v>
      </c>
      <c r="B38" s="4" t="s">
        <v>3363</v>
      </c>
      <c r="C38" s="5" t="s">
        <v>3364</v>
      </c>
      <c r="D38" s="5">
        <v>1998.0</v>
      </c>
      <c r="E38" s="6"/>
      <c r="F38" s="6"/>
      <c r="G38" s="2">
        <v>-10.0</v>
      </c>
      <c r="H38" s="6"/>
      <c r="I38" s="6"/>
      <c r="J38" s="6"/>
      <c r="K38" s="16" t="s">
        <v>213</v>
      </c>
      <c r="N38" s="25"/>
      <c r="O38" s="6"/>
      <c r="P38" s="6"/>
      <c r="Q38" s="6"/>
      <c r="R38" s="6"/>
      <c r="S38" s="6"/>
      <c r="T38" s="6"/>
      <c r="U38" s="6"/>
      <c r="V38" s="2">
        <f t="shared" si="3"/>
        <v>0</v>
      </c>
      <c r="W38" s="6"/>
      <c r="X38" s="6"/>
      <c r="Y38" s="6"/>
      <c r="Z38" s="6"/>
      <c r="AA38" s="6"/>
      <c r="AB38" s="6"/>
      <c r="AC38" s="6"/>
      <c r="AD38" s="5" t="s">
        <v>3364</v>
      </c>
      <c r="AE38" s="6"/>
      <c r="AF38" s="6"/>
      <c r="AG38" s="6"/>
      <c r="AH38" s="5" t="s">
        <v>3365</v>
      </c>
      <c r="AI38" s="6"/>
      <c r="AJ38" s="6"/>
    </row>
    <row r="39">
      <c r="A39" s="6">
        <v>388.0</v>
      </c>
      <c r="B39" s="4" t="s">
        <v>3366</v>
      </c>
      <c r="C39" s="5" t="s">
        <v>3367</v>
      </c>
      <c r="D39" s="5">
        <v>2010.0</v>
      </c>
      <c r="E39" s="6"/>
      <c r="F39" s="6"/>
      <c r="G39" s="2">
        <v>-10.0</v>
      </c>
      <c r="H39" s="6"/>
      <c r="I39" s="6"/>
      <c r="J39" s="6"/>
      <c r="K39" s="3" t="s">
        <v>213</v>
      </c>
      <c r="N39" s="25"/>
      <c r="O39" s="6"/>
      <c r="P39" s="6"/>
      <c r="Q39" s="6"/>
      <c r="R39" s="6"/>
      <c r="S39" s="6"/>
      <c r="T39" s="6"/>
      <c r="U39" s="6"/>
      <c r="V39" s="2">
        <f t="shared" si="3"/>
        <v>0</v>
      </c>
      <c r="W39" s="6"/>
      <c r="X39" s="6"/>
      <c r="Y39" s="6"/>
      <c r="Z39" s="6"/>
      <c r="AA39" s="6"/>
      <c r="AB39" s="6"/>
      <c r="AC39" s="6"/>
      <c r="AD39" s="5" t="s">
        <v>3367</v>
      </c>
      <c r="AE39" s="6"/>
      <c r="AF39" s="6"/>
      <c r="AG39" s="6"/>
      <c r="AH39" s="5" t="s">
        <v>3368</v>
      </c>
      <c r="AI39" s="6"/>
      <c r="AJ39" s="6"/>
    </row>
    <row r="40">
      <c r="A40" s="6">
        <v>24.0</v>
      </c>
      <c r="B40" s="4" t="s">
        <v>3369</v>
      </c>
      <c r="C40" s="2" t="s">
        <v>3370</v>
      </c>
      <c r="D40" s="5">
        <v>2004.0</v>
      </c>
      <c r="E40" s="2" t="s">
        <v>235</v>
      </c>
      <c r="F40" s="2">
        <v>0.0</v>
      </c>
      <c r="G40" s="2">
        <v>-9.0</v>
      </c>
      <c r="H40" s="2">
        <v>0.0</v>
      </c>
      <c r="I40" s="2">
        <v>-9.0</v>
      </c>
      <c r="J40" s="2">
        <v>5.0</v>
      </c>
      <c r="K40" s="11" t="s">
        <v>40</v>
      </c>
      <c r="N40" s="2">
        <v>1.0</v>
      </c>
      <c r="O40" s="2">
        <v>1.0</v>
      </c>
      <c r="P40" s="2" t="s">
        <v>41</v>
      </c>
      <c r="Q40" s="2" t="s">
        <v>58</v>
      </c>
      <c r="R40" s="2" t="s">
        <v>172</v>
      </c>
      <c r="S40" s="2">
        <v>0.0</v>
      </c>
      <c r="T40" s="2">
        <v>0.0</v>
      </c>
      <c r="U40" s="2">
        <v>0.0</v>
      </c>
      <c r="V40" s="2">
        <f t="shared" si="3"/>
        <v>0</v>
      </c>
      <c r="W40" s="2" t="s">
        <v>173</v>
      </c>
      <c r="X40" s="2" t="s">
        <v>238</v>
      </c>
      <c r="Y40" s="2" t="s">
        <v>175</v>
      </c>
      <c r="Z40" s="2" t="s">
        <v>176</v>
      </c>
      <c r="AA40" s="2" t="s">
        <v>245</v>
      </c>
      <c r="AB40" s="2" t="s">
        <v>50</v>
      </c>
      <c r="AC40" s="2" t="s">
        <v>50</v>
      </c>
      <c r="AD40" s="5" t="s">
        <v>3371</v>
      </c>
      <c r="AE40" s="2" t="s">
        <v>3372</v>
      </c>
      <c r="AF40" s="2" t="s">
        <v>50</v>
      </c>
      <c r="AG40" s="2" t="s">
        <v>50</v>
      </c>
      <c r="AH40" s="5" t="s">
        <v>3373</v>
      </c>
      <c r="AI40" s="5" t="s">
        <v>52</v>
      </c>
      <c r="AJ40" s="5"/>
    </row>
    <row r="41">
      <c r="A41" s="6">
        <v>302.0</v>
      </c>
      <c r="B41" s="4" t="s">
        <v>3374</v>
      </c>
      <c r="C41" s="5" t="s">
        <v>3375</v>
      </c>
      <c r="D41" s="5">
        <v>1996.0</v>
      </c>
      <c r="E41" s="6"/>
      <c r="F41" s="6"/>
      <c r="G41" s="2">
        <v>-10.0</v>
      </c>
      <c r="H41" s="6"/>
      <c r="I41" s="6"/>
      <c r="J41" s="6"/>
      <c r="K41" s="3" t="s">
        <v>213</v>
      </c>
      <c r="N41" s="25"/>
      <c r="O41" s="6"/>
      <c r="P41" s="6"/>
      <c r="Q41" s="6"/>
      <c r="R41" s="6"/>
      <c r="S41" s="6"/>
      <c r="T41" s="6"/>
      <c r="U41" s="6"/>
      <c r="V41" s="2">
        <f t="shared" si="3"/>
        <v>0</v>
      </c>
      <c r="W41" s="6"/>
      <c r="X41" s="6"/>
      <c r="Y41" s="6"/>
      <c r="Z41" s="6"/>
      <c r="AA41" s="6"/>
      <c r="AB41" s="6"/>
      <c r="AC41" s="6"/>
      <c r="AD41" s="5" t="s">
        <v>3375</v>
      </c>
      <c r="AE41" s="6"/>
      <c r="AF41" s="6"/>
      <c r="AG41" s="6"/>
      <c r="AH41" s="5" t="s">
        <v>3376</v>
      </c>
      <c r="AI41" s="6"/>
      <c r="AJ41" s="6"/>
    </row>
    <row r="42">
      <c r="A42" s="6">
        <v>185.0</v>
      </c>
      <c r="B42" s="4" t="s">
        <v>3377</v>
      </c>
      <c r="C42" s="5" t="s">
        <v>3378</v>
      </c>
      <c r="D42" s="5">
        <v>2005.0</v>
      </c>
      <c r="E42" s="10"/>
      <c r="F42" s="10"/>
      <c r="G42" s="40"/>
      <c r="H42" s="10"/>
      <c r="I42" s="10"/>
      <c r="J42" s="10"/>
      <c r="K42" s="2" t="s">
        <v>951</v>
      </c>
      <c r="N42" s="10"/>
      <c r="O42" s="10"/>
      <c r="P42" s="10"/>
      <c r="Q42" s="10"/>
      <c r="R42" s="10"/>
      <c r="S42" s="10"/>
      <c r="T42" s="10"/>
      <c r="U42" s="10"/>
      <c r="V42" s="2">
        <f t="shared" si="3"/>
        <v>0</v>
      </c>
      <c r="W42" s="10"/>
      <c r="X42" s="10"/>
      <c r="Y42" s="10"/>
      <c r="Z42" s="10"/>
      <c r="AA42" s="10"/>
      <c r="AB42" s="10"/>
      <c r="AC42" s="10"/>
      <c r="AD42" s="5" t="s">
        <v>3379</v>
      </c>
      <c r="AE42" s="2" t="s">
        <v>3380</v>
      </c>
      <c r="AF42" s="10"/>
      <c r="AG42" s="10"/>
      <c r="AH42" s="5" t="s">
        <v>3381</v>
      </c>
      <c r="AI42" s="10"/>
      <c r="AJ42" s="10"/>
    </row>
    <row r="43">
      <c r="A43" s="6">
        <v>379.0</v>
      </c>
      <c r="B43" s="4" t="s">
        <v>3382</v>
      </c>
      <c r="C43" s="5" t="s">
        <v>3383</v>
      </c>
      <c r="D43" s="5">
        <v>2020.0</v>
      </c>
      <c r="E43" s="3" t="s">
        <v>90</v>
      </c>
      <c r="F43" s="28">
        <v>44595.0</v>
      </c>
      <c r="G43" s="5">
        <v>-7.0</v>
      </c>
      <c r="H43" s="6"/>
      <c r="I43" s="6"/>
      <c r="J43" s="6"/>
      <c r="K43" s="3" t="s">
        <v>455</v>
      </c>
      <c r="N43" s="2">
        <v>1.0</v>
      </c>
      <c r="O43" s="6"/>
      <c r="P43" s="6"/>
      <c r="Q43" s="6"/>
      <c r="R43" s="6"/>
      <c r="S43" s="6"/>
      <c r="T43" s="6"/>
      <c r="U43" s="6"/>
      <c r="V43" s="2">
        <f t="shared" si="3"/>
        <v>0</v>
      </c>
      <c r="W43" s="6"/>
      <c r="X43" s="6"/>
      <c r="Y43" s="6"/>
      <c r="Z43" s="6"/>
      <c r="AA43" s="3" t="s">
        <v>3384</v>
      </c>
      <c r="AB43" s="6"/>
      <c r="AC43" s="6"/>
      <c r="AD43" s="5" t="s">
        <v>3383</v>
      </c>
      <c r="AE43" s="3" t="s">
        <v>3385</v>
      </c>
      <c r="AF43" s="3" t="s">
        <v>3386</v>
      </c>
      <c r="AG43" s="6"/>
      <c r="AH43" s="5" t="s">
        <v>3387</v>
      </c>
      <c r="AI43" s="6"/>
      <c r="AJ43" s="6"/>
    </row>
    <row r="44">
      <c r="A44" s="6">
        <v>261.0</v>
      </c>
      <c r="B44" s="4" t="s">
        <v>3388</v>
      </c>
      <c r="C44" s="5" t="s">
        <v>3389</v>
      </c>
      <c r="D44" s="5">
        <v>2021.0</v>
      </c>
      <c r="E44" s="6"/>
      <c r="F44" s="6"/>
      <c r="G44" s="2">
        <v>-10.0</v>
      </c>
      <c r="H44" s="6"/>
      <c r="I44" s="3">
        <v>-6.0</v>
      </c>
      <c r="J44" s="3">
        <v>5.0</v>
      </c>
      <c r="K44" s="3" t="s">
        <v>213</v>
      </c>
      <c r="N44" s="25"/>
      <c r="O44" s="6"/>
      <c r="P44" s="6"/>
      <c r="Q44" s="6"/>
      <c r="R44" s="6"/>
      <c r="S44" s="6"/>
      <c r="T44" s="6"/>
      <c r="U44" s="6"/>
      <c r="V44" s="2">
        <f t="shared" si="3"/>
        <v>0</v>
      </c>
      <c r="W44" s="6"/>
      <c r="X44" s="3" t="s">
        <v>849</v>
      </c>
      <c r="Y44" s="3" t="s">
        <v>305</v>
      </c>
      <c r="Z44" s="6"/>
      <c r="AA44" s="6"/>
      <c r="AB44" s="6"/>
      <c r="AC44" s="6"/>
      <c r="AD44" s="5" t="s">
        <v>3389</v>
      </c>
      <c r="AE44" s="6"/>
      <c r="AF44" s="6"/>
      <c r="AG44" s="6"/>
      <c r="AH44" s="5" t="s">
        <v>3390</v>
      </c>
      <c r="AI44" s="6"/>
      <c r="AJ44" s="6"/>
    </row>
    <row r="45">
      <c r="A45" s="6"/>
      <c r="B45" s="4" t="s">
        <v>3391</v>
      </c>
      <c r="C45" s="5" t="s">
        <v>3392</v>
      </c>
      <c r="D45" s="5">
        <v>2017.0</v>
      </c>
      <c r="G45" s="3"/>
      <c r="H45" s="3"/>
      <c r="I45" s="2"/>
      <c r="J45" s="3"/>
      <c r="K45" s="3"/>
      <c r="L45" s="3"/>
      <c r="M45" s="3"/>
      <c r="N45" s="2">
        <v>1.0</v>
      </c>
      <c r="O45" s="3">
        <v>0.0</v>
      </c>
      <c r="P45" s="3" t="s">
        <v>41</v>
      </c>
      <c r="Q45" s="3" t="s">
        <v>42</v>
      </c>
      <c r="R45" s="6"/>
      <c r="S45" s="6"/>
      <c r="T45" s="6"/>
      <c r="U45" s="6"/>
      <c r="V45" s="2"/>
      <c r="W45" s="6"/>
      <c r="X45" s="6"/>
      <c r="Y45" s="6"/>
      <c r="Z45" s="6"/>
      <c r="AA45" s="3" t="s">
        <v>3393</v>
      </c>
      <c r="AB45" s="6"/>
      <c r="AC45" s="6"/>
      <c r="AD45" s="5" t="s">
        <v>3394</v>
      </c>
      <c r="AE45" s="3" t="s">
        <v>3395</v>
      </c>
      <c r="AF45" s="3" t="s">
        <v>3396</v>
      </c>
      <c r="AG45" s="6"/>
      <c r="AH45" s="5" t="s">
        <v>3397</v>
      </c>
      <c r="AI45" s="3" t="s">
        <v>52</v>
      </c>
      <c r="AJ45" s="3" t="s">
        <v>53</v>
      </c>
    </row>
    <row r="46">
      <c r="A46" s="6">
        <v>229.0</v>
      </c>
      <c r="B46" s="4" t="s">
        <v>3398</v>
      </c>
      <c r="C46" s="5" t="s">
        <v>3399</v>
      </c>
      <c r="D46" s="5">
        <v>2021.0</v>
      </c>
      <c r="E46" s="6"/>
      <c r="F46" s="6"/>
      <c r="G46" s="2">
        <v>-10.0</v>
      </c>
      <c r="H46" s="3">
        <v>-6.0</v>
      </c>
      <c r="I46" s="3">
        <v>2.0</v>
      </c>
      <c r="J46" s="3">
        <v>2.0</v>
      </c>
      <c r="K46" s="3" t="s">
        <v>302</v>
      </c>
      <c r="N46" s="25"/>
      <c r="O46" s="6"/>
      <c r="P46" s="6"/>
      <c r="Q46" s="6"/>
      <c r="R46" s="6"/>
      <c r="S46" s="6"/>
      <c r="T46" s="6"/>
      <c r="U46" s="6"/>
      <c r="V46" s="2">
        <f t="shared" ref="V46:V55" si="4">SUM(S46:U46)</f>
        <v>0</v>
      </c>
      <c r="W46" s="6"/>
      <c r="X46" s="6"/>
      <c r="Y46" s="6"/>
      <c r="Z46" s="6"/>
      <c r="AA46" s="6"/>
      <c r="AB46" s="6"/>
      <c r="AC46" s="6"/>
      <c r="AD46" s="5" t="s">
        <v>3399</v>
      </c>
      <c r="AE46" s="6"/>
      <c r="AF46" s="6"/>
      <c r="AG46" s="6"/>
      <c r="AH46" s="5" t="s">
        <v>3400</v>
      </c>
      <c r="AI46" s="6"/>
      <c r="AJ46" s="6"/>
    </row>
    <row r="47">
      <c r="A47" s="3" t="s">
        <v>3401</v>
      </c>
      <c r="B47" s="4" t="s">
        <v>1433</v>
      </c>
      <c r="C47" s="5" t="s">
        <v>1441</v>
      </c>
      <c r="D47" s="5">
        <v>2021.0</v>
      </c>
      <c r="E47" s="6"/>
      <c r="F47" s="6"/>
      <c r="G47" s="3">
        <v>-7.0</v>
      </c>
      <c r="H47" s="6"/>
      <c r="I47" s="6"/>
      <c r="J47" s="6"/>
      <c r="K47" s="3" t="s">
        <v>213</v>
      </c>
      <c r="N47" s="25"/>
      <c r="O47" s="6"/>
      <c r="P47" s="6"/>
      <c r="Q47" s="6"/>
      <c r="R47" s="6"/>
      <c r="S47" s="6"/>
      <c r="T47" s="6"/>
      <c r="U47" s="6"/>
      <c r="V47" s="2">
        <f t="shared" si="4"/>
        <v>0</v>
      </c>
      <c r="W47" s="6"/>
      <c r="X47" s="6"/>
      <c r="Y47" s="6"/>
      <c r="Z47" s="6"/>
      <c r="AA47" s="6"/>
      <c r="AB47" s="6"/>
      <c r="AC47" s="6"/>
      <c r="AD47" s="5" t="s">
        <v>1441</v>
      </c>
      <c r="AE47" s="3" t="s">
        <v>1443</v>
      </c>
      <c r="AF47" s="6"/>
      <c r="AG47" s="6"/>
      <c r="AH47" s="5" t="s">
        <v>1444</v>
      </c>
      <c r="AI47" s="3" t="s">
        <v>52</v>
      </c>
      <c r="AJ47" s="6"/>
    </row>
    <row r="48">
      <c r="A48" s="6">
        <v>350.0</v>
      </c>
      <c r="B48" s="4" t="s">
        <v>3402</v>
      </c>
      <c r="C48" s="5" t="s">
        <v>3403</v>
      </c>
      <c r="D48" s="5">
        <v>2021.0</v>
      </c>
      <c r="E48" s="6"/>
      <c r="F48" s="6"/>
      <c r="G48" s="2">
        <v>-10.0</v>
      </c>
      <c r="H48" s="6"/>
      <c r="I48" s="6"/>
      <c r="J48" s="6"/>
      <c r="K48" s="3" t="s">
        <v>213</v>
      </c>
      <c r="N48" s="25"/>
      <c r="O48" s="6"/>
      <c r="P48" s="6"/>
      <c r="Q48" s="6"/>
      <c r="R48" s="6"/>
      <c r="S48" s="6"/>
      <c r="T48" s="6"/>
      <c r="U48" s="6"/>
      <c r="V48" s="2">
        <f t="shared" si="4"/>
        <v>0</v>
      </c>
      <c r="W48" s="6"/>
      <c r="X48" s="6"/>
      <c r="Y48" s="6"/>
      <c r="Z48" s="6"/>
      <c r="AA48" s="6"/>
      <c r="AB48" s="6"/>
      <c r="AC48" s="6"/>
      <c r="AD48" s="5" t="s">
        <v>3403</v>
      </c>
      <c r="AE48" s="6"/>
      <c r="AF48" s="6"/>
      <c r="AG48" s="6"/>
      <c r="AH48" s="17"/>
      <c r="AI48" s="6"/>
      <c r="AJ48" s="6"/>
    </row>
    <row r="49">
      <c r="A49" s="6">
        <v>267.0</v>
      </c>
      <c r="B49" s="4" t="s">
        <v>3404</v>
      </c>
      <c r="C49" s="5" t="s">
        <v>3405</v>
      </c>
      <c r="D49" s="5">
        <v>1987.0</v>
      </c>
      <c r="E49" s="6"/>
      <c r="F49" s="6"/>
      <c r="G49" s="39"/>
      <c r="H49" s="6"/>
      <c r="I49" s="6"/>
      <c r="J49" s="6"/>
      <c r="K49" s="3" t="s">
        <v>75</v>
      </c>
      <c r="N49" s="25"/>
      <c r="O49" s="6"/>
      <c r="P49" s="6"/>
      <c r="Q49" s="6"/>
      <c r="R49" s="6"/>
      <c r="S49" s="6"/>
      <c r="T49" s="6"/>
      <c r="U49" s="6"/>
      <c r="V49" s="2">
        <f t="shared" si="4"/>
        <v>0</v>
      </c>
      <c r="W49" s="6"/>
      <c r="X49" s="6"/>
      <c r="Y49" s="6"/>
      <c r="Z49" s="6"/>
      <c r="AA49" s="6"/>
      <c r="AB49" s="6"/>
      <c r="AC49" s="6"/>
      <c r="AD49" s="5" t="s">
        <v>3405</v>
      </c>
      <c r="AE49" s="6"/>
      <c r="AF49" s="6"/>
      <c r="AG49" s="6"/>
      <c r="AH49" s="17"/>
      <c r="AI49" s="6"/>
      <c r="AJ49" s="6"/>
    </row>
    <row r="50">
      <c r="A50" s="6">
        <v>178.0</v>
      </c>
      <c r="B50" s="4" t="s">
        <v>3406</v>
      </c>
      <c r="C50" s="5" t="s">
        <v>3407</v>
      </c>
      <c r="D50" s="5">
        <v>2016.0</v>
      </c>
      <c r="E50" s="2" t="s">
        <v>2525</v>
      </c>
      <c r="F50" s="2">
        <v>2.0</v>
      </c>
      <c r="G50" s="2">
        <v>-10.0</v>
      </c>
      <c r="H50" s="3">
        <v>-6.0</v>
      </c>
      <c r="I50" s="3">
        <v>2.0</v>
      </c>
      <c r="J50" s="3">
        <v>2.0</v>
      </c>
      <c r="K50" s="3" t="s">
        <v>302</v>
      </c>
      <c r="N50" s="10"/>
      <c r="O50" s="10"/>
      <c r="P50" s="2" t="s">
        <v>494</v>
      </c>
      <c r="Q50" s="10"/>
      <c r="R50" s="10"/>
      <c r="S50" s="10"/>
      <c r="T50" s="10"/>
      <c r="U50" s="10"/>
      <c r="V50" s="2">
        <f t="shared" si="4"/>
        <v>0</v>
      </c>
      <c r="W50" s="10"/>
      <c r="X50" s="10"/>
      <c r="Y50" s="10"/>
      <c r="Z50" s="10"/>
      <c r="AA50" s="10"/>
      <c r="AB50" s="10"/>
      <c r="AC50" s="10"/>
      <c r="AD50" s="5" t="s">
        <v>3408</v>
      </c>
      <c r="AE50" s="10"/>
      <c r="AF50" s="10"/>
      <c r="AG50" s="10"/>
      <c r="AH50" s="5" t="s">
        <v>3409</v>
      </c>
      <c r="AI50" s="10"/>
      <c r="AJ50" s="10"/>
    </row>
    <row r="51">
      <c r="A51" s="6">
        <v>265.0</v>
      </c>
      <c r="B51" s="4" t="s">
        <v>3410</v>
      </c>
      <c r="C51" s="5" t="s">
        <v>3411</v>
      </c>
      <c r="D51" s="5">
        <v>2019.0</v>
      </c>
      <c r="E51" s="6"/>
      <c r="F51" s="6"/>
      <c r="G51" s="2">
        <v>-10.0</v>
      </c>
      <c r="H51" s="6"/>
      <c r="I51" s="6"/>
      <c r="J51" s="6"/>
      <c r="K51" s="3" t="s">
        <v>213</v>
      </c>
      <c r="N51" s="25"/>
      <c r="O51" s="6"/>
      <c r="P51" s="6"/>
      <c r="Q51" s="6"/>
      <c r="R51" s="6"/>
      <c r="S51" s="6"/>
      <c r="T51" s="6"/>
      <c r="U51" s="6"/>
      <c r="V51" s="2">
        <f t="shared" si="4"/>
        <v>0</v>
      </c>
      <c r="W51" s="6"/>
      <c r="X51" s="6"/>
      <c r="Y51" s="6"/>
      <c r="Z51" s="6"/>
      <c r="AA51" s="6"/>
      <c r="AB51" s="6"/>
      <c r="AC51" s="6"/>
      <c r="AD51" s="5" t="s">
        <v>3411</v>
      </c>
      <c r="AE51" s="6"/>
      <c r="AF51" s="6"/>
      <c r="AG51" s="6"/>
      <c r="AH51" s="17"/>
      <c r="AI51" s="6"/>
      <c r="AJ51" s="6"/>
    </row>
    <row r="52">
      <c r="A52" s="6">
        <v>169.0</v>
      </c>
      <c r="B52" s="4" t="s">
        <v>3412</v>
      </c>
      <c r="C52" s="5" t="s">
        <v>3413</v>
      </c>
      <c r="D52" s="5">
        <v>2019.0</v>
      </c>
      <c r="E52" s="10"/>
      <c r="F52" s="10"/>
      <c r="G52" s="40"/>
      <c r="H52" s="16">
        <v>-15.0</v>
      </c>
      <c r="I52" s="10"/>
      <c r="J52" s="10"/>
      <c r="K52" s="2" t="s">
        <v>213</v>
      </c>
      <c r="N52" s="10"/>
      <c r="O52" s="10"/>
      <c r="P52" s="10"/>
      <c r="Q52" s="10"/>
      <c r="R52" s="10"/>
      <c r="S52" s="10"/>
      <c r="T52" s="10"/>
      <c r="U52" s="10"/>
      <c r="V52" s="2">
        <f t="shared" si="4"/>
        <v>0</v>
      </c>
      <c r="W52" s="10"/>
      <c r="X52" s="10"/>
      <c r="Y52" s="10"/>
      <c r="Z52" s="10"/>
      <c r="AA52" s="10"/>
      <c r="AB52" s="10"/>
      <c r="AC52" s="10"/>
      <c r="AD52" s="5" t="s">
        <v>3414</v>
      </c>
      <c r="AE52" s="10"/>
      <c r="AF52" s="10"/>
      <c r="AG52" s="10"/>
      <c r="AH52" s="17"/>
      <c r="AI52" s="10"/>
      <c r="AJ52" s="10"/>
    </row>
    <row r="53">
      <c r="A53" s="6">
        <v>374.0</v>
      </c>
      <c r="B53" s="4" t="s">
        <v>3415</v>
      </c>
      <c r="C53" s="5" t="s">
        <v>3416</v>
      </c>
      <c r="D53" s="16">
        <v>2013.0</v>
      </c>
      <c r="E53" s="3" t="s">
        <v>3417</v>
      </c>
      <c r="F53" s="6"/>
      <c r="G53" s="39"/>
      <c r="H53" s="6"/>
      <c r="I53" s="6"/>
      <c r="J53" s="6"/>
      <c r="K53" s="16" t="s">
        <v>809</v>
      </c>
      <c r="N53" s="2">
        <v>1.0</v>
      </c>
      <c r="O53" s="3">
        <v>1.0</v>
      </c>
      <c r="P53" s="6"/>
      <c r="Q53" s="6"/>
      <c r="R53" s="6"/>
      <c r="S53" s="6"/>
      <c r="T53" s="6"/>
      <c r="U53" s="6"/>
      <c r="V53" s="2">
        <f t="shared" si="4"/>
        <v>0</v>
      </c>
      <c r="W53" s="6"/>
      <c r="X53" s="6"/>
      <c r="Y53" s="6"/>
      <c r="Z53" s="6"/>
      <c r="AA53" s="6"/>
      <c r="AB53" s="6"/>
      <c r="AC53" s="3" t="s">
        <v>3418</v>
      </c>
      <c r="AD53" s="5" t="s">
        <v>3416</v>
      </c>
      <c r="AE53" s="3" t="s">
        <v>3419</v>
      </c>
      <c r="AF53" s="3" t="s">
        <v>3420</v>
      </c>
      <c r="AG53" s="6"/>
      <c r="AH53" s="17"/>
      <c r="AI53" s="6"/>
      <c r="AJ53" s="6"/>
    </row>
    <row r="54">
      <c r="A54" s="6">
        <v>217.0</v>
      </c>
      <c r="B54" s="4" t="s">
        <v>3421</v>
      </c>
      <c r="C54" s="5" t="s">
        <v>3422</v>
      </c>
      <c r="D54" s="5">
        <v>2010.0</v>
      </c>
      <c r="E54" s="10"/>
      <c r="F54" s="10"/>
      <c r="G54" s="40"/>
      <c r="H54" s="10"/>
      <c r="I54" s="10"/>
      <c r="J54" s="10"/>
      <c r="K54" s="2" t="s">
        <v>302</v>
      </c>
      <c r="N54" s="10"/>
      <c r="O54" s="10"/>
      <c r="P54" s="10"/>
      <c r="Q54" s="2" t="s">
        <v>42</v>
      </c>
      <c r="R54" s="10"/>
      <c r="S54" s="10"/>
      <c r="T54" s="10"/>
      <c r="U54" s="10"/>
      <c r="V54" s="2">
        <f t="shared" si="4"/>
        <v>0</v>
      </c>
      <c r="W54" s="10"/>
      <c r="X54" s="10"/>
      <c r="Y54" s="10"/>
      <c r="Z54" s="10"/>
      <c r="AA54" s="10"/>
      <c r="AB54" s="10"/>
      <c r="AC54" s="10"/>
      <c r="AD54" s="5" t="s">
        <v>3422</v>
      </c>
      <c r="AE54" s="10"/>
      <c r="AF54" s="10"/>
      <c r="AG54" s="10"/>
      <c r="AH54" s="17"/>
      <c r="AI54" s="10"/>
      <c r="AJ54" s="10"/>
    </row>
    <row r="55">
      <c r="A55" s="6">
        <v>376.0</v>
      </c>
      <c r="B55" s="4" t="s">
        <v>3423</v>
      </c>
      <c r="C55" s="5" t="s">
        <v>3424</v>
      </c>
      <c r="D55" s="5">
        <v>2012.0</v>
      </c>
      <c r="E55" s="6"/>
      <c r="F55" s="6"/>
      <c r="G55" s="16">
        <v>-3.0</v>
      </c>
      <c r="H55" s="6"/>
      <c r="I55" s="6"/>
      <c r="J55" s="6"/>
      <c r="K55" s="3" t="s">
        <v>1149</v>
      </c>
      <c r="N55" s="25"/>
      <c r="O55" s="6"/>
      <c r="P55" s="6"/>
      <c r="Q55" s="6"/>
      <c r="R55" s="6"/>
      <c r="S55" s="6"/>
      <c r="T55" s="6"/>
      <c r="U55" s="6"/>
      <c r="V55" s="2">
        <f t="shared" si="4"/>
        <v>0</v>
      </c>
      <c r="W55" s="6"/>
      <c r="X55" s="6"/>
      <c r="Y55" s="6"/>
      <c r="Z55" s="6"/>
      <c r="AA55" s="6"/>
      <c r="AB55" s="6"/>
      <c r="AC55" s="6"/>
      <c r="AD55" s="5" t="s">
        <v>3424</v>
      </c>
      <c r="AE55" s="6"/>
      <c r="AF55" s="6"/>
      <c r="AG55" s="6"/>
      <c r="AH55" s="5" t="s">
        <v>3425</v>
      </c>
      <c r="AI55" s="6"/>
      <c r="AJ55" s="6"/>
    </row>
    <row r="56">
      <c r="A56" s="6">
        <v>389.0</v>
      </c>
      <c r="B56" s="4" t="s">
        <v>3426</v>
      </c>
      <c r="C56" s="5" t="s">
        <v>3427</v>
      </c>
      <c r="D56" s="5">
        <v>2016.0</v>
      </c>
      <c r="E56" s="3" t="s">
        <v>276</v>
      </c>
      <c r="F56" s="6"/>
      <c r="G56" s="2">
        <v>-10.0</v>
      </c>
      <c r="H56" s="6"/>
      <c r="I56" s="6"/>
      <c r="J56" s="6"/>
      <c r="K56" s="3" t="s">
        <v>213</v>
      </c>
      <c r="Z56" s="6"/>
      <c r="AA56" s="6"/>
      <c r="AB56" s="6"/>
      <c r="AC56" s="6"/>
      <c r="AD56" s="5" t="s">
        <v>3427</v>
      </c>
      <c r="AE56" s="3" t="s">
        <v>3428</v>
      </c>
      <c r="AF56" s="6"/>
      <c r="AG56" s="6"/>
      <c r="AH56" s="5" t="s">
        <v>3429</v>
      </c>
      <c r="AI56" s="3" t="s">
        <v>52</v>
      </c>
      <c r="AJ56" s="6"/>
    </row>
  </sheetData>
  <conditionalFormatting sqref="AI56">
    <cfRule type="containsText" dxfId="5" priority="1" operator="containsText" text="upper">
      <formula>NOT(ISERROR(SEARCH(("upper"),(AI56))))</formula>
    </cfRule>
  </conditionalFormatting>
  <conditionalFormatting sqref="AI56">
    <cfRule type="containsText" dxfId="4" priority="2" operator="containsText" text="lower">
      <formula>NOT(ISERROR(SEARCH(("lower"),(AI56))))</formula>
    </cfRule>
  </conditionalFormatting>
  <conditionalFormatting sqref="V56">
    <cfRule type="cellIs" dxfId="0" priority="3" operator="greaterThan">
      <formula>1</formula>
    </cfRule>
  </conditionalFormatting>
  <conditionalFormatting sqref="Q56">
    <cfRule type="cellIs" dxfId="1" priority="4" operator="equal">
      <formula>"Survey"</formula>
    </cfRule>
  </conditionalFormatting>
  <conditionalFormatting sqref="N56">
    <cfRule type="cellIs" dxfId="2" priority="5" operator="equal">
      <formula>1</formula>
    </cfRule>
  </conditionalFormatting>
  <conditionalFormatting sqref="AJ56">
    <cfRule type="containsText" dxfId="2" priority="6" operator="containsText" text="y">
      <formula>NOT(ISERROR(SEARCH(("y"),(AJ56))))</formula>
    </cfRule>
  </conditionalFormatting>
  <conditionalFormatting sqref="C56:AJ56">
    <cfRule type="containsBlanks" dxfId="3" priority="7">
      <formula>LEN(TRIM(C56))=0</formula>
    </cfRule>
  </conditionalFormatting>
  <conditionalFormatting sqref="V55">
    <cfRule type="cellIs" dxfId="0" priority="8" operator="greaterThan">
      <formula>1</formula>
    </cfRule>
  </conditionalFormatting>
  <conditionalFormatting sqref="C55:AJ55">
    <cfRule type="containsBlanks" dxfId="3" priority="9">
      <formula>LEN(TRIM(C55))=0</formula>
    </cfRule>
  </conditionalFormatting>
  <conditionalFormatting sqref="AI55">
    <cfRule type="containsText" dxfId="4" priority="10" operator="containsText" text="lower">
      <formula>NOT(ISERROR(SEARCH(("lower"),(AI55))))</formula>
    </cfRule>
  </conditionalFormatting>
  <conditionalFormatting sqref="AI55">
    <cfRule type="containsText" dxfId="5" priority="11" operator="containsText" text="upper">
      <formula>NOT(ISERROR(SEARCH(("upper"),(AI55))))</formula>
    </cfRule>
  </conditionalFormatting>
  <conditionalFormatting sqref="N55">
    <cfRule type="cellIs" dxfId="2" priority="12" operator="equal">
      <formula>1</formula>
    </cfRule>
  </conditionalFormatting>
  <conditionalFormatting sqref="AJ55">
    <cfRule type="containsText" dxfId="2" priority="13" operator="containsText" text="y">
      <formula>NOT(ISERROR(SEARCH(("y"),(AJ55))))</formula>
    </cfRule>
  </conditionalFormatting>
  <conditionalFormatting sqref="Q55">
    <cfRule type="cellIs" dxfId="1" priority="14" operator="equal">
      <formula>"Survey"</formula>
    </cfRule>
  </conditionalFormatting>
  <conditionalFormatting sqref="AI54">
    <cfRule type="containsText" dxfId="4" priority="15" operator="containsText" text="lower">
      <formula>NOT(ISERROR(SEARCH(("lower"),(AI54))))</formula>
    </cfRule>
  </conditionalFormatting>
  <conditionalFormatting sqref="AI54">
    <cfRule type="containsText" dxfId="5" priority="16" operator="containsText" text="upper">
      <formula>NOT(ISERROR(SEARCH(("upper"),(AI54))))</formula>
    </cfRule>
  </conditionalFormatting>
  <conditionalFormatting sqref="AJ54">
    <cfRule type="containsText" dxfId="2" priority="17" operator="containsText" text="y">
      <formula>NOT(ISERROR(SEARCH(("y"),(AJ54))))</formula>
    </cfRule>
  </conditionalFormatting>
  <conditionalFormatting sqref="Q54">
    <cfRule type="cellIs" dxfId="1" priority="18" operator="equal">
      <formula>"Survey"</formula>
    </cfRule>
  </conditionalFormatting>
  <conditionalFormatting sqref="V54">
    <cfRule type="cellIs" dxfId="0" priority="19" operator="greaterThan">
      <formula>1</formula>
    </cfRule>
  </conditionalFormatting>
  <conditionalFormatting sqref="C54:AJ54">
    <cfRule type="containsBlanks" dxfId="3" priority="20">
      <formula>LEN(TRIM(C54))=0</formula>
    </cfRule>
  </conditionalFormatting>
  <conditionalFormatting sqref="N54">
    <cfRule type="cellIs" dxfId="2" priority="21" operator="equal">
      <formula>1</formula>
    </cfRule>
  </conditionalFormatting>
  <conditionalFormatting sqref="AI53">
    <cfRule type="containsText" dxfId="5" priority="22" operator="containsText" text="upper">
      <formula>NOT(ISERROR(SEARCH(("upper"),(AI53))))</formula>
    </cfRule>
  </conditionalFormatting>
  <conditionalFormatting sqref="AI53">
    <cfRule type="containsText" dxfId="4" priority="23" operator="containsText" text="lower">
      <formula>NOT(ISERROR(SEARCH(("lower"),(AI53))))</formula>
    </cfRule>
  </conditionalFormatting>
  <conditionalFormatting sqref="V53">
    <cfRule type="cellIs" dxfId="0" priority="24" operator="greaterThan">
      <formula>1</formula>
    </cfRule>
  </conditionalFormatting>
  <conditionalFormatting sqref="C53:AJ53">
    <cfRule type="containsBlanks" dxfId="3" priority="25">
      <formula>LEN(TRIM(C53))=0</formula>
    </cfRule>
  </conditionalFormatting>
  <conditionalFormatting sqref="N53">
    <cfRule type="cellIs" dxfId="2" priority="26" operator="equal">
      <formula>1</formula>
    </cfRule>
  </conditionalFormatting>
  <conditionalFormatting sqref="AJ53">
    <cfRule type="containsText" dxfId="2" priority="27" operator="containsText" text="y">
      <formula>NOT(ISERROR(SEARCH(("y"),(AJ53))))</formula>
    </cfRule>
  </conditionalFormatting>
  <conditionalFormatting sqref="Q53">
    <cfRule type="cellIs" dxfId="1" priority="28" operator="equal">
      <formula>"Survey"</formula>
    </cfRule>
  </conditionalFormatting>
  <conditionalFormatting sqref="AI52">
    <cfRule type="containsText" dxfId="5" priority="29" operator="containsText" text="upper">
      <formula>NOT(ISERROR(SEARCH(("upper"),(AI52))))</formula>
    </cfRule>
  </conditionalFormatting>
  <conditionalFormatting sqref="AI52">
    <cfRule type="containsText" dxfId="4" priority="30" operator="containsText" text="lower">
      <formula>NOT(ISERROR(SEARCH(("lower"),(AI52))))</formula>
    </cfRule>
  </conditionalFormatting>
  <conditionalFormatting sqref="Q52">
    <cfRule type="cellIs" dxfId="1" priority="31" operator="equal">
      <formula>"Survey"</formula>
    </cfRule>
  </conditionalFormatting>
  <conditionalFormatting sqref="N52">
    <cfRule type="cellIs" dxfId="2" priority="32" operator="equal">
      <formula>1</formula>
    </cfRule>
  </conditionalFormatting>
  <conditionalFormatting sqref="C52:AJ52">
    <cfRule type="containsBlanks" dxfId="3" priority="33">
      <formula>LEN(TRIM(C52))=0</formula>
    </cfRule>
  </conditionalFormatting>
  <conditionalFormatting sqref="AJ52">
    <cfRule type="containsText" dxfId="2" priority="34" operator="containsText" text="y">
      <formula>NOT(ISERROR(SEARCH(("y"),(AJ52))))</formula>
    </cfRule>
  </conditionalFormatting>
  <conditionalFormatting sqref="V52">
    <cfRule type="cellIs" dxfId="0" priority="35" operator="greaterThan">
      <formula>1</formula>
    </cfRule>
  </conditionalFormatting>
  <conditionalFormatting sqref="AI51">
    <cfRule type="containsText" dxfId="5" priority="36" operator="containsText" text="upper">
      <formula>NOT(ISERROR(SEARCH(("upper"),(AI51))))</formula>
    </cfRule>
  </conditionalFormatting>
  <conditionalFormatting sqref="AI51">
    <cfRule type="containsText" dxfId="4" priority="37" operator="containsText" text="lower">
      <formula>NOT(ISERROR(SEARCH(("lower"),(AI51))))</formula>
    </cfRule>
  </conditionalFormatting>
  <conditionalFormatting sqref="C51:AJ51">
    <cfRule type="containsBlanks" dxfId="3" priority="38">
      <formula>LEN(TRIM(C51))=0</formula>
    </cfRule>
  </conditionalFormatting>
  <conditionalFormatting sqref="N51">
    <cfRule type="cellIs" dxfId="2" priority="39" operator="equal">
      <formula>1</formula>
    </cfRule>
  </conditionalFormatting>
  <conditionalFormatting sqref="AJ51">
    <cfRule type="containsText" dxfId="2" priority="40" operator="containsText" text="y">
      <formula>NOT(ISERROR(SEARCH(("y"),(AJ51))))</formula>
    </cfRule>
  </conditionalFormatting>
  <conditionalFormatting sqref="Q51">
    <cfRule type="cellIs" dxfId="1" priority="41" operator="equal">
      <formula>"Survey"</formula>
    </cfRule>
  </conditionalFormatting>
  <conditionalFormatting sqref="V51">
    <cfRule type="cellIs" dxfId="0" priority="42" operator="greaterThan">
      <formula>1</formula>
    </cfRule>
  </conditionalFormatting>
  <conditionalFormatting sqref="AI50">
    <cfRule type="containsText" dxfId="5" priority="43" operator="containsText" text="upper">
      <formula>NOT(ISERROR(SEARCH(("upper"),(AI50))))</formula>
    </cfRule>
  </conditionalFormatting>
  <conditionalFormatting sqref="AI50">
    <cfRule type="containsText" dxfId="4" priority="44" operator="containsText" text="lower">
      <formula>NOT(ISERROR(SEARCH(("lower"),(AI50))))</formula>
    </cfRule>
  </conditionalFormatting>
  <conditionalFormatting sqref="C50:AJ50">
    <cfRule type="containsBlanks" dxfId="3" priority="45">
      <formula>LEN(TRIM(C50))=0</formula>
    </cfRule>
  </conditionalFormatting>
  <conditionalFormatting sqref="AJ50">
    <cfRule type="containsText" dxfId="2" priority="46" operator="containsText" text="y">
      <formula>NOT(ISERROR(SEARCH(("y"),(AJ50))))</formula>
    </cfRule>
  </conditionalFormatting>
  <conditionalFormatting sqref="N50">
    <cfRule type="cellIs" dxfId="2" priority="47" operator="equal">
      <formula>1</formula>
    </cfRule>
  </conditionalFormatting>
  <conditionalFormatting sqref="Q50">
    <cfRule type="cellIs" dxfId="1" priority="48" operator="equal">
      <formula>"Survey"</formula>
    </cfRule>
  </conditionalFormatting>
  <conditionalFormatting sqref="V50">
    <cfRule type="cellIs" dxfId="0" priority="49" operator="greaterThan">
      <formula>1</formula>
    </cfRule>
  </conditionalFormatting>
  <conditionalFormatting sqref="N49">
    <cfRule type="cellIs" dxfId="2" priority="50" operator="equal">
      <formula>1</formula>
    </cfRule>
  </conditionalFormatting>
  <conditionalFormatting sqref="V49">
    <cfRule type="cellIs" dxfId="0" priority="51" operator="greaterThan">
      <formula>1</formula>
    </cfRule>
  </conditionalFormatting>
  <conditionalFormatting sqref="AI49">
    <cfRule type="containsText" dxfId="5" priority="52" operator="containsText" text="upper">
      <formula>NOT(ISERROR(SEARCH(("upper"),(AI49))))</formula>
    </cfRule>
  </conditionalFormatting>
  <conditionalFormatting sqref="AI49">
    <cfRule type="containsText" dxfId="4" priority="53" operator="containsText" text="lower">
      <formula>NOT(ISERROR(SEARCH(("lower"),(AI49))))</formula>
    </cfRule>
  </conditionalFormatting>
  <conditionalFormatting sqref="C49:AJ49">
    <cfRule type="containsBlanks" dxfId="3" priority="54">
      <formula>LEN(TRIM(C49))=0</formula>
    </cfRule>
  </conditionalFormatting>
  <conditionalFormatting sqref="AJ49">
    <cfRule type="containsText" dxfId="2" priority="55" operator="containsText" text="y">
      <formula>NOT(ISERROR(SEARCH(("y"),(AJ49))))</formula>
    </cfRule>
  </conditionalFormatting>
  <conditionalFormatting sqref="Q49">
    <cfRule type="cellIs" dxfId="1" priority="56" operator="equal">
      <formula>"Survey"</formula>
    </cfRule>
  </conditionalFormatting>
  <conditionalFormatting sqref="AI48">
    <cfRule type="containsText" dxfId="5" priority="57" operator="containsText" text="upper">
      <formula>NOT(ISERROR(SEARCH(("upper"),(AI48))))</formula>
    </cfRule>
  </conditionalFormatting>
  <conditionalFormatting sqref="AI48">
    <cfRule type="containsText" dxfId="4" priority="58" operator="containsText" text="lower">
      <formula>NOT(ISERROR(SEARCH(("lower"),(AI48))))</formula>
    </cfRule>
  </conditionalFormatting>
  <conditionalFormatting sqref="AJ48">
    <cfRule type="containsText" dxfId="2" priority="59" operator="containsText" text="y">
      <formula>NOT(ISERROR(SEARCH(("y"),(AJ48))))</formula>
    </cfRule>
  </conditionalFormatting>
  <conditionalFormatting sqref="C48:AJ48">
    <cfRule type="containsBlanks" dxfId="3" priority="60">
      <formula>LEN(TRIM(C48))=0</formula>
    </cfRule>
  </conditionalFormatting>
  <conditionalFormatting sqref="N48">
    <cfRule type="cellIs" dxfId="2" priority="61" operator="equal">
      <formula>1</formula>
    </cfRule>
  </conditionalFormatting>
  <conditionalFormatting sqref="Q48">
    <cfRule type="cellIs" dxfId="1" priority="62" operator="equal">
      <formula>"Survey"</formula>
    </cfRule>
  </conditionalFormatting>
  <conditionalFormatting sqref="V48">
    <cfRule type="cellIs" dxfId="0" priority="63" operator="greaterThan">
      <formula>1</formula>
    </cfRule>
  </conditionalFormatting>
  <conditionalFormatting sqref="C47:AJ47">
    <cfRule type="containsBlanks" dxfId="3" priority="64">
      <formula>LEN(TRIM(C47))=0</formula>
    </cfRule>
  </conditionalFormatting>
  <conditionalFormatting sqref="N47">
    <cfRule type="cellIs" dxfId="2" priority="65" operator="equal">
      <formula>1</formula>
    </cfRule>
  </conditionalFormatting>
  <conditionalFormatting sqref="Q47">
    <cfRule type="cellIs" dxfId="1" priority="66" operator="equal">
      <formula>"Survey"</formula>
    </cfRule>
  </conditionalFormatting>
  <conditionalFormatting sqref="AI47">
    <cfRule type="containsText" dxfId="5" priority="67" operator="containsText" text="upper">
      <formula>NOT(ISERROR(SEARCH(("upper"),(AI47))))</formula>
    </cfRule>
  </conditionalFormatting>
  <conditionalFormatting sqref="AI47">
    <cfRule type="containsText" dxfId="4" priority="68" operator="containsText" text="lower">
      <formula>NOT(ISERROR(SEARCH(("lower"),(AI47))))</formula>
    </cfRule>
  </conditionalFormatting>
  <conditionalFormatting sqref="AJ47">
    <cfRule type="containsText" dxfId="2" priority="69" operator="containsText" text="y">
      <formula>NOT(ISERROR(SEARCH(("y"),(AJ47))))</formula>
    </cfRule>
  </conditionalFormatting>
  <conditionalFormatting sqref="V47">
    <cfRule type="cellIs" dxfId="0" priority="70" operator="greaterThan">
      <formula>1</formula>
    </cfRule>
  </conditionalFormatting>
  <conditionalFormatting sqref="N46">
    <cfRule type="cellIs" dxfId="2" priority="71" operator="equal">
      <formula>1</formula>
    </cfRule>
  </conditionalFormatting>
  <conditionalFormatting sqref="Q46">
    <cfRule type="cellIs" dxfId="1" priority="72" operator="equal">
      <formula>"Survey"</formula>
    </cfRule>
  </conditionalFormatting>
  <conditionalFormatting sqref="AI46">
    <cfRule type="containsText" dxfId="5" priority="73" operator="containsText" text="upper">
      <formula>NOT(ISERROR(SEARCH(("upper"),(AI46))))</formula>
    </cfRule>
  </conditionalFormatting>
  <conditionalFormatting sqref="AI46">
    <cfRule type="containsText" dxfId="4" priority="74" operator="containsText" text="lower">
      <formula>NOT(ISERROR(SEARCH(("lower"),(AI46))))</formula>
    </cfRule>
  </conditionalFormatting>
  <conditionalFormatting sqref="AJ46">
    <cfRule type="containsText" dxfId="2" priority="75" operator="containsText" text="y">
      <formula>NOT(ISERROR(SEARCH(("y"),(AJ46))))</formula>
    </cfRule>
  </conditionalFormatting>
  <conditionalFormatting sqref="C46:AJ46">
    <cfRule type="containsBlanks" dxfId="3" priority="76">
      <formula>LEN(TRIM(C46))=0</formula>
    </cfRule>
  </conditionalFormatting>
  <conditionalFormatting sqref="V46">
    <cfRule type="cellIs" dxfId="0" priority="77" operator="greaterThan">
      <formula>1</formula>
    </cfRule>
  </conditionalFormatting>
  <conditionalFormatting sqref="AI45">
    <cfRule type="containsText" dxfId="4" priority="78" operator="containsText" text="lower">
      <formula>NOT(ISERROR(SEARCH(("lower"),(AI45))))</formula>
    </cfRule>
  </conditionalFormatting>
  <conditionalFormatting sqref="AI45">
    <cfRule type="containsText" dxfId="5" priority="79" operator="containsText" text="upper">
      <formula>NOT(ISERROR(SEARCH(("upper"),(AI45))))</formula>
    </cfRule>
  </conditionalFormatting>
  <conditionalFormatting sqref="V45">
    <cfRule type="cellIs" dxfId="0" priority="80" operator="greaterThan">
      <formula>1</formula>
    </cfRule>
  </conditionalFormatting>
  <conditionalFormatting sqref="AJ45">
    <cfRule type="containsText" dxfId="2" priority="81" operator="containsText" text="y">
      <formula>NOT(ISERROR(SEARCH(("y"),(AJ45))))</formula>
    </cfRule>
  </conditionalFormatting>
  <conditionalFormatting sqref="Q45">
    <cfRule type="cellIs" dxfId="1" priority="82" operator="equal">
      <formula>"Survey"</formula>
    </cfRule>
  </conditionalFormatting>
  <conditionalFormatting sqref="N45">
    <cfRule type="cellIs" dxfId="2" priority="83" operator="equal">
      <formula>1</formula>
    </cfRule>
  </conditionalFormatting>
  <conditionalFormatting sqref="C45:D45 G45:AJ45">
    <cfRule type="containsBlanks" dxfId="3" priority="84">
      <formula>LEN(TRIM(C45))=0</formula>
    </cfRule>
  </conditionalFormatting>
  <conditionalFormatting sqref="V44">
    <cfRule type="cellIs" dxfId="0" priority="85" operator="greaterThan">
      <formula>1</formula>
    </cfRule>
  </conditionalFormatting>
  <conditionalFormatting sqref="Q44">
    <cfRule type="cellIs" dxfId="1" priority="86" operator="equal">
      <formula>"Survey"</formula>
    </cfRule>
  </conditionalFormatting>
  <conditionalFormatting sqref="N44">
    <cfRule type="cellIs" dxfId="2" priority="87" operator="equal">
      <formula>1</formula>
    </cfRule>
  </conditionalFormatting>
  <conditionalFormatting sqref="AJ44">
    <cfRule type="containsText" dxfId="2" priority="88" operator="containsText" text="y">
      <formula>NOT(ISERROR(SEARCH(("y"),(AJ44))))</formula>
    </cfRule>
  </conditionalFormatting>
  <conditionalFormatting sqref="AI44">
    <cfRule type="containsText" dxfId="4" priority="89" operator="containsText" text="lower">
      <formula>NOT(ISERROR(SEARCH(("lower"),(AI44))))</formula>
    </cfRule>
  </conditionalFormatting>
  <conditionalFormatting sqref="AI44">
    <cfRule type="containsText" dxfId="5" priority="90" operator="containsText" text="upper">
      <formula>NOT(ISERROR(SEARCH(("upper"),(AI44))))</formula>
    </cfRule>
  </conditionalFormatting>
  <conditionalFormatting sqref="C44:AJ44">
    <cfRule type="containsBlanks" dxfId="3" priority="91">
      <formula>LEN(TRIM(C44))=0</formula>
    </cfRule>
  </conditionalFormatting>
  <conditionalFormatting sqref="Q43">
    <cfRule type="cellIs" dxfId="1" priority="92" operator="equal">
      <formula>"Survey"</formula>
    </cfRule>
  </conditionalFormatting>
  <conditionalFormatting sqref="V43">
    <cfRule type="cellIs" dxfId="0" priority="93" operator="greaterThan">
      <formula>1</formula>
    </cfRule>
  </conditionalFormatting>
  <conditionalFormatting sqref="C43:AJ43">
    <cfRule type="containsBlanks" dxfId="3" priority="94">
      <formula>LEN(TRIM(C43))=0</formula>
    </cfRule>
  </conditionalFormatting>
  <conditionalFormatting sqref="AJ43">
    <cfRule type="containsText" dxfId="2" priority="95" operator="containsText" text="y">
      <formula>NOT(ISERROR(SEARCH(("y"),(AJ43))))</formula>
    </cfRule>
  </conditionalFormatting>
  <conditionalFormatting sqref="N43">
    <cfRule type="cellIs" dxfId="2" priority="96" operator="equal">
      <formula>1</formula>
    </cfRule>
  </conditionalFormatting>
  <conditionalFormatting sqref="AI43">
    <cfRule type="containsText" dxfId="5" priority="97" operator="containsText" text="upper">
      <formula>NOT(ISERROR(SEARCH(("upper"),(AI43))))</formula>
    </cfRule>
  </conditionalFormatting>
  <conditionalFormatting sqref="AI43">
    <cfRule type="containsText" dxfId="4" priority="98" operator="containsText" text="lower">
      <formula>NOT(ISERROR(SEARCH(("lower"),(AI43))))</formula>
    </cfRule>
  </conditionalFormatting>
  <conditionalFormatting sqref="AJ42">
    <cfRule type="containsText" dxfId="2" priority="99" operator="containsText" text="y">
      <formula>NOT(ISERROR(SEARCH(("y"),(AJ42))))</formula>
    </cfRule>
  </conditionalFormatting>
  <conditionalFormatting sqref="N42">
    <cfRule type="cellIs" dxfId="2" priority="100" operator="equal">
      <formula>1</formula>
    </cfRule>
  </conditionalFormatting>
  <conditionalFormatting sqref="C42:AJ42">
    <cfRule type="containsBlanks" dxfId="3" priority="101">
      <formula>LEN(TRIM(C42))=0</formula>
    </cfRule>
  </conditionalFormatting>
  <conditionalFormatting sqref="V42">
    <cfRule type="cellIs" dxfId="0" priority="102" operator="greaterThan">
      <formula>1</formula>
    </cfRule>
  </conditionalFormatting>
  <conditionalFormatting sqref="Q42">
    <cfRule type="cellIs" dxfId="1" priority="103" operator="equal">
      <formula>"Survey"</formula>
    </cfRule>
  </conditionalFormatting>
  <conditionalFormatting sqref="AI42">
    <cfRule type="containsText" dxfId="4" priority="104" operator="containsText" text="lower">
      <formula>NOT(ISERROR(SEARCH(("lower"),(AI42))))</formula>
    </cfRule>
  </conditionalFormatting>
  <conditionalFormatting sqref="AI42">
    <cfRule type="containsText" dxfId="5" priority="105" operator="containsText" text="upper">
      <formula>NOT(ISERROR(SEARCH(("upper"),(AI42))))</formula>
    </cfRule>
  </conditionalFormatting>
  <conditionalFormatting sqref="Q41">
    <cfRule type="cellIs" dxfId="1" priority="106" operator="equal">
      <formula>"Survey"</formula>
    </cfRule>
  </conditionalFormatting>
  <conditionalFormatting sqref="V41">
    <cfRule type="cellIs" dxfId="0" priority="107" operator="greaterThan">
      <formula>1</formula>
    </cfRule>
  </conditionalFormatting>
  <conditionalFormatting sqref="C41:AJ41">
    <cfRule type="containsBlanks" dxfId="3" priority="108">
      <formula>LEN(TRIM(C41))=0</formula>
    </cfRule>
  </conditionalFormatting>
  <conditionalFormatting sqref="AJ41">
    <cfRule type="containsText" dxfId="2" priority="109" operator="containsText" text="y">
      <formula>NOT(ISERROR(SEARCH(("y"),(AJ41))))</formula>
    </cfRule>
  </conditionalFormatting>
  <conditionalFormatting sqref="N41">
    <cfRule type="cellIs" dxfId="2" priority="110" operator="equal">
      <formula>1</formula>
    </cfRule>
  </conditionalFormatting>
  <conditionalFormatting sqref="AI41">
    <cfRule type="containsText" dxfId="5" priority="111" operator="containsText" text="upper">
      <formula>NOT(ISERROR(SEARCH(("upper"),(AI41))))</formula>
    </cfRule>
  </conditionalFormatting>
  <conditionalFormatting sqref="AI41">
    <cfRule type="containsText" dxfId="4" priority="112" operator="containsText" text="lower">
      <formula>NOT(ISERROR(SEARCH(("lower"),(AI41))))</formula>
    </cfRule>
  </conditionalFormatting>
  <conditionalFormatting sqref="AI40">
    <cfRule type="containsText" dxfId="4" priority="113" operator="containsText" text="lower">
      <formula>NOT(ISERROR(SEARCH(("lower"),(AI40))))</formula>
    </cfRule>
  </conditionalFormatting>
  <conditionalFormatting sqref="AI40">
    <cfRule type="containsText" dxfId="5" priority="114" operator="containsText" text="upper">
      <formula>NOT(ISERROR(SEARCH(("upper"),(AI40))))</formula>
    </cfRule>
  </conditionalFormatting>
  <conditionalFormatting sqref="AJ40">
    <cfRule type="containsText" dxfId="2" priority="115" operator="containsText" text="y">
      <formula>NOT(ISERROR(SEARCH(("y"),(AJ40))))</formula>
    </cfRule>
  </conditionalFormatting>
  <conditionalFormatting sqref="N40">
    <cfRule type="cellIs" dxfId="2" priority="116" operator="equal">
      <formula>1</formula>
    </cfRule>
  </conditionalFormatting>
  <conditionalFormatting sqref="C40:AJ40">
    <cfRule type="containsBlanks" dxfId="3" priority="117">
      <formula>LEN(TRIM(C40))=0</formula>
    </cfRule>
  </conditionalFormatting>
  <conditionalFormatting sqref="V40">
    <cfRule type="cellIs" dxfId="0" priority="118" operator="greaterThan">
      <formula>1</formula>
    </cfRule>
  </conditionalFormatting>
  <conditionalFormatting sqref="Q40">
    <cfRule type="cellIs" dxfId="1" priority="119" operator="equal">
      <formula>"Survey"</formula>
    </cfRule>
  </conditionalFormatting>
  <conditionalFormatting sqref="AI39">
    <cfRule type="containsText" dxfId="5" priority="120" operator="containsText" text="upper">
      <formula>NOT(ISERROR(SEARCH(("upper"),(AI39))))</formula>
    </cfRule>
  </conditionalFormatting>
  <conditionalFormatting sqref="AI39">
    <cfRule type="containsText" dxfId="4" priority="121" operator="containsText" text="lower">
      <formula>NOT(ISERROR(SEARCH(("lower"),(AI39))))</formula>
    </cfRule>
  </conditionalFormatting>
  <conditionalFormatting sqref="C39:AJ39">
    <cfRule type="containsBlanks" dxfId="3" priority="122">
      <formula>LEN(TRIM(C39))=0</formula>
    </cfRule>
  </conditionalFormatting>
  <conditionalFormatting sqref="V39">
    <cfRule type="cellIs" dxfId="0" priority="123" operator="greaterThan">
      <formula>1</formula>
    </cfRule>
  </conditionalFormatting>
  <conditionalFormatting sqref="N39">
    <cfRule type="cellIs" dxfId="2" priority="124" operator="equal">
      <formula>1</formula>
    </cfRule>
  </conditionalFormatting>
  <conditionalFormatting sqref="AJ39">
    <cfRule type="containsText" dxfId="2" priority="125" operator="containsText" text="y">
      <formula>NOT(ISERROR(SEARCH(("y"),(AJ39))))</formula>
    </cfRule>
  </conditionalFormatting>
  <conditionalFormatting sqref="Q39">
    <cfRule type="cellIs" dxfId="1" priority="126" operator="equal">
      <formula>"Survey"</formula>
    </cfRule>
  </conditionalFormatting>
  <conditionalFormatting sqref="N38">
    <cfRule type="cellIs" dxfId="2" priority="127" operator="equal">
      <formula>1</formula>
    </cfRule>
  </conditionalFormatting>
  <conditionalFormatting sqref="AI38">
    <cfRule type="containsText" dxfId="4" priority="128" operator="containsText" text="lower">
      <formula>NOT(ISERROR(SEARCH(("lower"),(AI38))))</formula>
    </cfRule>
  </conditionalFormatting>
  <conditionalFormatting sqref="AI38">
    <cfRule type="containsText" dxfId="5" priority="129" operator="containsText" text="upper">
      <formula>NOT(ISERROR(SEARCH(("upper"),(AI38))))</formula>
    </cfRule>
  </conditionalFormatting>
  <conditionalFormatting sqref="AJ38">
    <cfRule type="containsText" dxfId="2" priority="130" operator="containsText" text="y">
      <formula>NOT(ISERROR(SEARCH(("y"),(AJ38))))</formula>
    </cfRule>
  </conditionalFormatting>
  <conditionalFormatting sqref="Q38">
    <cfRule type="cellIs" dxfId="1" priority="131" operator="equal">
      <formula>"Survey"</formula>
    </cfRule>
  </conditionalFormatting>
  <conditionalFormatting sqref="V38">
    <cfRule type="cellIs" dxfId="0" priority="132" operator="greaterThan">
      <formula>1</formula>
    </cfRule>
  </conditionalFormatting>
  <conditionalFormatting sqref="C38:AJ38">
    <cfRule type="containsBlanks" dxfId="3" priority="133">
      <formula>LEN(TRIM(C38))=0</formula>
    </cfRule>
  </conditionalFormatting>
  <conditionalFormatting sqref="C37:AJ37">
    <cfRule type="containsBlanks" dxfId="3" priority="134">
      <formula>LEN(TRIM(C37))=0</formula>
    </cfRule>
  </conditionalFormatting>
  <conditionalFormatting sqref="AJ37">
    <cfRule type="containsText" dxfId="2" priority="135" operator="containsText" text="y">
      <formula>NOT(ISERROR(SEARCH(("y"),(AJ37))))</formula>
    </cfRule>
  </conditionalFormatting>
  <conditionalFormatting sqref="N37">
    <cfRule type="cellIs" dxfId="2" priority="136" operator="equal">
      <formula>1</formula>
    </cfRule>
  </conditionalFormatting>
  <conditionalFormatting sqref="AI37">
    <cfRule type="containsText" dxfId="5" priority="137" operator="containsText" text="upper">
      <formula>NOT(ISERROR(SEARCH(("upper"),(AI37))))</formula>
    </cfRule>
  </conditionalFormatting>
  <conditionalFormatting sqref="AI37">
    <cfRule type="containsText" dxfId="4" priority="138" operator="containsText" text="lower">
      <formula>NOT(ISERROR(SEARCH(("lower"),(AI37))))</formula>
    </cfRule>
  </conditionalFormatting>
  <conditionalFormatting sqref="Q37">
    <cfRule type="cellIs" dxfId="1" priority="139" operator="equal">
      <formula>"Survey"</formula>
    </cfRule>
  </conditionalFormatting>
  <conditionalFormatting sqref="V37">
    <cfRule type="cellIs" dxfId="0" priority="140" operator="greaterThan">
      <formula>1</formula>
    </cfRule>
  </conditionalFormatting>
  <conditionalFormatting sqref="C36:AK36">
    <cfRule type="containsBlanks" dxfId="3" priority="141">
      <formula>LEN(TRIM(C36))=0</formula>
    </cfRule>
  </conditionalFormatting>
  <conditionalFormatting sqref="N36">
    <cfRule type="cellIs" dxfId="2" priority="142" operator="equal">
      <formula>1</formula>
    </cfRule>
  </conditionalFormatting>
  <conditionalFormatting sqref="AJ36">
    <cfRule type="containsText" dxfId="2" priority="143" operator="containsText" text="y">
      <formula>NOT(ISERROR(SEARCH(("y"),(AJ36))))</formula>
    </cfRule>
  </conditionalFormatting>
  <conditionalFormatting sqref="Q36">
    <cfRule type="cellIs" dxfId="1" priority="144" operator="equal">
      <formula>"Survey"</formula>
    </cfRule>
  </conditionalFormatting>
  <conditionalFormatting sqref="V36">
    <cfRule type="cellIs" dxfId="0" priority="145" operator="greaterThan">
      <formula>1</formula>
    </cfRule>
  </conditionalFormatting>
  <conditionalFormatting sqref="AI36:AJ36">
    <cfRule type="containsText" dxfId="5" priority="146" operator="containsText" text="upper">
      <formula>NOT(ISERROR(SEARCH(("upper"),(AI36))))</formula>
    </cfRule>
  </conditionalFormatting>
  <conditionalFormatting sqref="AI36:AJ36">
    <cfRule type="containsText" dxfId="4" priority="147" operator="containsText" text="lower">
      <formula>NOT(ISERROR(SEARCH(("lower"),(AI36))))</formula>
    </cfRule>
  </conditionalFormatting>
  <conditionalFormatting sqref="AH35">
    <cfRule type="containsText" dxfId="5" priority="148" operator="containsText" text="upper">
      <formula>NOT(ISERROR(SEARCH(("upper"),(AH35))))</formula>
    </cfRule>
  </conditionalFormatting>
  <conditionalFormatting sqref="AH35">
    <cfRule type="containsText" dxfId="4" priority="149" operator="containsText" text="lower">
      <formula>NOT(ISERROR(SEARCH(("lower"),(AH35))))</formula>
    </cfRule>
  </conditionalFormatting>
  <conditionalFormatting sqref="C35:AJ35">
    <cfRule type="containsBlanks" dxfId="3" priority="150">
      <formula>LEN(TRIM(C35))=0</formula>
    </cfRule>
  </conditionalFormatting>
  <conditionalFormatting sqref="P35">
    <cfRule type="cellIs" dxfId="1" priority="151" operator="equal">
      <formula>"Survey"</formula>
    </cfRule>
  </conditionalFormatting>
  <conditionalFormatting sqref="U35">
    <cfRule type="cellIs" dxfId="0" priority="152" operator="greaterThan">
      <formula>1</formula>
    </cfRule>
  </conditionalFormatting>
  <conditionalFormatting sqref="M35">
    <cfRule type="cellIs" dxfId="2" priority="153" operator="equal">
      <formula>1</formula>
    </cfRule>
  </conditionalFormatting>
  <conditionalFormatting sqref="AI35:AJ35">
    <cfRule type="containsText" dxfId="2" priority="154" operator="containsText" text="y">
      <formula>NOT(ISERROR(SEARCH(("y"),(AI35))))</formula>
    </cfRule>
  </conditionalFormatting>
  <conditionalFormatting sqref="C34:AJ34">
    <cfRule type="containsBlanks" dxfId="3" priority="155">
      <formula>LEN(TRIM(C34))=0</formula>
    </cfRule>
  </conditionalFormatting>
  <conditionalFormatting sqref="M34">
    <cfRule type="cellIs" dxfId="2" priority="156" operator="equal">
      <formula>1</formula>
    </cfRule>
  </conditionalFormatting>
  <conditionalFormatting sqref="P34">
    <cfRule type="cellIs" dxfId="1" priority="157" operator="equal">
      <formula>"Survey"</formula>
    </cfRule>
  </conditionalFormatting>
  <conditionalFormatting sqref="AH34">
    <cfRule type="containsText" dxfId="5" priority="158" operator="containsText" text="upper">
      <formula>NOT(ISERROR(SEARCH(("upper"),(AH34))))</formula>
    </cfRule>
  </conditionalFormatting>
  <conditionalFormatting sqref="AH34">
    <cfRule type="containsText" dxfId="4" priority="159" operator="containsText" text="lower">
      <formula>NOT(ISERROR(SEARCH(("lower"),(AH34))))</formula>
    </cfRule>
  </conditionalFormatting>
  <conditionalFormatting sqref="AI34:AJ34">
    <cfRule type="containsText" dxfId="2" priority="160" operator="containsText" text="y">
      <formula>NOT(ISERROR(SEARCH(("y"),(AI34))))</formula>
    </cfRule>
  </conditionalFormatting>
  <conditionalFormatting sqref="U34">
    <cfRule type="cellIs" dxfId="0" priority="161" operator="greaterThan">
      <formula>1</formula>
    </cfRule>
  </conditionalFormatting>
  <conditionalFormatting sqref="O33">
    <cfRule type="cellIs" dxfId="1" priority="162" operator="equal">
      <formula>"Survey"</formula>
    </cfRule>
  </conditionalFormatting>
  <conditionalFormatting sqref="L33">
    <cfRule type="cellIs" dxfId="2" priority="163" operator="equal">
      <formula>1</formula>
    </cfRule>
  </conditionalFormatting>
  <conditionalFormatting sqref="T33">
    <cfRule type="cellIs" dxfId="0" priority="164" operator="greaterThan">
      <formula>1</formula>
    </cfRule>
  </conditionalFormatting>
  <conditionalFormatting sqref="AJ33">
    <cfRule type="containsText" dxfId="2" priority="165" operator="containsText" text="y">
      <formula>NOT(ISERROR(SEARCH(("y"),(AJ33))))</formula>
    </cfRule>
  </conditionalFormatting>
  <conditionalFormatting sqref="C33:AK33">
    <cfRule type="containsBlanks" dxfId="3" priority="166">
      <formula>LEN(TRIM(C33))=0</formula>
    </cfRule>
  </conditionalFormatting>
  <conditionalFormatting sqref="AH33:AJ33">
    <cfRule type="containsText" dxfId="4" priority="167" operator="containsText" text="lower">
      <formula>NOT(ISERROR(SEARCH(("lower"),(AH33))))</formula>
    </cfRule>
  </conditionalFormatting>
  <conditionalFormatting sqref="AH33:AJ33">
    <cfRule type="containsText" dxfId="5" priority="168" operator="containsText" text="upper">
      <formula>NOT(ISERROR(SEARCH(("upper"),(AH33))))</formula>
    </cfRule>
  </conditionalFormatting>
  <conditionalFormatting sqref="Q32:S32">
    <cfRule type="containsBlanks" dxfId="0" priority="169">
      <formula>LEN(TRIM(Q32))=0</formula>
    </cfRule>
  </conditionalFormatting>
  <conditionalFormatting sqref="AG32">
    <cfRule type="containsText" dxfId="5" priority="170" operator="containsText" text="upper">
      <formula>NOT(ISERROR(SEARCH(("upper"),(AG32))))</formula>
    </cfRule>
  </conditionalFormatting>
  <conditionalFormatting sqref="AG32">
    <cfRule type="containsText" dxfId="4" priority="171" operator="containsText" text="lower">
      <formula>NOT(ISERROR(SEARCH(("lower"),(AG32))))</formula>
    </cfRule>
  </conditionalFormatting>
  <conditionalFormatting sqref="AH32:AJ32">
    <cfRule type="containsText" dxfId="2" priority="172" operator="containsText" text="y">
      <formula>NOT(ISERROR(SEARCH(("y"),(AH32))))</formula>
    </cfRule>
  </conditionalFormatting>
  <conditionalFormatting sqref="T32">
    <cfRule type="cellIs" dxfId="0" priority="173" operator="greaterThan">
      <formula>1</formula>
    </cfRule>
  </conditionalFormatting>
  <conditionalFormatting sqref="L32">
    <cfRule type="cellIs" dxfId="2" priority="174" operator="equal">
      <formula>1</formula>
    </cfRule>
  </conditionalFormatting>
  <conditionalFormatting sqref="O32">
    <cfRule type="cellIs" dxfId="1" priority="175" operator="equal">
      <formula>"Survey"</formula>
    </cfRule>
  </conditionalFormatting>
  <conditionalFormatting sqref="AG31">
    <cfRule type="containsText" dxfId="5" priority="176" operator="containsText" text="upper">
      <formula>NOT(ISERROR(SEARCH(("upper"),(AG31))))</formula>
    </cfRule>
  </conditionalFormatting>
  <conditionalFormatting sqref="AG31">
    <cfRule type="containsText" dxfId="4" priority="177" operator="containsText" text="lower">
      <formula>NOT(ISERROR(SEARCH(("lower"),(AG31))))</formula>
    </cfRule>
  </conditionalFormatting>
  <conditionalFormatting sqref="AH31:AJ31">
    <cfRule type="containsText" dxfId="2" priority="178" operator="containsText" text="y">
      <formula>NOT(ISERROR(SEARCH(("y"),(AH31))))</formula>
    </cfRule>
  </conditionalFormatting>
  <conditionalFormatting sqref="Q31:S31">
    <cfRule type="containsBlanks" dxfId="0" priority="179">
      <formula>LEN(TRIM(Q31))=0</formula>
    </cfRule>
  </conditionalFormatting>
  <conditionalFormatting sqref="O31">
    <cfRule type="cellIs" dxfId="1" priority="180" operator="equal">
      <formula>"Survey"</formula>
    </cfRule>
  </conditionalFormatting>
  <conditionalFormatting sqref="T31">
    <cfRule type="cellIs" dxfId="0" priority="181" operator="greaterThan">
      <formula>1</formula>
    </cfRule>
  </conditionalFormatting>
  <conditionalFormatting sqref="L31">
    <cfRule type="cellIs" dxfId="2" priority="182" operator="equal">
      <formula>1</formula>
    </cfRule>
  </conditionalFormatting>
  <conditionalFormatting sqref="AG30">
    <cfRule type="containsText" dxfId="5" priority="183" operator="containsText" text="upper">
      <formula>NOT(ISERROR(SEARCH(("upper"),(AG30))))</formula>
    </cfRule>
  </conditionalFormatting>
  <conditionalFormatting sqref="AG30">
    <cfRule type="containsText" dxfId="4" priority="184" operator="containsText" text="lower">
      <formula>NOT(ISERROR(SEARCH(("lower"),(AG30))))</formula>
    </cfRule>
  </conditionalFormatting>
  <conditionalFormatting sqref="Q30:S30">
    <cfRule type="containsBlanks" dxfId="0" priority="185">
      <formula>LEN(TRIM(Q30))=0</formula>
    </cfRule>
  </conditionalFormatting>
  <conditionalFormatting sqref="O30">
    <cfRule type="cellIs" dxfId="1" priority="186" operator="equal">
      <formula>"Survey"</formula>
    </cfRule>
  </conditionalFormatting>
  <conditionalFormatting sqref="T30">
    <cfRule type="cellIs" dxfId="0" priority="187" operator="greaterThan">
      <formula>1</formula>
    </cfRule>
  </conditionalFormatting>
  <conditionalFormatting sqref="AH30:AJ30">
    <cfRule type="containsText" dxfId="2" priority="188" operator="containsText" text="y">
      <formula>NOT(ISERROR(SEARCH(("y"),(AH30))))</formula>
    </cfRule>
  </conditionalFormatting>
  <conditionalFormatting sqref="AG29">
    <cfRule type="containsText" dxfId="5" priority="189" operator="containsText" text="upper">
      <formula>NOT(ISERROR(SEARCH(("upper"),(AG29))))</formula>
    </cfRule>
  </conditionalFormatting>
  <conditionalFormatting sqref="AG29">
    <cfRule type="containsText" dxfId="4" priority="190" operator="containsText" text="lower">
      <formula>NOT(ISERROR(SEARCH(("lower"),(AG29))))</formula>
    </cfRule>
  </conditionalFormatting>
  <conditionalFormatting sqref="Q29:S29">
    <cfRule type="containsBlanks" dxfId="0" priority="191">
      <formula>LEN(TRIM(Q29))=0</formula>
    </cfRule>
  </conditionalFormatting>
  <conditionalFormatting sqref="O29">
    <cfRule type="cellIs" dxfId="1" priority="192" operator="equal">
      <formula>"Survey"</formula>
    </cfRule>
  </conditionalFormatting>
  <conditionalFormatting sqref="T29">
    <cfRule type="cellIs" dxfId="0" priority="193" operator="greaterThan">
      <formula>1</formula>
    </cfRule>
  </conditionalFormatting>
  <conditionalFormatting sqref="AH29:AJ29">
    <cfRule type="containsText" dxfId="2" priority="194" operator="containsText" text="y">
      <formula>NOT(ISERROR(SEARCH(("y"),(AH29))))</formula>
    </cfRule>
  </conditionalFormatting>
  <conditionalFormatting sqref="AG28">
    <cfRule type="containsText" dxfId="5" priority="195" operator="containsText" text="upper">
      <formula>NOT(ISERROR(SEARCH(("upper"),(AG28))))</formula>
    </cfRule>
  </conditionalFormatting>
  <conditionalFormatting sqref="AG28">
    <cfRule type="containsText" dxfId="4" priority="196" operator="containsText" text="lower">
      <formula>NOT(ISERROR(SEARCH(("lower"),(AG28))))</formula>
    </cfRule>
  </conditionalFormatting>
  <conditionalFormatting sqref="Q28:S28">
    <cfRule type="containsBlanks" dxfId="0" priority="197">
      <formula>LEN(TRIM(Q28))=0</formula>
    </cfRule>
  </conditionalFormatting>
  <conditionalFormatting sqref="O28">
    <cfRule type="cellIs" dxfId="1" priority="198" operator="equal">
      <formula>"Survey"</formula>
    </cfRule>
  </conditionalFormatting>
  <conditionalFormatting sqref="T28">
    <cfRule type="cellIs" dxfId="0" priority="199" operator="greaterThan">
      <formula>1</formula>
    </cfRule>
  </conditionalFormatting>
  <conditionalFormatting sqref="AH28:AJ28">
    <cfRule type="containsText" dxfId="2" priority="200" operator="containsText" text="y">
      <formula>NOT(ISERROR(SEARCH(("y"),(AH28))))</formula>
    </cfRule>
  </conditionalFormatting>
  <conditionalFormatting sqref="AG27">
    <cfRule type="containsText" dxfId="5" priority="201" operator="containsText" text="upper">
      <formula>NOT(ISERROR(SEARCH(("upper"),(AG27))))</formula>
    </cfRule>
  </conditionalFormatting>
  <conditionalFormatting sqref="AG27">
    <cfRule type="containsText" dxfId="4" priority="202" operator="containsText" text="lower">
      <formula>NOT(ISERROR(SEARCH(("lower"),(AG27))))</formula>
    </cfRule>
  </conditionalFormatting>
  <conditionalFormatting sqref="Q27:S27">
    <cfRule type="containsBlanks" dxfId="0" priority="203">
      <formula>LEN(TRIM(Q27))=0</formula>
    </cfRule>
  </conditionalFormatting>
  <conditionalFormatting sqref="O27">
    <cfRule type="cellIs" dxfId="1" priority="204" operator="equal">
      <formula>"Survey"</formula>
    </cfRule>
  </conditionalFormatting>
  <conditionalFormatting sqref="T27">
    <cfRule type="cellIs" dxfId="0" priority="205" operator="greaterThan">
      <formula>1</formula>
    </cfRule>
  </conditionalFormatting>
  <conditionalFormatting sqref="AH27:AJ27">
    <cfRule type="containsText" dxfId="2" priority="206" operator="containsText" text="y">
      <formula>NOT(ISERROR(SEARCH(("y"),(AH27))))</formula>
    </cfRule>
  </conditionalFormatting>
  <conditionalFormatting sqref="AG26">
    <cfRule type="containsText" dxfId="5" priority="207" operator="containsText" text="upper">
      <formula>NOT(ISERROR(SEARCH(("upper"),(AG26))))</formula>
    </cfRule>
  </conditionalFormatting>
  <conditionalFormatting sqref="AG26">
    <cfRule type="containsText" dxfId="4" priority="208" operator="containsText" text="lower">
      <formula>NOT(ISERROR(SEARCH(("lower"),(AG26))))</formula>
    </cfRule>
  </conditionalFormatting>
  <conditionalFormatting sqref="AH26:AJ26">
    <cfRule type="containsText" dxfId="2" priority="209" operator="containsText" text="y">
      <formula>NOT(ISERROR(SEARCH(("y"),(AH26))))</formula>
    </cfRule>
  </conditionalFormatting>
  <conditionalFormatting sqref="Q26:S26">
    <cfRule type="containsBlanks" dxfId="0" priority="210">
      <formula>LEN(TRIM(Q26))=0</formula>
    </cfRule>
  </conditionalFormatting>
  <conditionalFormatting sqref="O26">
    <cfRule type="cellIs" dxfId="1" priority="211" operator="equal">
      <formula>"Survey"</formula>
    </cfRule>
  </conditionalFormatting>
  <conditionalFormatting sqref="T26">
    <cfRule type="cellIs" dxfId="0" priority="212" operator="greaterThan">
      <formula>1</formula>
    </cfRule>
  </conditionalFormatting>
  <conditionalFormatting sqref="AG25">
    <cfRule type="containsText" dxfId="5" priority="213" operator="containsText" text="upper">
      <formula>NOT(ISERROR(SEARCH(("upper"),(AG25))))</formula>
    </cfRule>
  </conditionalFormatting>
  <conditionalFormatting sqref="AG25">
    <cfRule type="containsText" dxfId="4" priority="214" operator="containsText" text="lower">
      <formula>NOT(ISERROR(SEARCH(("lower"),(AG25))))</formula>
    </cfRule>
  </conditionalFormatting>
  <conditionalFormatting sqref="Q25:S25">
    <cfRule type="containsBlanks" dxfId="0" priority="215">
      <formula>LEN(TRIM(Q25))=0</formula>
    </cfRule>
  </conditionalFormatting>
  <conditionalFormatting sqref="AH25:AJ25">
    <cfRule type="containsText" dxfId="2" priority="216" operator="containsText" text="y">
      <formula>NOT(ISERROR(SEARCH(("y"),(AH25))))</formula>
    </cfRule>
  </conditionalFormatting>
  <conditionalFormatting sqref="O25">
    <cfRule type="cellIs" dxfId="1" priority="217" operator="equal">
      <formula>"Survey"</formula>
    </cfRule>
  </conditionalFormatting>
  <conditionalFormatting sqref="T25">
    <cfRule type="cellIs" dxfId="0" priority="218" operator="greaterThan">
      <formula>1</formula>
    </cfRule>
  </conditionalFormatting>
  <conditionalFormatting sqref="AG24">
    <cfRule type="containsText" dxfId="5" priority="219" operator="containsText" text="upper">
      <formula>NOT(ISERROR(SEARCH(("upper"),(AG24))))</formula>
    </cfRule>
  </conditionalFormatting>
  <conditionalFormatting sqref="AG24">
    <cfRule type="containsText" dxfId="4" priority="220" operator="containsText" text="lower">
      <formula>NOT(ISERROR(SEARCH(("lower"),(AG24))))</formula>
    </cfRule>
  </conditionalFormatting>
  <conditionalFormatting sqref="Q24:S24">
    <cfRule type="containsBlanks" dxfId="0" priority="221">
      <formula>LEN(TRIM(Q24))=0</formula>
    </cfRule>
  </conditionalFormatting>
  <conditionalFormatting sqref="AH24:AJ24">
    <cfRule type="containsText" dxfId="2" priority="222" operator="containsText" text="y">
      <formula>NOT(ISERROR(SEARCH(("y"),(AH24))))</formula>
    </cfRule>
  </conditionalFormatting>
  <conditionalFormatting sqref="O24">
    <cfRule type="cellIs" dxfId="1" priority="223" operator="equal">
      <formula>"Survey"</formula>
    </cfRule>
  </conditionalFormatting>
  <conditionalFormatting sqref="T24">
    <cfRule type="cellIs" dxfId="0" priority="224" operator="greaterThan">
      <formula>1</formula>
    </cfRule>
  </conditionalFormatting>
  <conditionalFormatting sqref="AG23">
    <cfRule type="containsText" dxfId="5" priority="225" operator="containsText" text="upper">
      <formula>NOT(ISERROR(SEARCH(("upper"),(AG23))))</formula>
    </cfRule>
  </conditionalFormatting>
  <conditionalFormatting sqref="AG23">
    <cfRule type="containsText" dxfId="4" priority="226" operator="containsText" text="lower">
      <formula>NOT(ISERROR(SEARCH(("lower"),(AG23))))</formula>
    </cfRule>
  </conditionalFormatting>
  <conditionalFormatting sqref="Q23:S23">
    <cfRule type="containsBlanks" dxfId="0" priority="227">
      <formula>LEN(TRIM(Q23))=0</formula>
    </cfRule>
  </conditionalFormatting>
  <conditionalFormatting sqref="AH23:AJ23">
    <cfRule type="containsText" dxfId="2" priority="228" operator="containsText" text="y">
      <formula>NOT(ISERROR(SEARCH(("y"),(AH23))))</formula>
    </cfRule>
  </conditionalFormatting>
  <conditionalFormatting sqref="O23">
    <cfRule type="cellIs" dxfId="1" priority="229" operator="equal">
      <formula>"Survey"</formula>
    </cfRule>
  </conditionalFormatting>
  <conditionalFormatting sqref="T23">
    <cfRule type="cellIs" dxfId="0" priority="230" operator="greaterThan">
      <formula>1</formula>
    </cfRule>
  </conditionalFormatting>
  <conditionalFormatting sqref="AG22">
    <cfRule type="containsText" dxfId="5" priority="231" operator="containsText" text="upper">
      <formula>NOT(ISERROR(SEARCH(("upper"),(AG22))))</formula>
    </cfRule>
  </conditionalFormatting>
  <conditionalFormatting sqref="AG22">
    <cfRule type="containsText" dxfId="4" priority="232" operator="containsText" text="lower">
      <formula>NOT(ISERROR(SEARCH(("lower"),(AG22))))</formula>
    </cfRule>
  </conditionalFormatting>
  <conditionalFormatting sqref="AH22:AJ22">
    <cfRule type="containsText" dxfId="2" priority="233" operator="containsText" text="y">
      <formula>NOT(ISERROR(SEARCH(("y"),(AH22))))</formula>
    </cfRule>
  </conditionalFormatting>
  <conditionalFormatting sqref="O22">
    <cfRule type="cellIs" dxfId="1" priority="234" operator="equal">
      <formula>"Survey"</formula>
    </cfRule>
  </conditionalFormatting>
  <conditionalFormatting sqref="T22">
    <cfRule type="cellIs" dxfId="0" priority="235" operator="greaterThan">
      <formula>1</formula>
    </cfRule>
  </conditionalFormatting>
  <conditionalFormatting sqref="Q22:S22">
    <cfRule type="containsBlanks" dxfId="0" priority="236">
      <formula>LEN(TRIM(Q22))=0</formula>
    </cfRule>
  </conditionalFormatting>
  <conditionalFormatting sqref="AG21">
    <cfRule type="containsText" dxfId="5" priority="237" operator="containsText" text="upper">
      <formula>NOT(ISERROR(SEARCH(("upper"),(AG21))))</formula>
    </cfRule>
  </conditionalFormatting>
  <conditionalFormatting sqref="AG21">
    <cfRule type="containsText" dxfId="4" priority="238" operator="containsText" text="lower">
      <formula>NOT(ISERROR(SEARCH(("lower"),(AG21))))</formula>
    </cfRule>
  </conditionalFormatting>
  <conditionalFormatting sqref="Q21:S21">
    <cfRule type="containsBlanks" dxfId="0" priority="239">
      <formula>LEN(TRIM(Q21))=0</formula>
    </cfRule>
  </conditionalFormatting>
  <conditionalFormatting sqref="AH21:AJ21">
    <cfRule type="containsText" dxfId="2" priority="240" operator="containsText" text="y">
      <formula>NOT(ISERROR(SEARCH(("y"),(AH21))))</formula>
    </cfRule>
  </conditionalFormatting>
  <conditionalFormatting sqref="O21">
    <cfRule type="cellIs" dxfId="1" priority="241" operator="equal">
      <formula>"Survey"</formula>
    </cfRule>
  </conditionalFormatting>
  <conditionalFormatting sqref="T21">
    <cfRule type="cellIs" dxfId="0" priority="242" operator="greaterThan">
      <formula>1</formula>
    </cfRule>
  </conditionalFormatting>
  <conditionalFormatting sqref="AG20">
    <cfRule type="containsText" dxfId="5" priority="243" operator="containsText" text="upper">
      <formula>NOT(ISERROR(SEARCH(("upper"),(AG20))))</formula>
    </cfRule>
  </conditionalFormatting>
  <conditionalFormatting sqref="AG20">
    <cfRule type="containsText" dxfId="4" priority="244" operator="containsText" text="lower">
      <formula>NOT(ISERROR(SEARCH(("lower"),(AG20))))</formula>
    </cfRule>
  </conditionalFormatting>
  <conditionalFormatting sqref="Q20:S20">
    <cfRule type="containsBlanks" dxfId="0" priority="245">
      <formula>LEN(TRIM(Q20))=0</formula>
    </cfRule>
  </conditionalFormatting>
  <conditionalFormatting sqref="AH20:AJ20">
    <cfRule type="containsText" dxfId="2" priority="246" operator="containsText" text="y">
      <formula>NOT(ISERROR(SEARCH(("y"),(AH20))))</formula>
    </cfRule>
  </conditionalFormatting>
  <conditionalFormatting sqref="O20">
    <cfRule type="cellIs" dxfId="1" priority="247" operator="equal">
      <formula>"Survey"</formula>
    </cfRule>
  </conditionalFormatting>
  <conditionalFormatting sqref="T20">
    <cfRule type="cellIs" dxfId="0" priority="248" operator="greaterThan">
      <formula>1</formula>
    </cfRule>
  </conditionalFormatting>
  <conditionalFormatting sqref="AG19">
    <cfRule type="containsText" dxfId="5" priority="249" operator="containsText" text="upper">
      <formula>NOT(ISERROR(SEARCH(("upper"),(AG19))))</formula>
    </cfRule>
  </conditionalFormatting>
  <conditionalFormatting sqref="AG19">
    <cfRule type="containsText" dxfId="4" priority="250" operator="containsText" text="lower">
      <formula>NOT(ISERROR(SEARCH(("lower"),(AG19))))</formula>
    </cfRule>
  </conditionalFormatting>
  <conditionalFormatting sqref="Q19:S19">
    <cfRule type="containsBlanks" dxfId="0" priority="251">
      <formula>LEN(TRIM(Q19))=0</formula>
    </cfRule>
  </conditionalFormatting>
  <conditionalFormatting sqref="AH19:AJ19">
    <cfRule type="containsText" dxfId="2" priority="252" operator="containsText" text="y">
      <formula>NOT(ISERROR(SEARCH(("y"),(AH19))))</formula>
    </cfRule>
  </conditionalFormatting>
  <conditionalFormatting sqref="O19">
    <cfRule type="cellIs" dxfId="1" priority="253" operator="equal">
      <formula>"Survey"</formula>
    </cfRule>
  </conditionalFormatting>
  <conditionalFormatting sqref="T19">
    <cfRule type="cellIs" dxfId="0" priority="254" operator="greaterThan">
      <formula>1</formula>
    </cfRule>
  </conditionalFormatting>
  <conditionalFormatting sqref="AG18">
    <cfRule type="containsText" dxfId="5" priority="255" operator="containsText" text="upper">
      <formula>NOT(ISERROR(SEARCH(("upper"),(AG18))))</formula>
    </cfRule>
  </conditionalFormatting>
  <conditionalFormatting sqref="AG18">
    <cfRule type="containsText" dxfId="4" priority="256" operator="containsText" text="lower">
      <formula>NOT(ISERROR(SEARCH(("lower"),(AG18))))</formula>
    </cfRule>
  </conditionalFormatting>
  <conditionalFormatting sqref="AH18:AJ18">
    <cfRule type="containsText" dxfId="2" priority="257" operator="containsText" text="y">
      <formula>NOT(ISERROR(SEARCH(("y"),(AH18))))</formula>
    </cfRule>
  </conditionalFormatting>
  <conditionalFormatting sqref="O18">
    <cfRule type="cellIs" dxfId="1" priority="258" operator="equal">
      <formula>"Survey"</formula>
    </cfRule>
  </conditionalFormatting>
  <conditionalFormatting sqref="Q18:S18">
    <cfRule type="containsBlanks" dxfId="0" priority="259">
      <formula>LEN(TRIM(Q18))=0</formula>
    </cfRule>
  </conditionalFormatting>
  <conditionalFormatting sqref="T18">
    <cfRule type="cellIs" dxfId="0" priority="260" operator="greaterThan">
      <formula>1</formula>
    </cfRule>
  </conditionalFormatting>
  <conditionalFormatting sqref="AH17:AJ17">
    <cfRule type="containsText" dxfId="2" priority="261" operator="containsText" text="y">
      <formula>NOT(ISERROR(SEARCH(("y"),(AH17))))</formula>
    </cfRule>
  </conditionalFormatting>
  <conditionalFormatting sqref="O17">
    <cfRule type="cellIs" dxfId="1" priority="262" operator="equal">
      <formula>"Survey"</formula>
    </cfRule>
  </conditionalFormatting>
  <conditionalFormatting sqref="T17">
    <cfRule type="cellIs" dxfId="10" priority="263" operator="notEqual">
      <formula>1</formula>
    </cfRule>
  </conditionalFormatting>
  <conditionalFormatting sqref="AG17">
    <cfRule type="containsText" dxfId="5" priority="264" operator="containsText" text="upper">
      <formula>NOT(ISERROR(SEARCH(("upper"),(AG17))))</formula>
    </cfRule>
  </conditionalFormatting>
  <conditionalFormatting sqref="AG17">
    <cfRule type="containsText" dxfId="4" priority="265" operator="containsText" text="lower">
      <formula>NOT(ISERROR(SEARCH(("lower"),(AG17))))</formula>
    </cfRule>
  </conditionalFormatting>
  <conditionalFormatting sqref="O16">
    <cfRule type="cellIs" dxfId="1" priority="266" operator="equal">
      <formula>"Survey"</formula>
    </cfRule>
  </conditionalFormatting>
  <conditionalFormatting sqref="T16">
    <cfRule type="cellIs" dxfId="10" priority="267" operator="notEqual">
      <formula>1</formula>
    </cfRule>
  </conditionalFormatting>
  <conditionalFormatting sqref="AG15">
    <cfRule type="containsText" dxfId="5" priority="268" operator="containsText" text="upper">
      <formula>NOT(ISERROR(SEARCH(("upper"),(AG15))))</formula>
    </cfRule>
  </conditionalFormatting>
  <conditionalFormatting sqref="AG15">
    <cfRule type="containsText" dxfId="4" priority="269" operator="containsText" text="lower">
      <formula>NOT(ISERROR(SEARCH(("lower"),(AG15))))</formula>
    </cfRule>
  </conditionalFormatting>
  <conditionalFormatting sqref="AH15:AJ15">
    <cfRule type="containsText" dxfId="2" priority="270" operator="containsText" text="y">
      <formula>NOT(ISERROR(SEARCH(("y"),(AH15))))</formula>
    </cfRule>
  </conditionalFormatting>
  <conditionalFormatting sqref="O15">
    <cfRule type="cellIs" dxfId="1" priority="271" operator="equal">
      <formula>"Survey"</formula>
    </cfRule>
  </conditionalFormatting>
  <conditionalFormatting sqref="T15">
    <cfRule type="cellIs" dxfId="10" priority="272" operator="notEqual">
      <formula>1</formula>
    </cfRule>
  </conditionalFormatting>
  <conditionalFormatting sqref="AG14">
    <cfRule type="containsText" dxfId="5" priority="273" operator="containsText" text="upper">
      <formula>NOT(ISERROR(SEARCH(("upper"),(AG14))))</formula>
    </cfRule>
  </conditionalFormatting>
  <conditionalFormatting sqref="AG14">
    <cfRule type="containsText" dxfId="4" priority="274" operator="containsText" text="lower">
      <formula>NOT(ISERROR(SEARCH(("lower"),(AG14))))</formula>
    </cfRule>
  </conditionalFormatting>
  <conditionalFormatting sqref="AH14:AJ14">
    <cfRule type="containsText" dxfId="2" priority="275" operator="containsText" text="y">
      <formula>NOT(ISERROR(SEARCH(("y"),(AH14))))</formula>
    </cfRule>
  </conditionalFormatting>
  <conditionalFormatting sqref="O14">
    <cfRule type="cellIs" dxfId="1" priority="276" operator="equal">
      <formula>"Survey"</formula>
    </cfRule>
  </conditionalFormatting>
  <conditionalFormatting sqref="T14">
    <cfRule type="cellIs" dxfId="10" priority="277" operator="notEqual">
      <formula>1</formula>
    </cfRule>
  </conditionalFormatting>
  <conditionalFormatting sqref="AG13">
    <cfRule type="containsText" dxfId="5" priority="278" operator="containsText" text="upper">
      <formula>NOT(ISERROR(SEARCH(("upper"),(AG13))))</formula>
    </cfRule>
  </conditionalFormatting>
  <conditionalFormatting sqref="AG13">
    <cfRule type="containsText" dxfId="4" priority="279" operator="containsText" text="lower">
      <formula>NOT(ISERROR(SEARCH(("lower"),(AG13))))</formula>
    </cfRule>
  </conditionalFormatting>
  <conditionalFormatting sqref="AH13:AJ13">
    <cfRule type="containsText" dxfId="2" priority="280" operator="containsText" text="y">
      <formula>NOT(ISERROR(SEARCH(("y"),(AH13))))</formula>
    </cfRule>
  </conditionalFormatting>
  <conditionalFormatting sqref="O13">
    <cfRule type="cellIs" dxfId="1" priority="281" operator="equal">
      <formula>"Survey"</formula>
    </cfRule>
  </conditionalFormatting>
  <conditionalFormatting sqref="T13">
    <cfRule type="cellIs" dxfId="10" priority="282" operator="notEqual">
      <formula>1</formula>
    </cfRule>
  </conditionalFormatting>
  <conditionalFormatting sqref="AH12:AJ12">
    <cfRule type="containsText" dxfId="2" priority="283" operator="containsText" text="y">
      <formula>NOT(ISERROR(SEARCH(("y"),(AH12))))</formula>
    </cfRule>
  </conditionalFormatting>
  <conditionalFormatting sqref="O12">
    <cfRule type="cellIs" dxfId="1" priority="284" operator="equal">
      <formula>"Survey"</formula>
    </cfRule>
  </conditionalFormatting>
  <conditionalFormatting sqref="T12">
    <cfRule type="cellIs" dxfId="10" priority="285" operator="notEqual">
      <formula>1</formula>
    </cfRule>
  </conditionalFormatting>
  <conditionalFormatting sqref="AG12">
    <cfRule type="containsText" dxfId="5" priority="286" operator="containsText" text="upper">
      <formula>NOT(ISERROR(SEARCH(("upper"),(AG12))))</formula>
    </cfRule>
  </conditionalFormatting>
  <conditionalFormatting sqref="AG12">
    <cfRule type="containsText" dxfId="4" priority="287" operator="containsText" text="lower">
      <formula>NOT(ISERROR(SEARCH(("lower"),(AG12))))</formula>
    </cfRule>
  </conditionalFormatting>
  <conditionalFormatting sqref="AH11:AJ11">
    <cfRule type="containsText" dxfId="2" priority="288" operator="containsText" text="y">
      <formula>NOT(ISERROR(SEARCH(("y"),(AH11))))</formula>
    </cfRule>
  </conditionalFormatting>
  <conditionalFormatting sqref="O11">
    <cfRule type="cellIs" dxfId="1" priority="289" operator="equal">
      <formula>"Survey"</formula>
    </cfRule>
  </conditionalFormatting>
  <conditionalFormatting sqref="T11">
    <cfRule type="cellIs" dxfId="10" priority="290" operator="notEqual">
      <formula>1</formula>
    </cfRule>
  </conditionalFormatting>
  <conditionalFormatting sqref="AG11">
    <cfRule type="containsText" dxfId="5" priority="291" operator="containsText" text="upper">
      <formula>NOT(ISERROR(SEARCH(("upper"),(AG11))))</formula>
    </cfRule>
  </conditionalFormatting>
  <conditionalFormatting sqref="AG11">
    <cfRule type="containsText" dxfId="4" priority="292" operator="containsText" text="lower">
      <formula>NOT(ISERROR(SEARCH(("lower"),(AG11))))</formula>
    </cfRule>
  </conditionalFormatting>
  <conditionalFormatting sqref="AH10:AJ10">
    <cfRule type="containsText" dxfId="2" priority="293" operator="containsText" text="y">
      <formula>NOT(ISERROR(SEARCH(("y"),(AH10))))</formula>
    </cfRule>
  </conditionalFormatting>
  <conditionalFormatting sqref="O10">
    <cfRule type="cellIs" dxfId="1" priority="294" operator="equal">
      <formula>"Survey"</formula>
    </cfRule>
  </conditionalFormatting>
  <conditionalFormatting sqref="T10">
    <cfRule type="cellIs" dxfId="10" priority="295" operator="notEqual">
      <formula>1</formula>
    </cfRule>
  </conditionalFormatting>
  <conditionalFormatting sqref="AG10">
    <cfRule type="containsText" dxfId="5" priority="296" operator="containsText" text="upper">
      <formula>NOT(ISERROR(SEARCH(("upper"),(AG10))))</formula>
    </cfRule>
  </conditionalFormatting>
  <conditionalFormatting sqref="AG10">
    <cfRule type="containsText" dxfId="4" priority="297" operator="containsText" text="lower">
      <formula>NOT(ISERROR(SEARCH(("lower"),(AG10))))</formula>
    </cfRule>
  </conditionalFormatting>
  <conditionalFormatting sqref="AH9:AJ9">
    <cfRule type="containsText" dxfId="2" priority="298" operator="containsText" text="y">
      <formula>NOT(ISERROR(SEARCH(("y"),(AH9))))</formula>
    </cfRule>
  </conditionalFormatting>
  <conditionalFormatting sqref="O9">
    <cfRule type="cellIs" dxfId="1" priority="299" operator="equal">
      <formula>"Survey"</formula>
    </cfRule>
  </conditionalFormatting>
  <conditionalFormatting sqref="T9">
    <cfRule type="cellIs" dxfId="10" priority="300" operator="notEqual">
      <formula>1</formula>
    </cfRule>
  </conditionalFormatting>
  <conditionalFormatting sqref="AG9">
    <cfRule type="containsText" dxfId="5" priority="301" operator="containsText" text="upper">
      <formula>NOT(ISERROR(SEARCH(("upper"),(AG9))))</formula>
    </cfRule>
  </conditionalFormatting>
  <conditionalFormatting sqref="AG9">
    <cfRule type="containsText" dxfId="4" priority="302" operator="containsText" text="lower">
      <formula>NOT(ISERROR(SEARCH(("lower"),(AG9))))</formula>
    </cfRule>
  </conditionalFormatting>
  <conditionalFormatting sqref="AH8:AJ8">
    <cfRule type="containsText" dxfId="2" priority="303" operator="containsText" text="y">
      <formula>NOT(ISERROR(SEARCH(("y"),(AH8))))</formula>
    </cfRule>
  </conditionalFormatting>
  <conditionalFormatting sqref="O8">
    <cfRule type="cellIs" dxfId="1" priority="304" operator="equal">
      <formula>"Survey"</formula>
    </cfRule>
  </conditionalFormatting>
  <conditionalFormatting sqref="T8">
    <cfRule type="cellIs" dxfId="10" priority="305" operator="notEqual">
      <formula>1</formula>
    </cfRule>
  </conditionalFormatting>
  <conditionalFormatting sqref="AG8">
    <cfRule type="containsText" dxfId="5" priority="306" operator="containsText" text="upper">
      <formula>NOT(ISERROR(SEARCH(("upper"),(AG8))))</formula>
    </cfRule>
  </conditionalFormatting>
  <conditionalFormatting sqref="AG8">
    <cfRule type="containsText" dxfId="4" priority="307" operator="containsText" text="lower">
      <formula>NOT(ISERROR(SEARCH(("lower"),(AG8))))</formula>
    </cfRule>
  </conditionalFormatting>
  <conditionalFormatting sqref="AH7:AJ7">
    <cfRule type="containsText" dxfId="2" priority="308" operator="containsText" text="y">
      <formula>NOT(ISERROR(SEARCH(("y"),(AH7))))</formula>
    </cfRule>
  </conditionalFormatting>
  <conditionalFormatting sqref="O7">
    <cfRule type="cellIs" dxfId="1" priority="309" operator="equal">
      <formula>"Survey"</formula>
    </cfRule>
  </conditionalFormatting>
  <conditionalFormatting sqref="T7">
    <cfRule type="cellIs" dxfId="10" priority="310" operator="notEqual">
      <formula>1</formula>
    </cfRule>
  </conditionalFormatting>
  <conditionalFormatting sqref="AG7">
    <cfRule type="containsText" dxfId="5" priority="311" operator="containsText" text="upper">
      <formula>NOT(ISERROR(SEARCH(("upper"),(AG7))))</formula>
    </cfRule>
  </conditionalFormatting>
  <conditionalFormatting sqref="AG7">
    <cfRule type="containsText" dxfId="4" priority="312" operator="containsText" text="lower">
      <formula>NOT(ISERROR(SEARCH(("lower"),(AG7))))</formula>
    </cfRule>
  </conditionalFormatting>
  <conditionalFormatting sqref="T6">
    <cfRule type="cellIs" dxfId="10" priority="313" operator="notEqual">
      <formula>1</formula>
    </cfRule>
  </conditionalFormatting>
  <conditionalFormatting sqref="AG6">
    <cfRule type="containsText" dxfId="5" priority="314" operator="containsText" text="upper">
      <formula>NOT(ISERROR(SEARCH(("upper"),(AG6))))</formula>
    </cfRule>
  </conditionalFormatting>
  <conditionalFormatting sqref="AG6">
    <cfRule type="containsText" dxfId="4" priority="315" operator="containsText" text="lower">
      <formula>NOT(ISERROR(SEARCH(("lower"),(AG6))))</formula>
    </cfRule>
  </conditionalFormatting>
  <conditionalFormatting sqref="AH6:AJ6">
    <cfRule type="containsText" dxfId="2" priority="316" operator="containsText" text="y">
      <formula>NOT(ISERROR(SEARCH(("y"),(AH6))))</formula>
    </cfRule>
  </conditionalFormatting>
  <conditionalFormatting sqref="O6">
    <cfRule type="cellIs" dxfId="1" priority="317" operator="equal">
      <formula>"Survey"</formula>
    </cfRule>
  </conditionalFormatting>
  <conditionalFormatting sqref="O5">
    <cfRule type="cellIs" dxfId="1" priority="318" operator="equal">
      <formula>"Survey"</formula>
    </cfRule>
  </conditionalFormatting>
  <conditionalFormatting sqref="T5">
    <cfRule type="cellIs" dxfId="10" priority="319" operator="notEqual">
      <formula>1</formula>
    </cfRule>
  </conditionalFormatting>
  <conditionalFormatting sqref="AH5:AJ5">
    <cfRule type="containsText" dxfId="2" priority="320" operator="containsText" text="y">
      <formula>NOT(ISERROR(SEARCH(("y"),(AH5))))</formula>
    </cfRule>
  </conditionalFormatting>
  <conditionalFormatting sqref="AG5:AJ5">
    <cfRule type="containsText" dxfId="4" priority="321" operator="containsText" text="lower">
      <formula>NOT(ISERROR(SEARCH(("lower"),(AG5))))</formula>
    </cfRule>
  </conditionalFormatting>
  <conditionalFormatting sqref="AG5:AJ5">
    <cfRule type="containsText" dxfId="5" priority="322" operator="containsText" text="upper">
      <formula>NOT(ISERROR(SEARCH(("upper"),(AG5))))</formula>
    </cfRule>
  </conditionalFormatting>
  <conditionalFormatting sqref="T4">
    <cfRule type="cellIs" dxfId="10" priority="323" operator="notEqual">
      <formula>1</formula>
    </cfRule>
  </conditionalFormatting>
  <conditionalFormatting sqref="O4">
    <cfRule type="cellIs" dxfId="1" priority="324" operator="equal">
      <formula>"Survey"</formula>
    </cfRule>
  </conditionalFormatting>
  <drawing r:id="rId2"/>
  <legacyDrawing r:id="rId3"/>
  <tableParts count="1">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71"/>
    <col customWidth="1" min="2" max="2" width="11.0"/>
    <col customWidth="1" min="3" max="3" width="9.71"/>
    <col customWidth="1" min="4" max="4" width="20.57"/>
    <col customWidth="1" min="5" max="5" width="60.14"/>
    <col customWidth="1" min="6" max="6" width="126.43"/>
  </cols>
  <sheetData>
    <row r="1">
      <c r="A1" s="13" t="s">
        <v>3430</v>
      </c>
      <c r="B1" s="13" t="s">
        <v>3431</v>
      </c>
      <c r="C1" s="13" t="s">
        <v>3432</v>
      </c>
      <c r="D1" s="5" t="s">
        <v>3433</v>
      </c>
      <c r="E1" s="4" t="s">
        <v>3434</v>
      </c>
      <c r="F1" s="4" t="s">
        <v>3435</v>
      </c>
    </row>
    <row r="2">
      <c r="A2" s="13" t="s">
        <v>3436</v>
      </c>
      <c r="B2" s="13"/>
      <c r="C2" s="13">
        <v>-15.0</v>
      </c>
      <c r="D2" s="5" t="s">
        <v>3437</v>
      </c>
      <c r="E2" s="4" t="s">
        <v>3438</v>
      </c>
      <c r="F2" s="4" t="s">
        <v>3439</v>
      </c>
    </row>
    <row r="3">
      <c r="A3" s="13" t="s">
        <v>3440</v>
      </c>
      <c r="B3" s="13">
        <v>-10.0</v>
      </c>
      <c r="C3" s="13" t="s">
        <v>3441</v>
      </c>
      <c r="D3" s="66" t="s">
        <v>3442</v>
      </c>
      <c r="E3" s="4" t="s">
        <v>3443</v>
      </c>
      <c r="F3" s="67"/>
    </row>
    <row r="4">
      <c r="A4" s="13" t="s">
        <v>3444</v>
      </c>
      <c r="B4" s="13">
        <v>-10.0</v>
      </c>
      <c r="C4" s="13">
        <v>-10.0</v>
      </c>
      <c r="D4" s="5" t="s">
        <v>3445</v>
      </c>
      <c r="E4" s="4" t="s">
        <v>3446</v>
      </c>
      <c r="F4" s="4"/>
    </row>
    <row r="5">
      <c r="A5" s="13" t="s">
        <v>974</v>
      </c>
      <c r="B5" s="13">
        <v>-10.0</v>
      </c>
      <c r="C5" s="13">
        <v>2.0</v>
      </c>
      <c r="D5" s="68" t="s">
        <v>3447</v>
      </c>
      <c r="E5" s="69" t="s">
        <v>3448</v>
      </c>
      <c r="F5" s="4" t="s">
        <v>3449</v>
      </c>
    </row>
    <row r="6">
      <c r="A6" s="13" t="s">
        <v>3450</v>
      </c>
      <c r="B6" s="13">
        <v>-9.0</v>
      </c>
      <c r="C6" s="13">
        <v>-9.0</v>
      </c>
      <c r="D6" s="5" t="s">
        <v>3451</v>
      </c>
      <c r="E6" s="4" t="s">
        <v>3452</v>
      </c>
      <c r="F6" s="4" t="s">
        <v>3453</v>
      </c>
    </row>
    <row r="7">
      <c r="A7" s="13" t="s">
        <v>3454</v>
      </c>
      <c r="B7" s="13">
        <v>-8.0</v>
      </c>
      <c r="C7" s="13">
        <v>-6.0</v>
      </c>
      <c r="D7" s="5" t="s">
        <v>3451</v>
      </c>
      <c r="E7" s="4" t="s">
        <v>3455</v>
      </c>
      <c r="F7" s="4"/>
    </row>
    <row r="8">
      <c r="A8" s="13" t="s">
        <v>3456</v>
      </c>
      <c r="B8" s="13">
        <v>-8.0</v>
      </c>
      <c r="C8" s="13">
        <v>-6.0</v>
      </c>
      <c r="D8" s="5" t="s">
        <v>3451</v>
      </c>
      <c r="E8" s="4" t="s">
        <v>3457</v>
      </c>
      <c r="F8" s="4"/>
    </row>
    <row r="9">
      <c r="A9" s="13" t="s">
        <v>3458</v>
      </c>
      <c r="B9" s="13">
        <v>-7.0</v>
      </c>
      <c r="C9" s="13">
        <v>-3.0</v>
      </c>
      <c r="D9" s="5" t="s">
        <v>3459</v>
      </c>
      <c r="E9" s="4" t="s">
        <v>3460</v>
      </c>
      <c r="F9" s="4" t="s">
        <v>3461</v>
      </c>
    </row>
    <row r="10">
      <c r="A10" s="13" t="s">
        <v>3462</v>
      </c>
      <c r="B10" s="13">
        <v>-7.0</v>
      </c>
      <c r="C10" s="13">
        <v>-3.0</v>
      </c>
      <c r="D10" s="5" t="s">
        <v>3463</v>
      </c>
      <c r="E10" s="4" t="s">
        <v>3464</v>
      </c>
      <c r="F10" s="4" t="s">
        <v>3465</v>
      </c>
    </row>
    <row r="11">
      <c r="A11" s="13" t="s">
        <v>3466</v>
      </c>
      <c r="B11" s="13">
        <v>-7.0</v>
      </c>
      <c r="C11" s="13">
        <v>-3.0</v>
      </c>
      <c r="D11" s="17"/>
      <c r="E11" s="4" t="s">
        <v>3467</v>
      </c>
      <c r="F11" s="67"/>
    </row>
    <row r="12">
      <c r="A12" s="13" t="s">
        <v>3468</v>
      </c>
      <c r="B12" s="13">
        <v>-7.0</v>
      </c>
      <c r="C12" s="13">
        <v>-3.0</v>
      </c>
      <c r="D12" s="70" t="s">
        <v>3469</v>
      </c>
      <c r="E12" s="13" t="s">
        <v>3470</v>
      </c>
      <c r="F12" s="4" t="s">
        <v>3471</v>
      </c>
    </row>
    <row r="13">
      <c r="A13" s="13" t="s">
        <v>3472</v>
      </c>
      <c r="B13" s="13">
        <v>-4.0</v>
      </c>
      <c r="C13" s="13">
        <v>-3.0</v>
      </c>
      <c r="D13" s="5" t="s">
        <v>3473</v>
      </c>
      <c r="E13" s="4" t="s">
        <v>3474</v>
      </c>
      <c r="F13" s="67"/>
    </row>
    <row r="14">
      <c r="A14" s="13" t="s">
        <v>56</v>
      </c>
      <c r="B14" s="13">
        <v>-4.0</v>
      </c>
      <c r="C14" s="13">
        <v>-2.0</v>
      </c>
      <c r="D14" s="5" t="s">
        <v>3473</v>
      </c>
      <c r="E14" s="4" t="s">
        <v>3475</v>
      </c>
      <c r="F14" s="67"/>
    </row>
    <row r="15">
      <c r="A15" s="13" t="s">
        <v>74</v>
      </c>
      <c r="B15" s="13">
        <v>-3.0</v>
      </c>
      <c r="C15" s="13">
        <v>-2.0</v>
      </c>
      <c r="D15" s="5" t="s">
        <v>3476</v>
      </c>
      <c r="E15" s="4" t="s">
        <v>3477</v>
      </c>
      <c r="F15" s="67"/>
    </row>
    <row r="16">
      <c r="A16" s="13" t="s">
        <v>3478</v>
      </c>
      <c r="B16" s="13">
        <v>-3.0</v>
      </c>
      <c r="C16" s="13">
        <v>-2.0</v>
      </c>
      <c r="D16" s="5" t="s">
        <v>3479</v>
      </c>
      <c r="E16" s="4" t="s">
        <v>3480</v>
      </c>
      <c r="F16" s="67"/>
    </row>
    <row r="17">
      <c r="A17" s="13" t="s">
        <v>2774</v>
      </c>
      <c r="B17" s="13">
        <v>-3.0</v>
      </c>
      <c r="C17" s="13">
        <v>0.0</v>
      </c>
      <c r="D17" s="5" t="s">
        <v>3473</v>
      </c>
      <c r="E17" s="4" t="s">
        <v>3481</v>
      </c>
      <c r="F17" s="67"/>
    </row>
    <row r="18">
      <c r="A18" s="13" t="s">
        <v>2871</v>
      </c>
      <c r="B18" s="13">
        <v>-3.0</v>
      </c>
      <c r="C18" s="13">
        <v>1.0</v>
      </c>
      <c r="D18" s="5" t="s">
        <v>3473</v>
      </c>
      <c r="E18" s="4" t="s">
        <v>3482</v>
      </c>
      <c r="F18" s="67"/>
    </row>
    <row r="19">
      <c r="A19" s="13" t="s">
        <v>3483</v>
      </c>
      <c r="B19" s="13">
        <v>-3.0</v>
      </c>
      <c r="C19" s="13">
        <v>-3.0</v>
      </c>
      <c r="D19" s="5" t="s">
        <v>3473</v>
      </c>
      <c r="E19" s="4" t="s">
        <v>3484</v>
      </c>
      <c r="F19" s="67"/>
    </row>
    <row r="20">
      <c r="D20" s="17"/>
      <c r="E20" s="67"/>
      <c r="F20" s="67"/>
    </row>
    <row r="21">
      <c r="D21" s="17"/>
      <c r="E21" s="67"/>
      <c r="F21" s="67"/>
    </row>
    <row r="22">
      <c r="D22" s="17"/>
      <c r="E22" s="67"/>
      <c r="F22" s="67"/>
    </row>
    <row r="23">
      <c r="D23" s="17"/>
      <c r="E23" s="67"/>
      <c r="F23" s="67"/>
    </row>
    <row r="24">
      <c r="D24" s="17"/>
      <c r="E24" s="67"/>
      <c r="F24" s="67"/>
    </row>
    <row r="25">
      <c r="D25" s="17"/>
      <c r="E25" s="67"/>
      <c r="F25" s="67"/>
    </row>
    <row r="26">
      <c r="D26" s="17"/>
      <c r="E26" s="67"/>
      <c r="F26" s="67"/>
    </row>
    <row r="27">
      <c r="D27" s="17"/>
      <c r="E27" s="67"/>
      <c r="F27" s="67"/>
    </row>
    <row r="28">
      <c r="D28" s="17"/>
      <c r="E28" s="67"/>
      <c r="F28" s="67"/>
    </row>
    <row r="29">
      <c r="D29" s="17"/>
      <c r="E29" s="67"/>
      <c r="F29" s="67"/>
    </row>
    <row r="30">
      <c r="D30" s="17"/>
      <c r="E30" s="67"/>
      <c r="F30" s="67"/>
    </row>
    <row r="31">
      <c r="D31" s="17"/>
      <c r="E31" s="67"/>
      <c r="F31" s="67"/>
    </row>
    <row r="32">
      <c r="D32" s="17"/>
      <c r="E32" s="67"/>
      <c r="F32" s="67"/>
    </row>
    <row r="33">
      <c r="D33" s="17"/>
      <c r="E33" s="67"/>
      <c r="F33" s="67"/>
    </row>
    <row r="34">
      <c r="D34" s="17"/>
      <c r="E34" s="67"/>
      <c r="F34" s="67"/>
    </row>
    <row r="35">
      <c r="D35" s="17"/>
      <c r="E35" s="67"/>
      <c r="F35" s="67"/>
    </row>
    <row r="36">
      <c r="D36" s="17"/>
      <c r="E36" s="67"/>
      <c r="F36" s="67"/>
    </row>
    <row r="37">
      <c r="D37" s="17"/>
      <c r="E37" s="67"/>
      <c r="F37" s="67"/>
    </row>
    <row r="38">
      <c r="D38" s="17"/>
      <c r="E38" s="67"/>
      <c r="F38" s="67"/>
    </row>
    <row r="39">
      <c r="D39" s="17"/>
      <c r="E39" s="67"/>
      <c r="F39" s="67"/>
    </row>
    <row r="40">
      <c r="D40" s="17"/>
      <c r="E40" s="67"/>
      <c r="F40" s="67"/>
    </row>
    <row r="41">
      <c r="D41" s="17"/>
      <c r="E41" s="67"/>
      <c r="F41" s="67"/>
    </row>
    <row r="42">
      <c r="D42" s="17"/>
      <c r="E42" s="67"/>
      <c r="F42" s="67"/>
    </row>
    <row r="43">
      <c r="D43" s="17"/>
      <c r="E43" s="67"/>
      <c r="F43" s="67"/>
    </row>
    <row r="44">
      <c r="D44" s="17"/>
      <c r="E44" s="67"/>
      <c r="F44" s="67"/>
    </row>
    <row r="45">
      <c r="D45" s="17"/>
      <c r="E45" s="67"/>
      <c r="F45" s="67"/>
    </row>
    <row r="46">
      <c r="D46" s="17"/>
      <c r="E46" s="67"/>
      <c r="F46" s="67"/>
    </row>
    <row r="47">
      <c r="D47" s="17"/>
      <c r="E47" s="67"/>
      <c r="F47" s="67"/>
    </row>
    <row r="48">
      <c r="D48" s="17"/>
      <c r="E48" s="67"/>
      <c r="F48" s="67"/>
    </row>
    <row r="49">
      <c r="D49" s="17"/>
      <c r="E49" s="67"/>
      <c r="F49" s="67"/>
    </row>
    <row r="50">
      <c r="D50" s="17"/>
      <c r="E50" s="67"/>
      <c r="F50" s="67"/>
    </row>
    <row r="51">
      <c r="D51" s="17"/>
      <c r="E51" s="67"/>
      <c r="F51" s="67"/>
    </row>
    <row r="52">
      <c r="D52" s="17"/>
      <c r="E52" s="67"/>
      <c r="F52" s="67"/>
    </row>
    <row r="53">
      <c r="D53" s="17"/>
      <c r="E53" s="67"/>
      <c r="F53" s="67"/>
    </row>
    <row r="54">
      <c r="D54" s="17"/>
      <c r="E54" s="67"/>
      <c r="F54" s="67"/>
    </row>
    <row r="55">
      <c r="D55" s="17"/>
      <c r="E55" s="67"/>
      <c r="F55" s="67"/>
    </row>
    <row r="56">
      <c r="D56" s="17"/>
      <c r="E56" s="67"/>
      <c r="F56" s="67"/>
    </row>
    <row r="57">
      <c r="D57" s="17"/>
      <c r="E57" s="67"/>
      <c r="F57" s="67"/>
    </row>
    <row r="58">
      <c r="D58" s="17"/>
      <c r="E58" s="67"/>
      <c r="F58" s="67"/>
    </row>
    <row r="59">
      <c r="D59" s="17"/>
      <c r="E59" s="67"/>
      <c r="F59" s="67"/>
    </row>
    <row r="60">
      <c r="D60" s="17"/>
      <c r="E60" s="67"/>
      <c r="F60" s="67"/>
    </row>
    <row r="61">
      <c r="D61" s="17"/>
      <c r="E61" s="67"/>
      <c r="F61" s="67"/>
    </row>
    <row r="62">
      <c r="D62" s="17"/>
      <c r="E62" s="67"/>
      <c r="F62" s="67"/>
    </row>
    <row r="63">
      <c r="D63" s="17"/>
      <c r="E63" s="67"/>
      <c r="F63" s="67"/>
    </row>
    <row r="64">
      <c r="D64" s="17"/>
      <c r="E64" s="67"/>
      <c r="F64" s="67"/>
    </row>
    <row r="65">
      <c r="D65" s="17"/>
      <c r="E65" s="67"/>
      <c r="F65" s="67"/>
    </row>
    <row r="66">
      <c r="D66" s="17"/>
      <c r="E66" s="67"/>
      <c r="F66" s="67"/>
    </row>
    <row r="67">
      <c r="D67" s="17"/>
      <c r="E67" s="67"/>
      <c r="F67" s="67"/>
    </row>
    <row r="68">
      <c r="D68" s="17"/>
      <c r="E68" s="67"/>
      <c r="F68" s="67"/>
    </row>
    <row r="69">
      <c r="D69" s="17"/>
      <c r="E69" s="67"/>
      <c r="F69" s="67"/>
    </row>
    <row r="70">
      <c r="D70" s="17"/>
      <c r="E70" s="67"/>
      <c r="F70" s="67"/>
    </row>
    <row r="71">
      <c r="D71" s="17"/>
      <c r="E71" s="67"/>
      <c r="F71" s="67"/>
    </row>
    <row r="72">
      <c r="D72" s="17"/>
      <c r="E72" s="67"/>
      <c r="F72" s="67"/>
    </row>
    <row r="73">
      <c r="D73" s="17"/>
      <c r="E73" s="67"/>
      <c r="F73" s="67"/>
    </row>
    <row r="74">
      <c r="D74" s="17"/>
      <c r="E74" s="67"/>
      <c r="F74" s="67"/>
    </row>
    <row r="75">
      <c r="D75" s="17"/>
      <c r="E75" s="67"/>
      <c r="F75" s="67"/>
    </row>
    <row r="76">
      <c r="D76" s="17"/>
      <c r="E76" s="67"/>
      <c r="F76" s="67"/>
    </row>
    <row r="77">
      <c r="D77" s="17"/>
      <c r="E77" s="67"/>
      <c r="F77" s="67"/>
    </row>
    <row r="78">
      <c r="D78" s="17"/>
      <c r="E78" s="67"/>
      <c r="F78" s="67"/>
    </row>
    <row r="79">
      <c r="D79" s="17"/>
      <c r="E79" s="67"/>
      <c r="F79" s="67"/>
    </row>
    <row r="80">
      <c r="D80" s="17"/>
      <c r="E80" s="67"/>
      <c r="F80" s="67"/>
    </row>
    <row r="81">
      <c r="D81" s="17"/>
      <c r="E81" s="67"/>
      <c r="F81" s="67"/>
    </row>
    <row r="82">
      <c r="D82" s="17"/>
      <c r="E82" s="67"/>
      <c r="F82" s="67"/>
    </row>
    <row r="83">
      <c r="D83" s="17"/>
      <c r="E83" s="67"/>
      <c r="F83" s="67"/>
    </row>
    <row r="84">
      <c r="D84" s="17"/>
      <c r="E84" s="67"/>
      <c r="F84" s="67"/>
    </row>
    <row r="85">
      <c r="D85" s="17"/>
      <c r="E85" s="67"/>
      <c r="F85" s="67"/>
    </row>
    <row r="86">
      <c r="D86" s="17"/>
      <c r="E86" s="67"/>
      <c r="F86" s="67"/>
    </row>
    <row r="87">
      <c r="D87" s="17"/>
      <c r="E87" s="67"/>
      <c r="F87" s="67"/>
    </row>
    <row r="88">
      <c r="D88" s="17"/>
      <c r="E88" s="67"/>
      <c r="F88" s="67"/>
    </row>
    <row r="89">
      <c r="D89" s="17"/>
      <c r="E89" s="67"/>
      <c r="F89" s="67"/>
    </row>
    <row r="90">
      <c r="D90" s="17"/>
      <c r="E90" s="67"/>
      <c r="F90" s="67"/>
    </row>
    <row r="91">
      <c r="D91" s="17"/>
      <c r="E91" s="67"/>
      <c r="F91" s="67"/>
    </row>
    <row r="92">
      <c r="D92" s="17"/>
      <c r="E92" s="67"/>
      <c r="F92" s="67"/>
    </row>
    <row r="93">
      <c r="D93" s="17"/>
      <c r="E93" s="67"/>
      <c r="F93" s="67"/>
    </row>
    <row r="94">
      <c r="D94" s="17"/>
      <c r="E94" s="67"/>
      <c r="F94" s="67"/>
    </row>
    <row r="95">
      <c r="D95" s="17"/>
      <c r="E95" s="67"/>
      <c r="F95" s="67"/>
    </row>
    <row r="96">
      <c r="D96" s="17"/>
      <c r="E96" s="67"/>
      <c r="F96" s="67"/>
    </row>
    <row r="97">
      <c r="D97" s="17"/>
      <c r="E97" s="67"/>
      <c r="F97" s="67"/>
    </row>
    <row r="98">
      <c r="D98" s="17"/>
      <c r="E98" s="67"/>
      <c r="F98" s="67"/>
    </row>
    <row r="99">
      <c r="D99" s="17"/>
      <c r="E99" s="67"/>
      <c r="F99" s="67"/>
    </row>
    <row r="100">
      <c r="D100" s="17"/>
      <c r="E100" s="67"/>
      <c r="F100" s="67"/>
    </row>
    <row r="101">
      <c r="D101" s="17"/>
      <c r="E101" s="67"/>
      <c r="F101" s="67"/>
    </row>
    <row r="102">
      <c r="D102" s="17"/>
      <c r="E102" s="67"/>
      <c r="F102" s="67"/>
    </row>
    <row r="103">
      <c r="D103" s="17"/>
      <c r="E103" s="67"/>
      <c r="F103" s="67"/>
    </row>
    <row r="104">
      <c r="D104" s="17"/>
      <c r="E104" s="67"/>
      <c r="F104" s="67"/>
    </row>
    <row r="105">
      <c r="D105" s="17"/>
      <c r="E105" s="67"/>
      <c r="F105" s="67"/>
    </row>
    <row r="106">
      <c r="D106" s="17"/>
      <c r="E106" s="67"/>
      <c r="F106" s="67"/>
    </row>
    <row r="107">
      <c r="D107" s="17"/>
      <c r="E107" s="67"/>
      <c r="F107" s="67"/>
    </row>
    <row r="108">
      <c r="D108" s="17"/>
      <c r="E108" s="67"/>
      <c r="F108" s="67"/>
    </row>
    <row r="109">
      <c r="D109" s="17"/>
      <c r="E109" s="67"/>
      <c r="F109" s="67"/>
    </row>
    <row r="110">
      <c r="D110" s="17"/>
      <c r="E110" s="67"/>
      <c r="F110" s="67"/>
    </row>
    <row r="111">
      <c r="D111" s="17"/>
      <c r="E111" s="67"/>
      <c r="F111" s="67"/>
    </row>
    <row r="112">
      <c r="D112" s="17"/>
      <c r="E112" s="67"/>
      <c r="F112" s="67"/>
    </row>
    <row r="113">
      <c r="D113" s="17"/>
      <c r="E113" s="67"/>
      <c r="F113" s="67"/>
    </row>
    <row r="114">
      <c r="D114" s="17"/>
      <c r="E114" s="67"/>
      <c r="F114" s="67"/>
    </row>
    <row r="115">
      <c r="D115" s="17"/>
      <c r="E115" s="67"/>
      <c r="F115" s="67"/>
    </row>
    <row r="116">
      <c r="D116" s="17"/>
      <c r="E116" s="67"/>
      <c r="F116" s="67"/>
    </row>
    <row r="117">
      <c r="D117" s="17"/>
      <c r="E117" s="67"/>
      <c r="F117" s="67"/>
    </row>
    <row r="118">
      <c r="D118" s="17"/>
      <c r="E118" s="67"/>
      <c r="F118" s="67"/>
    </row>
    <row r="119">
      <c r="D119" s="17"/>
      <c r="E119" s="67"/>
      <c r="F119" s="67"/>
    </row>
    <row r="120">
      <c r="D120" s="17"/>
      <c r="E120" s="67"/>
      <c r="F120" s="67"/>
    </row>
    <row r="121">
      <c r="D121" s="17"/>
      <c r="E121" s="67"/>
      <c r="F121" s="67"/>
    </row>
    <row r="122">
      <c r="D122" s="17"/>
      <c r="E122" s="67"/>
      <c r="F122" s="67"/>
    </row>
    <row r="123">
      <c r="D123" s="17"/>
      <c r="E123" s="67"/>
      <c r="F123" s="67"/>
    </row>
    <row r="124">
      <c r="D124" s="17"/>
      <c r="E124" s="67"/>
      <c r="F124" s="67"/>
    </row>
    <row r="125">
      <c r="D125" s="17"/>
      <c r="E125" s="67"/>
      <c r="F125" s="67"/>
    </row>
    <row r="126">
      <c r="D126" s="17"/>
      <c r="E126" s="67"/>
      <c r="F126" s="67"/>
    </row>
    <row r="127">
      <c r="D127" s="17"/>
      <c r="E127" s="67"/>
      <c r="F127" s="67"/>
    </row>
    <row r="128">
      <c r="D128" s="17"/>
      <c r="E128" s="67"/>
      <c r="F128" s="67"/>
    </row>
    <row r="129">
      <c r="D129" s="17"/>
      <c r="E129" s="67"/>
      <c r="F129" s="67"/>
    </row>
    <row r="130">
      <c r="D130" s="17"/>
      <c r="E130" s="67"/>
      <c r="F130" s="67"/>
    </row>
    <row r="131">
      <c r="D131" s="17"/>
      <c r="E131" s="67"/>
      <c r="F131" s="67"/>
    </row>
    <row r="132">
      <c r="D132" s="17"/>
      <c r="E132" s="67"/>
      <c r="F132" s="67"/>
    </row>
    <row r="133">
      <c r="D133" s="17"/>
      <c r="E133" s="67"/>
      <c r="F133" s="67"/>
    </row>
    <row r="134">
      <c r="D134" s="17"/>
      <c r="E134" s="67"/>
      <c r="F134" s="67"/>
    </row>
    <row r="135">
      <c r="D135" s="17"/>
      <c r="E135" s="67"/>
      <c r="F135" s="67"/>
    </row>
    <row r="136">
      <c r="D136" s="17"/>
      <c r="E136" s="67"/>
      <c r="F136" s="67"/>
    </row>
    <row r="137">
      <c r="D137" s="17"/>
      <c r="E137" s="67"/>
      <c r="F137" s="67"/>
    </row>
    <row r="138">
      <c r="D138" s="17"/>
      <c r="E138" s="67"/>
      <c r="F138" s="67"/>
    </row>
    <row r="139">
      <c r="D139" s="17"/>
      <c r="E139" s="67"/>
      <c r="F139" s="67"/>
    </row>
    <row r="140">
      <c r="D140" s="17"/>
      <c r="E140" s="67"/>
      <c r="F140" s="67"/>
    </row>
    <row r="141">
      <c r="D141" s="17"/>
      <c r="E141" s="67"/>
      <c r="F141" s="67"/>
    </row>
    <row r="142">
      <c r="D142" s="17"/>
      <c r="E142" s="67"/>
      <c r="F142" s="67"/>
    </row>
    <row r="143">
      <c r="D143" s="17"/>
      <c r="E143" s="67"/>
      <c r="F143" s="67"/>
    </row>
    <row r="144">
      <c r="D144" s="17"/>
      <c r="E144" s="67"/>
      <c r="F144" s="67"/>
    </row>
    <row r="145">
      <c r="D145" s="17"/>
      <c r="E145" s="67"/>
      <c r="F145" s="67"/>
    </row>
    <row r="146">
      <c r="D146" s="17"/>
      <c r="E146" s="67"/>
      <c r="F146" s="67"/>
    </row>
    <row r="147">
      <c r="D147" s="17"/>
      <c r="E147" s="67"/>
      <c r="F147" s="67"/>
    </row>
    <row r="148">
      <c r="D148" s="17"/>
      <c r="E148" s="67"/>
      <c r="F148" s="67"/>
    </row>
    <row r="149">
      <c r="D149" s="17"/>
      <c r="E149" s="67"/>
      <c r="F149" s="67"/>
    </row>
    <row r="150">
      <c r="D150" s="17"/>
      <c r="E150" s="67"/>
      <c r="F150" s="67"/>
    </row>
    <row r="151">
      <c r="D151" s="17"/>
      <c r="E151" s="67"/>
      <c r="F151" s="67"/>
    </row>
    <row r="152">
      <c r="D152" s="17"/>
      <c r="E152" s="67"/>
      <c r="F152" s="67"/>
    </row>
    <row r="153">
      <c r="D153" s="17"/>
      <c r="E153" s="67"/>
      <c r="F153" s="67"/>
    </row>
    <row r="154">
      <c r="D154" s="17"/>
      <c r="E154" s="67"/>
      <c r="F154" s="67"/>
    </row>
    <row r="155">
      <c r="D155" s="17"/>
      <c r="E155" s="67"/>
      <c r="F155" s="67"/>
    </row>
    <row r="156">
      <c r="D156" s="17"/>
      <c r="E156" s="67"/>
      <c r="F156" s="67"/>
    </row>
    <row r="157">
      <c r="D157" s="17"/>
      <c r="E157" s="67"/>
      <c r="F157" s="67"/>
    </row>
    <row r="158">
      <c r="D158" s="17"/>
      <c r="E158" s="67"/>
      <c r="F158" s="67"/>
    </row>
    <row r="159">
      <c r="D159" s="17"/>
      <c r="E159" s="67"/>
      <c r="F159" s="67"/>
    </row>
    <row r="160">
      <c r="D160" s="17"/>
      <c r="E160" s="67"/>
      <c r="F160" s="67"/>
    </row>
    <row r="161">
      <c r="D161" s="17"/>
      <c r="E161" s="67"/>
      <c r="F161" s="67"/>
    </row>
    <row r="162">
      <c r="D162" s="17"/>
      <c r="E162" s="67"/>
      <c r="F162" s="67"/>
    </row>
    <row r="163">
      <c r="D163" s="17"/>
      <c r="E163" s="67"/>
      <c r="F163" s="67"/>
    </row>
    <row r="164">
      <c r="D164" s="17"/>
      <c r="E164" s="67"/>
      <c r="F164" s="67"/>
    </row>
    <row r="165">
      <c r="D165" s="17"/>
      <c r="E165" s="67"/>
      <c r="F165" s="67"/>
    </row>
    <row r="166">
      <c r="D166" s="17"/>
      <c r="E166" s="67"/>
      <c r="F166" s="67"/>
    </row>
    <row r="167">
      <c r="D167" s="17"/>
      <c r="E167" s="67"/>
      <c r="F167" s="67"/>
    </row>
    <row r="168">
      <c r="D168" s="17"/>
      <c r="E168" s="67"/>
      <c r="F168" s="67"/>
    </row>
    <row r="169">
      <c r="D169" s="17"/>
      <c r="E169" s="67"/>
      <c r="F169" s="67"/>
    </row>
    <row r="170">
      <c r="D170" s="17"/>
      <c r="E170" s="67"/>
      <c r="F170" s="67"/>
    </row>
    <row r="171">
      <c r="D171" s="17"/>
      <c r="E171" s="67"/>
      <c r="F171" s="67"/>
    </row>
    <row r="172">
      <c r="D172" s="17"/>
      <c r="E172" s="67"/>
      <c r="F172" s="67"/>
    </row>
    <row r="173">
      <c r="D173" s="17"/>
      <c r="E173" s="67"/>
      <c r="F173" s="67"/>
    </row>
    <row r="174">
      <c r="D174" s="17"/>
      <c r="E174" s="67"/>
      <c r="F174" s="67"/>
    </row>
    <row r="175">
      <c r="D175" s="17"/>
      <c r="E175" s="67"/>
      <c r="F175" s="67"/>
    </row>
    <row r="176">
      <c r="D176" s="17"/>
      <c r="E176" s="67"/>
      <c r="F176" s="67"/>
    </row>
    <row r="177">
      <c r="D177" s="17"/>
      <c r="E177" s="67"/>
      <c r="F177" s="67"/>
    </row>
    <row r="178">
      <c r="D178" s="17"/>
      <c r="E178" s="67"/>
      <c r="F178" s="67"/>
    </row>
    <row r="179">
      <c r="D179" s="17"/>
      <c r="E179" s="67"/>
      <c r="F179" s="67"/>
    </row>
    <row r="180">
      <c r="D180" s="17"/>
      <c r="E180" s="67"/>
      <c r="F180" s="67"/>
    </row>
    <row r="181">
      <c r="D181" s="17"/>
      <c r="E181" s="67"/>
      <c r="F181" s="67"/>
    </row>
    <row r="182">
      <c r="D182" s="17"/>
      <c r="E182" s="67"/>
      <c r="F182" s="67"/>
    </row>
    <row r="183">
      <c r="D183" s="17"/>
      <c r="E183" s="67"/>
      <c r="F183" s="67"/>
    </row>
    <row r="184">
      <c r="D184" s="17"/>
      <c r="E184" s="67"/>
      <c r="F184" s="67"/>
    </row>
    <row r="185">
      <c r="D185" s="17"/>
      <c r="E185" s="67"/>
      <c r="F185" s="67"/>
    </row>
    <row r="186">
      <c r="D186" s="17"/>
      <c r="E186" s="67"/>
      <c r="F186" s="67"/>
    </row>
    <row r="187">
      <c r="D187" s="17"/>
      <c r="E187" s="67"/>
      <c r="F187" s="67"/>
    </row>
    <row r="188">
      <c r="D188" s="17"/>
      <c r="E188" s="67"/>
      <c r="F188" s="67"/>
    </row>
    <row r="189">
      <c r="D189" s="17"/>
      <c r="E189" s="67"/>
      <c r="F189" s="67"/>
    </row>
    <row r="190">
      <c r="D190" s="17"/>
      <c r="E190" s="67"/>
      <c r="F190" s="67"/>
    </row>
    <row r="191">
      <c r="D191" s="17"/>
      <c r="E191" s="67"/>
      <c r="F191" s="67"/>
    </row>
    <row r="192">
      <c r="D192" s="17"/>
      <c r="E192" s="67"/>
      <c r="F192" s="67"/>
    </row>
    <row r="193">
      <c r="D193" s="17"/>
      <c r="E193" s="67"/>
      <c r="F193" s="67"/>
    </row>
    <row r="194">
      <c r="D194" s="17"/>
      <c r="E194" s="67"/>
      <c r="F194" s="67"/>
    </row>
    <row r="195">
      <c r="D195" s="17"/>
      <c r="E195" s="67"/>
      <c r="F195" s="67"/>
    </row>
    <row r="196">
      <c r="D196" s="17"/>
      <c r="E196" s="67"/>
      <c r="F196" s="67"/>
    </row>
    <row r="197">
      <c r="D197" s="17"/>
      <c r="E197" s="67"/>
      <c r="F197" s="67"/>
    </row>
    <row r="198">
      <c r="D198" s="17"/>
      <c r="E198" s="67"/>
      <c r="F198" s="67"/>
    </row>
    <row r="199">
      <c r="D199" s="17"/>
      <c r="E199" s="67"/>
      <c r="F199" s="67"/>
    </row>
    <row r="200">
      <c r="D200" s="17"/>
      <c r="E200" s="67"/>
      <c r="F200" s="67"/>
    </row>
    <row r="201">
      <c r="D201" s="17"/>
      <c r="E201" s="67"/>
      <c r="F201" s="67"/>
    </row>
    <row r="202">
      <c r="D202" s="17"/>
      <c r="E202" s="67"/>
      <c r="F202" s="67"/>
    </row>
    <row r="203">
      <c r="D203" s="17"/>
      <c r="E203" s="67"/>
      <c r="F203" s="67"/>
    </row>
    <row r="204">
      <c r="D204" s="17"/>
      <c r="E204" s="67"/>
      <c r="F204" s="67"/>
    </row>
    <row r="205">
      <c r="D205" s="17"/>
      <c r="E205" s="67"/>
      <c r="F205" s="67"/>
    </row>
    <row r="206">
      <c r="D206" s="17"/>
      <c r="E206" s="67"/>
      <c r="F206" s="67"/>
    </row>
    <row r="207">
      <c r="D207" s="17"/>
      <c r="E207" s="67"/>
      <c r="F207" s="67"/>
    </row>
    <row r="208">
      <c r="D208" s="17"/>
      <c r="E208" s="67"/>
      <c r="F208" s="67"/>
    </row>
    <row r="209">
      <c r="D209" s="17"/>
      <c r="E209" s="67"/>
      <c r="F209" s="67"/>
    </row>
    <row r="210">
      <c r="D210" s="17"/>
      <c r="E210" s="67"/>
      <c r="F210" s="67"/>
    </row>
    <row r="211">
      <c r="D211" s="17"/>
      <c r="E211" s="67"/>
      <c r="F211" s="67"/>
    </row>
    <row r="212">
      <c r="D212" s="17"/>
      <c r="E212" s="67"/>
      <c r="F212" s="67"/>
    </row>
    <row r="213">
      <c r="D213" s="17"/>
      <c r="E213" s="67"/>
      <c r="F213" s="67"/>
    </row>
    <row r="214">
      <c r="D214" s="17"/>
      <c r="E214" s="67"/>
      <c r="F214" s="67"/>
    </row>
    <row r="215">
      <c r="D215" s="17"/>
      <c r="E215" s="67"/>
      <c r="F215" s="67"/>
    </row>
    <row r="216">
      <c r="D216" s="17"/>
      <c r="E216" s="67"/>
      <c r="F216" s="67"/>
    </row>
    <row r="217">
      <c r="D217" s="17"/>
      <c r="E217" s="67"/>
      <c r="F217" s="67"/>
    </row>
    <row r="218">
      <c r="D218" s="17"/>
      <c r="E218" s="67"/>
      <c r="F218" s="67"/>
    </row>
    <row r="219">
      <c r="D219" s="17"/>
      <c r="E219" s="67"/>
      <c r="F219" s="67"/>
    </row>
    <row r="220">
      <c r="D220" s="17"/>
      <c r="E220" s="67"/>
      <c r="F220" s="67"/>
    </row>
    <row r="221">
      <c r="D221" s="17"/>
      <c r="E221" s="67"/>
      <c r="F221" s="67"/>
    </row>
    <row r="222">
      <c r="D222" s="17"/>
      <c r="E222" s="67"/>
      <c r="F222" s="67"/>
    </row>
    <row r="223">
      <c r="D223" s="17"/>
      <c r="E223" s="67"/>
      <c r="F223" s="67"/>
    </row>
    <row r="224">
      <c r="D224" s="17"/>
      <c r="E224" s="67"/>
      <c r="F224" s="67"/>
    </row>
    <row r="225">
      <c r="D225" s="17"/>
      <c r="E225" s="67"/>
      <c r="F225" s="67"/>
    </row>
    <row r="226">
      <c r="D226" s="17"/>
      <c r="E226" s="67"/>
      <c r="F226" s="67"/>
    </row>
    <row r="227">
      <c r="D227" s="17"/>
      <c r="E227" s="67"/>
      <c r="F227" s="67"/>
    </row>
    <row r="228">
      <c r="D228" s="17"/>
      <c r="E228" s="67"/>
      <c r="F228" s="67"/>
    </row>
    <row r="229">
      <c r="D229" s="17"/>
      <c r="E229" s="67"/>
      <c r="F229" s="67"/>
    </row>
    <row r="230">
      <c r="D230" s="17"/>
      <c r="E230" s="67"/>
      <c r="F230" s="67"/>
    </row>
    <row r="231">
      <c r="D231" s="17"/>
      <c r="E231" s="67"/>
      <c r="F231" s="67"/>
    </row>
    <row r="232">
      <c r="D232" s="17"/>
      <c r="E232" s="67"/>
      <c r="F232" s="67"/>
    </row>
    <row r="233">
      <c r="D233" s="17"/>
      <c r="E233" s="67"/>
      <c r="F233" s="67"/>
    </row>
    <row r="234">
      <c r="D234" s="17"/>
      <c r="E234" s="67"/>
      <c r="F234" s="67"/>
    </row>
    <row r="235">
      <c r="D235" s="17"/>
      <c r="E235" s="67"/>
      <c r="F235" s="67"/>
    </row>
    <row r="236">
      <c r="D236" s="17"/>
      <c r="E236" s="67"/>
      <c r="F236" s="67"/>
    </row>
    <row r="237">
      <c r="D237" s="17"/>
      <c r="E237" s="67"/>
      <c r="F237" s="67"/>
    </row>
    <row r="238">
      <c r="D238" s="17"/>
      <c r="E238" s="67"/>
      <c r="F238" s="67"/>
    </row>
    <row r="239">
      <c r="D239" s="17"/>
      <c r="E239" s="67"/>
      <c r="F239" s="67"/>
    </row>
    <row r="240">
      <c r="D240" s="17"/>
      <c r="E240" s="67"/>
      <c r="F240" s="67"/>
    </row>
    <row r="241">
      <c r="D241" s="17"/>
      <c r="E241" s="67"/>
      <c r="F241" s="67"/>
    </row>
    <row r="242">
      <c r="D242" s="17"/>
      <c r="E242" s="67"/>
      <c r="F242" s="67"/>
    </row>
    <row r="243">
      <c r="D243" s="17"/>
      <c r="E243" s="67"/>
      <c r="F243" s="67"/>
    </row>
    <row r="244">
      <c r="D244" s="17"/>
      <c r="E244" s="67"/>
      <c r="F244" s="67"/>
    </row>
    <row r="245">
      <c r="D245" s="17"/>
      <c r="E245" s="67"/>
      <c r="F245" s="67"/>
    </row>
    <row r="246">
      <c r="D246" s="17"/>
      <c r="E246" s="67"/>
      <c r="F246" s="67"/>
    </row>
    <row r="247">
      <c r="D247" s="17"/>
      <c r="E247" s="67"/>
      <c r="F247" s="67"/>
    </row>
    <row r="248">
      <c r="D248" s="17"/>
      <c r="E248" s="67"/>
      <c r="F248" s="67"/>
    </row>
    <row r="249">
      <c r="D249" s="17"/>
      <c r="E249" s="67"/>
      <c r="F249" s="67"/>
    </row>
    <row r="250">
      <c r="D250" s="17"/>
      <c r="E250" s="67"/>
      <c r="F250" s="67"/>
    </row>
    <row r="251">
      <c r="D251" s="17"/>
      <c r="E251" s="67"/>
      <c r="F251" s="67"/>
    </row>
    <row r="252">
      <c r="D252" s="17"/>
      <c r="E252" s="67"/>
      <c r="F252" s="67"/>
    </row>
    <row r="253">
      <c r="D253" s="17"/>
      <c r="E253" s="67"/>
      <c r="F253" s="67"/>
    </row>
    <row r="254">
      <c r="D254" s="17"/>
      <c r="E254" s="67"/>
      <c r="F254" s="67"/>
    </row>
    <row r="255">
      <c r="D255" s="17"/>
      <c r="E255" s="67"/>
      <c r="F255" s="67"/>
    </row>
    <row r="256">
      <c r="D256" s="17"/>
      <c r="E256" s="67"/>
      <c r="F256" s="67"/>
    </row>
    <row r="257">
      <c r="D257" s="17"/>
      <c r="E257" s="67"/>
      <c r="F257" s="67"/>
    </row>
    <row r="258">
      <c r="D258" s="17"/>
      <c r="E258" s="67"/>
      <c r="F258" s="67"/>
    </row>
    <row r="259">
      <c r="D259" s="17"/>
      <c r="E259" s="67"/>
      <c r="F259" s="67"/>
    </row>
    <row r="260">
      <c r="D260" s="17"/>
      <c r="E260" s="67"/>
      <c r="F260" s="67"/>
    </row>
    <row r="261">
      <c r="D261" s="17"/>
      <c r="E261" s="67"/>
      <c r="F261" s="67"/>
    </row>
    <row r="262">
      <c r="D262" s="17"/>
      <c r="E262" s="67"/>
      <c r="F262" s="67"/>
    </row>
    <row r="263">
      <c r="D263" s="17"/>
      <c r="E263" s="67"/>
      <c r="F263" s="67"/>
    </row>
    <row r="264">
      <c r="D264" s="17"/>
      <c r="E264" s="67"/>
      <c r="F264" s="67"/>
    </row>
    <row r="265">
      <c r="D265" s="17"/>
      <c r="E265" s="67"/>
      <c r="F265" s="67"/>
    </row>
    <row r="266">
      <c r="D266" s="17"/>
      <c r="E266" s="67"/>
      <c r="F266" s="67"/>
    </row>
    <row r="267">
      <c r="D267" s="17"/>
      <c r="E267" s="67"/>
      <c r="F267" s="67"/>
    </row>
    <row r="268">
      <c r="D268" s="17"/>
      <c r="E268" s="67"/>
      <c r="F268" s="67"/>
    </row>
    <row r="269">
      <c r="D269" s="17"/>
      <c r="E269" s="67"/>
      <c r="F269" s="67"/>
    </row>
    <row r="270">
      <c r="D270" s="17"/>
      <c r="E270" s="67"/>
      <c r="F270" s="67"/>
    </row>
    <row r="271">
      <c r="D271" s="17"/>
      <c r="E271" s="67"/>
      <c r="F271" s="67"/>
    </row>
    <row r="272">
      <c r="D272" s="17"/>
      <c r="E272" s="67"/>
      <c r="F272" s="67"/>
    </row>
    <row r="273">
      <c r="D273" s="17"/>
      <c r="E273" s="67"/>
      <c r="F273" s="67"/>
    </row>
    <row r="274">
      <c r="D274" s="17"/>
      <c r="E274" s="67"/>
      <c r="F274" s="67"/>
    </row>
    <row r="275">
      <c r="D275" s="17"/>
      <c r="E275" s="67"/>
      <c r="F275" s="67"/>
    </row>
    <row r="276">
      <c r="D276" s="17"/>
      <c r="E276" s="67"/>
      <c r="F276" s="67"/>
    </row>
    <row r="277">
      <c r="D277" s="17"/>
      <c r="E277" s="67"/>
      <c r="F277" s="67"/>
    </row>
    <row r="278">
      <c r="D278" s="17"/>
      <c r="E278" s="67"/>
      <c r="F278" s="67"/>
    </row>
    <row r="279">
      <c r="D279" s="17"/>
      <c r="E279" s="67"/>
      <c r="F279" s="67"/>
    </row>
    <row r="280">
      <c r="D280" s="17"/>
      <c r="E280" s="67"/>
      <c r="F280" s="67"/>
    </row>
    <row r="281">
      <c r="D281" s="17"/>
      <c r="E281" s="67"/>
      <c r="F281" s="67"/>
    </row>
    <row r="282">
      <c r="D282" s="17"/>
      <c r="E282" s="67"/>
      <c r="F282" s="67"/>
    </row>
    <row r="283">
      <c r="D283" s="17"/>
      <c r="E283" s="67"/>
      <c r="F283" s="67"/>
    </row>
    <row r="284">
      <c r="D284" s="17"/>
      <c r="E284" s="67"/>
      <c r="F284" s="67"/>
    </row>
    <row r="285">
      <c r="D285" s="17"/>
      <c r="E285" s="67"/>
      <c r="F285" s="67"/>
    </row>
    <row r="286">
      <c r="D286" s="17"/>
      <c r="E286" s="67"/>
      <c r="F286" s="67"/>
    </row>
    <row r="287">
      <c r="D287" s="17"/>
      <c r="E287" s="67"/>
      <c r="F287" s="67"/>
    </row>
    <row r="288">
      <c r="D288" s="17"/>
      <c r="E288" s="67"/>
      <c r="F288" s="67"/>
    </row>
    <row r="289">
      <c r="D289" s="17"/>
      <c r="E289" s="67"/>
      <c r="F289" s="67"/>
    </row>
    <row r="290">
      <c r="D290" s="17"/>
      <c r="E290" s="67"/>
      <c r="F290" s="67"/>
    </row>
    <row r="291">
      <c r="D291" s="17"/>
      <c r="E291" s="67"/>
      <c r="F291" s="67"/>
    </row>
    <row r="292">
      <c r="D292" s="17"/>
      <c r="E292" s="67"/>
      <c r="F292" s="67"/>
    </row>
    <row r="293">
      <c r="D293" s="17"/>
      <c r="E293" s="67"/>
      <c r="F293" s="67"/>
    </row>
    <row r="294">
      <c r="D294" s="17"/>
      <c r="E294" s="67"/>
      <c r="F294" s="67"/>
    </row>
    <row r="295">
      <c r="D295" s="17"/>
      <c r="E295" s="67"/>
      <c r="F295" s="67"/>
    </row>
    <row r="296">
      <c r="D296" s="17"/>
      <c r="E296" s="67"/>
      <c r="F296" s="67"/>
    </row>
    <row r="297">
      <c r="D297" s="17"/>
      <c r="E297" s="67"/>
      <c r="F297" s="67"/>
    </row>
    <row r="298">
      <c r="D298" s="17"/>
      <c r="E298" s="67"/>
      <c r="F298" s="67"/>
    </row>
    <row r="299">
      <c r="D299" s="17"/>
      <c r="E299" s="67"/>
      <c r="F299" s="67"/>
    </row>
    <row r="300">
      <c r="D300" s="17"/>
      <c r="E300" s="67"/>
      <c r="F300" s="67"/>
    </row>
    <row r="301">
      <c r="D301" s="17"/>
      <c r="E301" s="67"/>
      <c r="F301" s="67"/>
    </row>
    <row r="302">
      <c r="D302" s="17"/>
      <c r="E302" s="67"/>
      <c r="F302" s="67"/>
    </row>
    <row r="303">
      <c r="D303" s="17"/>
      <c r="E303" s="67"/>
      <c r="F303" s="67"/>
    </row>
    <row r="304">
      <c r="D304" s="17"/>
      <c r="E304" s="67"/>
      <c r="F304" s="67"/>
    </row>
    <row r="305">
      <c r="D305" s="17"/>
      <c r="E305" s="67"/>
      <c r="F305" s="67"/>
    </row>
    <row r="306">
      <c r="D306" s="17"/>
      <c r="E306" s="67"/>
      <c r="F306" s="67"/>
    </row>
    <row r="307">
      <c r="D307" s="17"/>
      <c r="E307" s="67"/>
      <c r="F307" s="67"/>
    </row>
    <row r="308">
      <c r="D308" s="17"/>
      <c r="E308" s="67"/>
      <c r="F308" s="67"/>
    </row>
    <row r="309">
      <c r="D309" s="17"/>
      <c r="E309" s="67"/>
      <c r="F309" s="67"/>
    </row>
    <row r="310">
      <c r="D310" s="17"/>
      <c r="E310" s="67"/>
      <c r="F310" s="67"/>
    </row>
    <row r="311">
      <c r="D311" s="17"/>
      <c r="E311" s="67"/>
      <c r="F311" s="67"/>
    </row>
    <row r="312">
      <c r="D312" s="17"/>
      <c r="E312" s="67"/>
      <c r="F312" s="67"/>
    </row>
    <row r="313">
      <c r="D313" s="17"/>
      <c r="E313" s="67"/>
      <c r="F313" s="67"/>
    </row>
    <row r="314">
      <c r="D314" s="17"/>
      <c r="E314" s="67"/>
      <c r="F314" s="67"/>
    </row>
    <row r="315">
      <c r="D315" s="17"/>
      <c r="E315" s="67"/>
      <c r="F315" s="67"/>
    </row>
    <row r="316">
      <c r="D316" s="17"/>
      <c r="E316" s="67"/>
      <c r="F316" s="67"/>
    </row>
    <row r="317">
      <c r="D317" s="17"/>
      <c r="E317" s="67"/>
      <c r="F317" s="67"/>
    </row>
    <row r="318">
      <c r="D318" s="17"/>
      <c r="E318" s="67"/>
      <c r="F318" s="67"/>
    </row>
    <row r="319">
      <c r="D319" s="17"/>
      <c r="E319" s="67"/>
      <c r="F319" s="67"/>
    </row>
    <row r="320">
      <c r="D320" s="17"/>
      <c r="E320" s="67"/>
      <c r="F320" s="67"/>
    </row>
    <row r="321">
      <c r="D321" s="17"/>
      <c r="E321" s="67"/>
      <c r="F321" s="67"/>
    </row>
    <row r="322">
      <c r="D322" s="17"/>
      <c r="E322" s="67"/>
      <c r="F322" s="67"/>
    </row>
    <row r="323">
      <c r="D323" s="17"/>
      <c r="E323" s="67"/>
      <c r="F323" s="67"/>
    </row>
    <row r="324">
      <c r="D324" s="17"/>
      <c r="E324" s="67"/>
      <c r="F324" s="67"/>
    </row>
    <row r="325">
      <c r="D325" s="17"/>
      <c r="E325" s="67"/>
      <c r="F325" s="67"/>
    </row>
    <row r="326">
      <c r="D326" s="17"/>
      <c r="E326" s="67"/>
      <c r="F326" s="67"/>
    </row>
    <row r="327">
      <c r="D327" s="17"/>
      <c r="E327" s="67"/>
      <c r="F327" s="67"/>
    </row>
    <row r="328">
      <c r="D328" s="17"/>
      <c r="E328" s="67"/>
      <c r="F328" s="67"/>
    </row>
    <row r="329">
      <c r="D329" s="17"/>
      <c r="E329" s="67"/>
      <c r="F329" s="67"/>
    </row>
    <row r="330">
      <c r="D330" s="17"/>
      <c r="E330" s="67"/>
      <c r="F330" s="67"/>
    </row>
    <row r="331">
      <c r="D331" s="17"/>
      <c r="E331" s="67"/>
      <c r="F331" s="67"/>
    </row>
    <row r="332">
      <c r="D332" s="17"/>
      <c r="E332" s="67"/>
      <c r="F332" s="67"/>
    </row>
    <row r="333">
      <c r="D333" s="17"/>
      <c r="E333" s="67"/>
      <c r="F333" s="67"/>
    </row>
    <row r="334">
      <c r="D334" s="17"/>
      <c r="E334" s="67"/>
      <c r="F334" s="67"/>
    </row>
    <row r="335">
      <c r="D335" s="17"/>
      <c r="E335" s="67"/>
      <c r="F335" s="67"/>
    </row>
    <row r="336">
      <c r="D336" s="17"/>
      <c r="E336" s="67"/>
      <c r="F336" s="67"/>
    </row>
    <row r="337">
      <c r="D337" s="17"/>
      <c r="E337" s="67"/>
      <c r="F337" s="67"/>
    </row>
    <row r="338">
      <c r="D338" s="17"/>
      <c r="E338" s="67"/>
      <c r="F338" s="67"/>
    </row>
    <row r="339">
      <c r="D339" s="17"/>
      <c r="E339" s="67"/>
      <c r="F339" s="67"/>
    </row>
    <row r="340">
      <c r="D340" s="17"/>
      <c r="E340" s="67"/>
      <c r="F340" s="67"/>
    </row>
    <row r="341">
      <c r="D341" s="17"/>
      <c r="E341" s="67"/>
      <c r="F341" s="67"/>
    </row>
    <row r="342">
      <c r="D342" s="17"/>
      <c r="E342" s="67"/>
      <c r="F342" s="67"/>
    </row>
    <row r="343">
      <c r="D343" s="17"/>
      <c r="E343" s="67"/>
      <c r="F343" s="67"/>
    </row>
    <row r="344">
      <c r="D344" s="17"/>
      <c r="E344" s="67"/>
      <c r="F344" s="67"/>
    </row>
    <row r="345">
      <c r="D345" s="17"/>
      <c r="E345" s="67"/>
      <c r="F345" s="67"/>
    </row>
    <row r="346">
      <c r="D346" s="17"/>
      <c r="E346" s="67"/>
      <c r="F346" s="67"/>
    </row>
    <row r="347">
      <c r="D347" s="17"/>
      <c r="E347" s="67"/>
      <c r="F347" s="67"/>
    </row>
    <row r="348">
      <c r="D348" s="17"/>
      <c r="E348" s="67"/>
      <c r="F348" s="67"/>
    </row>
    <row r="349">
      <c r="D349" s="17"/>
      <c r="E349" s="67"/>
      <c r="F349" s="67"/>
    </row>
    <row r="350">
      <c r="D350" s="17"/>
      <c r="E350" s="67"/>
      <c r="F350" s="67"/>
    </row>
    <row r="351">
      <c r="D351" s="17"/>
      <c r="E351" s="67"/>
      <c r="F351" s="67"/>
    </row>
    <row r="352">
      <c r="D352" s="17"/>
      <c r="E352" s="67"/>
      <c r="F352" s="67"/>
    </row>
    <row r="353">
      <c r="D353" s="17"/>
      <c r="E353" s="67"/>
      <c r="F353" s="67"/>
    </row>
    <row r="354">
      <c r="D354" s="17"/>
      <c r="E354" s="67"/>
      <c r="F354" s="67"/>
    </row>
    <row r="355">
      <c r="D355" s="17"/>
      <c r="E355" s="67"/>
      <c r="F355" s="67"/>
    </row>
    <row r="356">
      <c r="D356" s="17"/>
      <c r="E356" s="67"/>
      <c r="F356" s="67"/>
    </row>
    <row r="357">
      <c r="D357" s="17"/>
      <c r="E357" s="67"/>
      <c r="F357" s="67"/>
    </row>
    <row r="358">
      <c r="D358" s="17"/>
      <c r="E358" s="67"/>
      <c r="F358" s="67"/>
    </row>
    <row r="359">
      <c r="D359" s="17"/>
      <c r="E359" s="67"/>
      <c r="F359" s="67"/>
    </row>
    <row r="360">
      <c r="D360" s="17"/>
      <c r="E360" s="67"/>
      <c r="F360" s="67"/>
    </row>
    <row r="361">
      <c r="D361" s="17"/>
      <c r="E361" s="67"/>
      <c r="F361" s="67"/>
    </row>
    <row r="362">
      <c r="D362" s="17"/>
      <c r="E362" s="67"/>
      <c r="F362" s="67"/>
    </row>
    <row r="363">
      <c r="D363" s="17"/>
      <c r="E363" s="67"/>
      <c r="F363" s="67"/>
    </row>
    <row r="364">
      <c r="D364" s="17"/>
      <c r="E364" s="67"/>
      <c r="F364" s="67"/>
    </row>
    <row r="365">
      <c r="D365" s="17"/>
      <c r="E365" s="67"/>
      <c r="F365" s="67"/>
    </row>
    <row r="366">
      <c r="D366" s="17"/>
      <c r="E366" s="67"/>
      <c r="F366" s="67"/>
    </row>
    <row r="367">
      <c r="D367" s="17"/>
      <c r="E367" s="67"/>
      <c r="F367" s="67"/>
    </row>
    <row r="368">
      <c r="D368" s="17"/>
      <c r="E368" s="67"/>
      <c r="F368" s="67"/>
    </row>
    <row r="369">
      <c r="D369" s="17"/>
      <c r="E369" s="67"/>
      <c r="F369" s="67"/>
    </row>
    <row r="370">
      <c r="D370" s="17"/>
      <c r="E370" s="67"/>
      <c r="F370" s="67"/>
    </row>
    <row r="371">
      <c r="D371" s="17"/>
      <c r="E371" s="67"/>
      <c r="F371" s="67"/>
    </row>
    <row r="372">
      <c r="D372" s="17"/>
      <c r="E372" s="67"/>
      <c r="F372" s="67"/>
    </row>
    <row r="373">
      <c r="D373" s="17"/>
      <c r="E373" s="67"/>
      <c r="F373" s="67"/>
    </row>
    <row r="374">
      <c r="D374" s="17"/>
      <c r="E374" s="67"/>
      <c r="F374" s="67"/>
    </row>
    <row r="375">
      <c r="D375" s="17"/>
      <c r="E375" s="67"/>
      <c r="F375" s="67"/>
    </row>
    <row r="376">
      <c r="D376" s="17"/>
      <c r="E376" s="67"/>
      <c r="F376" s="67"/>
    </row>
    <row r="377">
      <c r="D377" s="17"/>
      <c r="E377" s="67"/>
      <c r="F377" s="67"/>
    </row>
    <row r="378">
      <c r="D378" s="17"/>
      <c r="E378" s="67"/>
      <c r="F378" s="67"/>
    </row>
    <row r="379">
      <c r="D379" s="17"/>
      <c r="E379" s="67"/>
      <c r="F379" s="67"/>
    </row>
    <row r="380">
      <c r="D380" s="17"/>
      <c r="E380" s="67"/>
      <c r="F380" s="67"/>
    </row>
    <row r="381">
      <c r="D381" s="17"/>
      <c r="E381" s="67"/>
      <c r="F381" s="67"/>
    </row>
    <row r="382">
      <c r="D382" s="17"/>
      <c r="E382" s="67"/>
      <c r="F382" s="67"/>
    </row>
    <row r="383">
      <c r="D383" s="17"/>
      <c r="E383" s="67"/>
      <c r="F383" s="67"/>
    </row>
    <row r="384">
      <c r="D384" s="17"/>
      <c r="E384" s="67"/>
      <c r="F384" s="67"/>
    </row>
    <row r="385">
      <c r="D385" s="17"/>
      <c r="E385" s="67"/>
      <c r="F385" s="67"/>
    </row>
    <row r="386">
      <c r="D386" s="17"/>
      <c r="E386" s="67"/>
      <c r="F386" s="67"/>
    </row>
    <row r="387">
      <c r="D387" s="17"/>
      <c r="E387" s="67"/>
      <c r="F387" s="67"/>
    </row>
    <row r="388">
      <c r="D388" s="17"/>
      <c r="E388" s="67"/>
      <c r="F388" s="67"/>
    </row>
    <row r="389">
      <c r="D389" s="17"/>
      <c r="E389" s="67"/>
      <c r="F389" s="67"/>
    </row>
    <row r="390">
      <c r="D390" s="17"/>
      <c r="E390" s="67"/>
      <c r="F390" s="67"/>
    </row>
    <row r="391">
      <c r="D391" s="17"/>
      <c r="E391" s="67"/>
      <c r="F391" s="67"/>
    </row>
    <row r="392">
      <c r="D392" s="17"/>
      <c r="E392" s="67"/>
      <c r="F392" s="67"/>
    </row>
    <row r="393">
      <c r="D393" s="17"/>
      <c r="E393" s="67"/>
      <c r="F393" s="67"/>
    </row>
    <row r="394">
      <c r="D394" s="17"/>
      <c r="E394" s="67"/>
      <c r="F394" s="67"/>
    </row>
    <row r="395">
      <c r="D395" s="17"/>
      <c r="E395" s="67"/>
      <c r="F395" s="67"/>
    </row>
    <row r="396">
      <c r="D396" s="17"/>
      <c r="E396" s="67"/>
      <c r="F396" s="67"/>
    </row>
    <row r="397">
      <c r="D397" s="17"/>
      <c r="E397" s="67"/>
      <c r="F397" s="67"/>
    </row>
    <row r="398">
      <c r="D398" s="17"/>
      <c r="E398" s="67"/>
      <c r="F398" s="67"/>
    </row>
    <row r="399">
      <c r="D399" s="17"/>
      <c r="E399" s="67"/>
      <c r="F399" s="67"/>
    </row>
    <row r="400">
      <c r="D400" s="17"/>
      <c r="E400" s="67"/>
      <c r="F400" s="67"/>
    </row>
    <row r="401">
      <c r="D401" s="17"/>
      <c r="E401" s="67"/>
      <c r="F401" s="67"/>
    </row>
    <row r="402">
      <c r="D402" s="17"/>
      <c r="E402" s="67"/>
      <c r="F402" s="67"/>
    </row>
    <row r="403">
      <c r="D403" s="17"/>
      <c r="E403" s="67"/>
      <c r="F403" s="67"/>
    </row>
    <row r="404">
      <c r="D404" s="17"/>
      <c r="E404" s="67"/>
      <c r="F404" s="67"/>
    </row>
    <row r="405">
      <c r="D405" s="17"/>
      <c r="E405" s="67"/>
      <c r="F405" s="67"/>
    </row>
    <row r="406">
      <c r="D406" s="17"/>
      <c r="E406" s="67"/>
      <c r="F406" s="67"/>
    </row>
    <row r="407">
      <c r="D407" s="17"/>
      <c r="E407" s="67"/>
      <c r="F407" s="67"/>
    </row>
    <row r="408">
      <c r="D408" s="17"/>
      <c r="E408" s="67"/>
      <c r="F408" s="67"/>
    </row>
    <row r="409">
      <c r="D409" s="17"/>
      <c r="E409" s="67"/>
      <c r="F409" s="67"/>
    </row>
    <row r="410">
      <c r="D410" s="17"/>
      <c r="E410" s="67"/>
      <c r="F410" s="67"/>
    </row>
    <row r="411">
      <c r="D411" s="17"/>
      <c r="E411" s="67"/>
      <c r="F411" s="67"/>
    </row>
    <row r="412">
      <c r="D412" s="17"/>
      <c r="E412" s="67"/>
      <c r="F412" s="67"/>
    </row>
    <row r="413">
      <c r="D413" s="17"/>
      <c r="E413" s="67"/>
      <c r="F413" s="67"/>
    </row>
    <row r="414">
      <c r="D414" s="17"/>
      <c r="E414" s="67"/>
      <c r="F414" s="67"/>
    </row>
    <row r="415">
      <c r="D415" s="17"/>
      <c r="E415" s="67"/>
      <c r="F415" s="67"/>
    </row>
    <row r="416">
      <c r="D416" s="17"/>
      <c r="E416" s="67"/>
      <c r="F416" s="67"/>
    </row>
    <row r="417">
      <c r="D417" s="17"/>
      <c r="E417" s="67"/>
      <c r="F417" s="67"/>
    </row>
    <row r="418">
      <c r="D418" s="17"/>
      <c r="E418" s="67"/>
      <c r="F418" s="67"/>
    </row>
    <row r="419">
      <c r="D419" s="17"/>
      <c r="E419" s="67"/>
      <c r="F419" s="67"/>
    </row>
    <row r="420">
      <c r="D420" s="17"/>
      <c r="E420" s="67"/>
      <c r="F420" s="67"/>
    </row>
    <row r="421">
      <c r="D421" s="17"/>
      <c r="E421" s="67"/>
      <c r="F421" s="67"/>
    </row>
    <row r="422">
      <c r="D422" s="17"/>
      <c r="E422" s="67"/>
      <c r="F422" s="67"/>
    </row>
    <row r="423">
      <c r="D423" s="17"/>
      <c r="E423" s="67"/>
      <c r="F423" s="67"/>
    </row>
    <row r="424">
      <c r="D424" s="17"/>
      <c r="E424" s="67"/>
      <c r="F424" s="67"/>
    </row>
    <row r="425">
      <c r="D425" s="17"/>
      <c r="E425" s="67"/>
      <c r="F425" s="67"/>
    </row>
    <row r="426">
      <c r="D426" s="17"/>
      <c r="E426" s="67"/>
      <c r="F426" s="67"/>
    </row>
    <row r="427">
      <c r="D427" s="17"/>
      <c r="E427" s="67"/>
      <c r="F427" s="67"/>
    </row>
    <row r="428">
      <c r="D428" s="17"/>
      <c r="E428" s="67"/>
      <c r="F428" s="67"/>
    </row>
    <row r="429">
      <c r="D429" s="17"/>
      <c r="E429" s="67"/>
      <c r="F429" s="67"/>
    </row>
    <row r="430">
      <c r="D430" s="17"/>
      <c r="E430" s="67"/>
      <c r="F430" s="67"/>
    </row>
    <row r="431">
      <c r="D431" s="17"/>
      <c r="E431" s="67"/>
      <c r="F431" s="67"/>
    </row>
    <row r="432">
      <c r="D432" s="17"/>
      <c r="E432" s="67"/>
      <c r="F432" s="67"/>
    </row>
    <row r="433">
      <c r="D433" s="17"/>
      <c r="E433" s="67"/>
      <c r="F433" s="67"/>
    </row>
    <row r="434">
      <c r="D434" s="17"/>
      <c r="E434" s="67"/>
      <c r="F434" s="67"/>
    </row>
    <row r="435">
      <c r="D435" s="17"/>
      <c r="E435" s="67"/>
      <c r="F435" s="67"/>
    </row>
    <row r="436">
      <c r="D436" s="17"/>
      <c r="E436" s="67"/>
      <c r="F436" s="67"/>
    </row>
    <row r="437">
      <c r="D437" s="17"/>
      <c r="E437" s="67"/>
      <c r="F437" s="67"/>
    </row>
    <row r="438">
      <c r="D438" s="17"/>
      <c r="E438" s="67"/>
      <c r="F438" s="67"/>
    </row>
    <row r="439">
      <c r="D439" s="17"/>
      <c r="E439" s="67"/>
      <c r="F439" s="67"/>
    </row>
    <row r="440">
      <c r="D440" s="17"/>
      <c r="E440" s="67"/>
      <c r="F440" s="67"/>
    </row>
    <row r="441">
      <c r="D441" s="17"/>
      <c r="E441" s="67"/>
      <c r="F441" s="67"/>
    </row>
    <row r="442">
      <c r="D442" s="17"/>
      <c r="E442" s="67"/>
      <c r="F442" s="67"/>
    </row>
    <row r="443">
      <c r="D443" s="17"/>
      <c r="E443" s="67"/>
      <c r="F443" s="67"/>
    </row>
    <row r="444">
      <c r="D444" s="17"/>
      <c r="E444" s="67"/>
      <c r="F444" s="67"/>
    </row>
    <row r="445">
      <c r="D445" s="17"/>
      <c r="E445" s="67"/>
      <c r="F445" s="67"/>
    </row>
    <row r="446">
      <c r="D446" s="17"/>
      <c r="E446" s="67"/>
      <c r="F446" s="67"/>
    </row>
    <row r="447">
      <c r="D447" s="17"/>
      <c r="E447" s="67"/>
      <c r="F447" s="67"/>
    </row>
    <row r="448">
      <c r="D448" s="17"/>
      <c r="E448" s="67"/>
      <c r="F448" s="67"/>
    </row>
    <row r="449">
      <c r="D449" s="17"/>
      <c r="E449" s="67"/>
      <c r="F449" s="67"/>
    </row>
    <row r="450">
      <c r="D450" s="17"/>
      <c r="E450" s="67"/>
      <c r="F450" s="67"/>
    </row>
    <row r="451">
      <c r="D451" s="17"/>
      <c r="E451" s="67"/>
      <c r="F451" s="67"/>
    </row>
    <row r="452">
      <c r="D452" s="17"/>
      <c r="E452" s="67"/>
      <c r="F452" s="67"/>
    </row>
    <row r="453">
      <c r="D453" s="17"/>
      <c r="E453" s="67"/>
      <c r="F453" s="67"/>
    </row>
    <row r="454">
      <c r="D454" s="17"/>
      <c r="E454" s="67"/>
      <c r="F454" s="67"/>
    </row>
    <row r="455">
      <c r="D455" s="17"/>
      <c r="E455" s="67"/>
      <c r="F455" s="67"/>
    </row>
    <row r="456">
      <c r="D456" s="17"/>
      <c r="E456" s="67"/>
      <c r="F456" s="67"/>
    </row>
    <row r="457">
      <c r="D457" s="17"/>
      <c r="E457" s="67"/>
      <c r="F457" s="67"/>
    </row>
    <row r="458">
      <c r="D458" s="17"/>
      <c r="E458" s="67"/>
      <c r="F458" s="67"/>
    </row>
    <row r="459">
      <c r="D459" s="17"/>
      <c r="E459" s="67"/>
      <c r="F459" s="67"/>
    </row>
    <row r="460">
      <c r="D460" s="17"/>
      <c r="E460" s="67"/>
      <c r="F460" s="67"/>
    </row>
    <row r="461">
      <c r="D461" s="17"/>
      <c r="E461" s="67"/>
      <c r="F461" s="67"/>
    </row>
    <row r="462">
      <c r="D462" s="17"/>
      <c r="E462" s="67"/>
      <c r="F462" s="67"/>
    </row>
    <row r="463">
      <c r="D463" s="17"/>
      <c r="E463" s="67"/>
      <c r="F463" s="67"/>
    </row>
    <row r="464">
      <c r="D464" s="17"/>
      <c r="E464" s="67"/>
      <c r="F464" s="67"/>
    </row>
    <row r="465">
      <c r="D465" s="17"/>
      <c r="E465" s="67"/>
      <c r="F465" s="67"/>
    </row>
    <row r="466">
      <c r="D466" s="17"/>
      <c r="E466" s="67"/>
      <c r="F466" s="67"/>
    </row>
    <row r="467">
      <c r="D467" s="17"/>
      <c r="E467" s="67"/>
      <c r="F467" s="67"/>
    </row>
    <row r="468">
      <c r="D468" s="17"/>
      <c r="E468" s="67"/>
      <c r="F468" s="67"/>
    </row>
    <row r="469">
      <c r="D469" s="17"/>
      <c r="E469" s="67"/>
      <c r="F469" s="67"/>
    </row>
    <row r="470">
      <c r="D470" s="17"/>
      <c r="E470" s="67"/>
      <c r="F470" s="67"/>
    </row>
    <row r="471">
      <c r="D471" s="17"/>
      <c r="E471" s="67"/>
      <c r="F471" s="67"/>
    </row>
    <row r="472">
      <c r="D472" s="17"/>
      <c r="E472" s="67"/>
      <c r="F472" s="67"/>
    </row>
    <row r="473">
      <c r="D473" s="17"/>
      <c r="E473" s="67"/>
      <c r="F473" s="67"/>
    </row>
    <row r="474">
      <c r="D474" s="17"/>
      <c r="E474" s="67"/>
      <c r="F474" s="67"/>
    </row>
    <row r="475">
      <c r="D475" s="17"/>
      <c r="E475" s="67"/>
      <c r="F475" s="67"/>
    </row>
    <row r="476">
      <c r="D476" s="17"/>
      <c r="E476" s="67"/>
      <c r="F476" s="67"/>
    </row>
    <row r="477">
      <c r="D477" s="17"/>
      <c r="E477" s="67"/>
      <c r="F477" s="67"/>
    </row>
    <row r="478">
      <c r="D478" s="17"/>
      <c r="E478" s="67"/>
      <c r="F478" s="67"/>
    </row>
    <row r="479">
      <c r="D479" s="17"/>
      <c r="E479" s="67"/>
      <c r="F479" s="67"/>
    </row>
    <row r="480">
      <c r="D480" s="17"/>
      <c r="E480" s="67"/>
      <c r="F480" s="67"/>
    </row>
    <row r="481">
      <c r="D481" s="17"/>
      <c r="E481" s="67"/>
      <c r="F481" s="67"/>
    </row>
    <row r="482">
      <c r="D482" s="17"/>
      <c r="E482" s="67"/>
      <c r="F482" s="67"/>
    </row>
    <row r="483">
      <c r="D483" s="17"/>
      <c r="E483" s="67"/>
      <c r="F483" s="67"/>
    </row>
    <row r="484">
      <c r="D484" s="17"/>
      <c r="E484" s="67"/>
      <c r="F484" s="67"/>
    </row>
    <row r="485">
      <c r="D485" s="17"/>
      <c r="E485" s="67"/>
      <c r="F485" s="67"/>
    </row>
    <row r="486">
      <c r="D486" s="17"/>
      <c r="E486" s="67"/>
      <c r="F486" s="67"/>
    </row>
    <row r="487">
      <c r="D487" s="17"/>
      <c r="E487" s="67"/>
      <c r="F487" s="67"/>
    </row>
    <row r="488">
      <c r="D488" s="17"/>
      <c r="E488" s="67"/>
      <c r="F488" s="67"/>
    </row>
    <row r="489">
      <c r="D489" s="17"/>
      <c r="E489" s="67"/>
      <c r="F489" s="67"/>
    </row>
    <row r="490">
      <c r="D490" s="17"/>
      <c r="E490" s="67"/>
      <c r="F490" s="67"/>
    </row>
    <row r="491">
      <c r="D491" s="17"/>
      <c r="E491" s="67"/>
      <c r="F491" s="67"/>
    </row>
    <row r="492">
      <c r="D492" s="17"/>
      <c r="E492" s="67"/>
      <c r="F492" s="67"/>
    </row>
    <row r="493">
      <c r="D493" s="17"/>
      <c r="E493" s="67"/>
      <c r="F493" s="67"/>
    </row>
    <row r="494">
      <c r="D494" s="17"/>
      <c r="E494" s="67"/>
      <c r="F494" s="67"/>
    </row>
    <row r="495">
      <c r="D495" s="17"/>
      <c r="E495" s="67"/>
      <c r="F495" s="67"/>
    </row>
    <row r="496">
      <c r="D496" s="17"/>
      <c r="E496" s="67"/>
      <c r="F496" s="67"/>
    </row>
    <row r="497">
      <c r="D497" s="17"/>
      <c r="E497" s="67"/>
      <c r="F497" s="67"/>
    </row>
    <row r="498">
      <c r="D498" s="17"/>
      <c r="E498" s="67"/>
      <c r="F498" s="67"/>
    </row>
    <row r="499">
      <c r="D499" s="17"/>
      <c r="E499" s="67"/>
      <c r="F499" s="67"/>
    </row>
    <row r="500">
      <c r="D500" s="17"/>
      <c r="E500" s="67"/>
      <c r="F500" s="67"/>
    </row>
    <row r="501">
      <c r="D501" s="17"/>
      <c r="E501" s="67"/>
      <c r="F501" s="67"/>
    </row>
    <row r="502">
      <c r="D502" s="17"/>
      <c r="E502" s="67"/>
      <c r="F502" s="67"/>
    </row>
    <row r="503">
      <c r="D503" s="17"/>
      <c r="E503" s="67"/>
      <c r="F503" s="67"/>
    </row>
    <row r="504">
      <c r="D504" s="17"/>
      <c r="E504" s="67"/>
      <c r="F504" s="67"/>
    </row>
    <row r="505">
      <c r="D505" s="17"/>
      <c r="E505" s="67"/>
      <c r="F505" s="67"/>
    </row>
    <row r="506">
      <c r="D506" s="17"/>
      <c r="E506" s="67"/>
      <c r="F506" s="67"/>
    </row>
    <row r="507">
      <c r="D507" s="17"/>
      <c r="E507" s="67"/>
      <c r="F507" s="67"/>
    </row>
    <row r="508">
      <c r="D508" s="17"/>
      <c r="E508" s="67"/>
      <c r="F508" s="67"/>
    </row>
    <row r="509">
      <c r="D509" s="17"/>
      <c r="E509" s="67"/>
      <c r="F509" s="67"/>
    </row>
    <row r="510">
      <c r="D510" s="17"/>
      <c r="E510" s="67"/>
      <c r="F510" s="67"/>
    </row>
    <row r="511">
      <c r="D511" s="17"/>
      <c r="E511" s="67"/>
      <c r="F511" s="67"/>
    </row>
    <row r="512">
      <c r="D512" s="17"/>
      <c r="E512" s="67"/>
      <c r="F512" s="67"/>
    </row>
    <row r="513">
      <c r="D513" s="17"/>
      <c r="E513" s="67"/>
      <c r="F513" s="67"/>
    </row>
    <row r="514">
      <c r="D514" s="17"/>
      <c r="E514" s="67"/>
      <c r="F514" s="67"/>
    </row>
    <row r="515">
      <c r="D515" s="17"/>
      <c r="E515" s="67"/>
      <c r="F515" s="67"/>
    </row>
    <row r="516">
      <c r="D516" s="17"/>
      <c r="E516" s="67"/>
      <c r="F516" s="67"/>
    </row>
    <row r="517">
      <c r="D517" s="17"/>
      <c r="E517" s="67"/>
      <c r="F517" s="67"/>
    </row>
    <row r="518">
      <c r="D518" s="17"/>
      <c r="E518" s="67"/>
      <c r="F518" s="67"/>
    </row>
    <row r="519">
      <c r="D519" s="17"/>
      <c r="E519" s="67"/>
      <c r="F519" s="67"/>
    </row>
    <row r="520">
      <c r="D520" s="17"/>
      <c r="E520" s="67"/>
      <c r="F520" s="67"/>
    </row>
    <row r="521">
      <c r="D521" s="17"/>
      <c r="E521" s="67"/>
      <c r="F521" s="67"/>
    </row>
    <row r="522">
      <c r="D522" s="17"/>
      <c r="E522" s="67"/>
      <c r="F522" s="67"/>
    </row>
    <row r="523">
      <c r="D523" s="17"/>
      <c r="E523" s="67"/>
      <c r="F523" s="67"/>
    </row>
    <row r="524">
      <c r="D524" s="17"/>
      <c r="E524" s="67"/>
      <c r="F524" s="67"/>
    </row>
    <row r="525">
      <c r="D525" s="17"/>
      <c r="E525" s="67"/>
      <c r="F525" s="67"/>
    </row>
    <row r="526">
      <c r="D526" s="17"/>
      <c r="E526" s="67"/>
      <c r="F526" s="67"/>
    </row>
    <row r="527">
      <c r="D527" s="17"/>
      <c r="E527" s="67"/>
      <c r="F527" s="67"/>
    </row>
    <row r="528">
      <c r="D528" s="17"/>
      <c r="E528" s="67"/>
      <c r="F528" s="67"/>
    </row>
    <row r="529">
      <c r="D529" s="17"/>
      <c r="E529" s="67"/>
      <c r="F529" s="67"/>
    </row>
    <row r="530">
      <c r="D530" s="17"/>
      <c r="E530" s="67"/>
      <c r="F530" s="67"/>
    </row>
    <row r="531">
      <c r="D531" s="17"/>
      <c r="E531" s="67"/>
      <c r="F531" s="67"/>
    </row>
    <row r="532">
      <c r="D532" s="17"/>
      <c r="E532" s="67"/>
      <c r="F532" s="67"/>
    </row>
    <row r="533">
      <c r="D533" s="17"/>
      <c r="E533" s="67"/>
      <c r="F533" s="67"/>
    </row>
    <row r="534">
      <c r="D534" s="17"/>
      <c r="E534" s="67"/>
      <c r="F534" s="67"/>
    </row>
    <row r="535">
      <c r="D535" s="17"/>
      <c r="E535" s="67"/>
      <c r="F535" s="67"/>
    </row>
    <row r="536">
      <c r="D536" s="17"/>
      <c r="E536" s="67"/>
      <c r="F536" s="67"/>
    </row>
    <row r="537">
      <c r="D537" s="17"/>
      <c r="E537" s="67"/>
      <c r="F537" s="67"/>
    </row>
    <row r="538">
      <c r="D538" s="17"/>
      <c r="E538" s="67"/>
      <c r="F538" s="67"/>
    </row>
    <row r="539">
      <c r="D539" s="17"/>
      <c r="E539" s="67"/>
      <c r="F539" s="67"/>
    </row>
    <row r="540">
      <c r="D540" s="17"/>
      <c r="E540" s="67"/>
      <c r="F540" s="67"/>
    </row>
    <row r="541">
      <c r="D541" s="17"/>
      <c r="E541" s="67"/>
      <c r="F541" s="67"/>
    </row>
    <row r="542">
      <c r="D542" s="17"/>
      <c r="E542" s="67"/>
      <c r="F542" s="67"/>
    </row>
    <row r="543">
      <c r="D543" s="17"/>
      <c r="E543" s="67"/>
      <c r="F543" s="67"/>
    </row>
    <row r="544">
      <c r="D544" s="17"/>
      <c r="E544" s="67"/>
      <c r="F544" s="67"/>
    </row>
    <row r="545">
      <c r="D545" s="17"/>
      <c r="E545" s="67"/>
      <c r="F545" s="67"/>
    </row>
    <row r="546">
      <c r="D546" s="17"/>
      <c r="E546" s="67"/>
      <c r="F546" s="67"/>
    </row>
    <row r="547">
      <c r="D547" s="17"/>
      <c r="E547" s="67"/>
      <c r="F547" s="67"/>
    </row>
    <row r="548">
      <c r="D548" s="17"/>
      <c r="E548" s="67"/>
      <c r="F548" s="67"/>
    </row>
    <row r="549">
      <c r="D549" s="17"/>
      <c r="E549" s="67"/>
      <c r="F549" s="67"/>
    </row>
    <row r="550">
      <c r="D550" s="17"/>
      <c r="E550" s="67"/>
      <c r="F550" s="67"/>
    </row>
    <row r="551">
      <c r="D551" s="17"/>
      <c r="E551" s="67"/>
      <c r="F551" s="67"/>
    </row>
    <row r="552">
      <c r="D552" s="17"/>
      <c r="E552" s="67"/>
      <c r="F552" s="67"/>
    </row>
    <row r="553">
      <c r="D553" s="17"/>
      <c r="E553" s="67"/>
      <c r="F553" s="67"/>
    </row>
    <row r="554">
      <c r="D554" s="17"/>
      <c r="E554" s="67"/>
      <c r="F554" s="67"/>
    </row>
    <row r="555">
      <c r="D555" s="17"/>
      <c r="E555" s="67"/>
      <c r="F555" s="67"/>
    </row>
    <row r="556">
      <c r="D556" s="17"/>
      <c r="E556" s="67"/>
      <c r="F556" s="67"/>
    </row>
    <row r="557">
      <c r="D557" s="17"/>
      <c r="E557" s="67"/>
      <c r="F557" s="67"/>
    </row>
    <row r="558">
      <c r="D558" s="17"/>
      <c r="E558" s="67"/>
      <c r="F558" s="67"/>
    </row>
    <row r="559">
      <c r="D559" s="17"/>
      <c r="E559" s="67"/>
      <c r="F559" s="67"/>
    </row>
    <row r="560">
      <c r="D560" s="17"/>
      <c r="E560" s="67"/>
      <c r="F560" s="67"/>
    </row>
    <row r="561">
      <c r="D561" s="17"/>
      <c r="E561" s="67"/>
      <c r="F561" s="67"/>
    </row>
    <row r="562">
      <c r="D562" s="17"/>
      <c r="E562" s="67"/>
      <c r="F562" s="67"/>
    </row>
    <row r="563">
      <c r="D563" s="17"/>
      <c r="E563" s="67"/>
      <c r="F563" s="67"/>
    </row>
    <row r="564">
      <c r="D564" s="17"/>
      <c r="E564" s="67"/>
      <c r="F564" s="67"/>
    </row>
    <row r="565">
      <c r="D565" s="17"/>
      <c r="E565" s="67"/>
      <c r="F565" s="67"/>
    </row>
    <row r="566">
      <c r="D566" s="17"/>
      <c r="E566" s="67"/>
      <c r="F566" s="67"/>
    </row>
    <row r="567">
      <c r="D567" s="17"/>
      <c r="E567" s="67"/>
      <c r="F567" s="67"/>
    </row>
    <row r="568">
      <c r="D568" s="17"/>
      <c r="E568" s="67"/>
      <c r="F568" s="67"/>
    </row>
    <row r="569">
      <c r="D569" s="17"/>
      <c r="E569" s="67"/>
      <c r="F569" s="67"/>
    </row>
    <row r="570">
      <c r="D570" s="17"/>
      <c r="E570" s="67"/>
      <c r="F570" s="67"/>
    </row>
    <row r="571">
      <c r="D571" s="17"/>
      <c r="E571" s="67"/>
      <c r="F571" s="67"/>
    </row>
    <row r="572">
      <c r="D572" s="17"/>
      <c r="E572" s="67"/>
      <c r="F572" s="67"/>
    </row>
    <row r="573">
      <c r="D573" s="17"/>
      <c r="E573" s="67"/>
      <c r="F573" s="67"/>
    </row>
    <row r="574">
      <c r="D574" s="17"/>
      <c r="E574" s="67"/>
      <c r="F574" s="67"/>
    </row>
    <row r="575">
      <c r="D575" s="17"/>
      <c r="E575" s="67"/>
      <c r="F575" s="67"/>
    </row>
    <row r="576">
      <c r="D576" s="17"/>
      <c r="E576" s="67"/>
      <c r="F576" s="67"/>
    </row>
    <row r="577">
      <c r="D577" s="17"/>
      <c r="E577" s="67"/>
      <c r="F577" s="67"/>
    </row>
    <row r="578">
      <c r="D578" s="17"/>
      <c r="E578" s="67"/>
      <c r="F578" s="67"/>
    </row>
    <row r="579">
      <c r="D579" s="17"/>
      <c r="E579" s="67"/>
      <c r="F579" s="67"/>
    </row>
    <row r="580">
      <c r="D580" s="17"/>
      <c r="E580" s="67"/>
      <c r="F580" s="67"/>
    </row>
    <row r="581">
      <c r="D581" s="17"/>
      <c r="E581" s="67"/>
      <c r="F581" s="67"/>
    </row>
    <row r="582">
      <c r="D582" s="17"/>
      <c r="E582" s="67"/>
      <c r="F582" s="67"/>
    </row>
    <row r="583">
      <c r="D583" s="17"/>
      <c r="E583" s="67"/>
      <c r="F583" s="67"/>
    </row>
    <row r="584">
      <c r="D584" s="17"/>
      <c r="E584" s="67"/>
      <c r="F584" s="67"/>
    </row>
    <row r="585">
      <c r="D585" s="17"/>
      <c r="E585" s="67"/>
      <c r="F585" s="67"/>
    </row>
    <row r="586">
      <c r="D586" s="17"/>
      <c r="E586" s="67"/>
      <c r="F586" s="67"/>
    </row>
    <row r="587">
      <c r="D587" s="17"/>
      <c r="E587" s="67"/>
      <c r="F587" s="67"/>
    </row>
    <row r="588">
      <c r="D588" s="17"/>
      <c r="E588" s="67"/>
      <c r="F588" s="67"/>
    </row>
    <row r="589">
      <c r="D589" s="17"/>
      <c r="E589" s="67"/>
      <c r="F589" s="67"/>
    </row>
    <row r="590">
      <c r="D590" s="17"/>
      <c r="E590" s="67"/>
      <c r="F590" s="67"/>
    </row>
    <row r="591">
      <c r="D591" s="17"/>
      <c r="E591" s="67"/>
      <c r="F591" s="67"/>
    </row>
    <row r="592">
      <c r="D592" s="17"/>
      <c r="E592" s="67"/>
      <c r="F592" s="67"/>
    </row>
    <row r="593">
      <c r="D593" s="17"/>
      <c r="E593" s="67"/>
      <c r="F593" s="67"/>
    </row>
    <row r="594">
      <c r="D594" s="17"/>
      <c r="E594" s="67"/>
      <c r="F594" s="67"/>
    </row>
    <row r="595">
      <c r="D595" s="17"/>
      <c r="E595" s="67"/>
      <c r="F595" s="67"/>
    </row>
    <row r="596">
      <c r="D596" s="17"/>
      <c r="E596" s="67"/>
      <c r="F596" s="67"/>
    </row>
    <row r="597">
      <c r="D597" s="17"/>
      <c r="E597" s="67"/>
      <c r="F597" s="67"/>
    </row>
    <row r="598">
      <c r="D598" s="17"/>
      <c r="E598" s="67"/>
      <c r="F598" s="67"/>
    </row>
    <row r="599">
      <c r="D599" s="17"/>
      <c r="E599" s="67"/>
      <c r="F599" s="67"/>
    </row>
    <row r="600">
      <c r="D600" s="17"/>
      <c r="E600" s="67"/>
      <c r="F600" s="67"/>
    </row>
    <row r="601">
      <c r="D601" s="17"/>
      <c r="E601" s="67"/>
      <c r="F601" s="67"/>
    </row>
    <row r="602">
      <c r="D602" s="17"/>
      <c r="E602" s="67"/>
      <c r="F602" s="67"/>
    </row>
    <row r="603">
      <c r="D603" s="17"/>
      <c r="E603" s="67"/>
      <c r="F603" s="67"/>
    </row>
    <row r="604">
      <c r="D604" s="17"/>
      <c r="E604" s="67"/>
      <c r="F604" s="67"/>
    </row>
    <row r="605">
      <c r="D605" s="17"/>
      <c r="E605" s="67"/>
      <c r="F605" s="67"/>
    </row>
    <row r="606">
      <c r="D606" s="17"/>
      <c r="E606" s="67"/>
      <c r="F606" s="67"/>
    </row>
    <row r="607">
      <c r="D607" s="17"/>
      <c r="E607" s="67"/>
      <c r="F607" s="67"/>
    </row>
    <row r="608">
      <c r="D608" s="17"/>
      <c r="E608" s="67"/>
      <c r="F608" s="67"/>
    </row>
    <row r="609">
      <c r="D609" s="17"/>
      <c r="E609" s="67"/>
      <c r="F609" s="67"/>
    </row>
    <row r="610">
      <c r="D610" s="17"/>
      <c r="E610" s="67"/>
      <c r="F610" s="67"/>
    </row>
    <row r="611">
      <c r="D611" s="17"/>
      <c r="E611" s="67"/>
      <c r="F611" s="67"/>
    </row>
    <row r="612">
      <c r="D612" s="17"/>
      <c r="E612" s="67"/>
      <c r="F612" s="67"/>
    </row>
    <row r="613">
      <c r="D613" s="17"/>
      <c r="E613" s="67"/>
      <c r="F613" s="67"/>
    </row>
    <row r="614">
      <c r="D614" s="17"/>
      <c r="E614" s="67"/>
      <c r="F614" s="67"/>
    </row>
    <row r="615">
      <c r="D615" s="17"/>
      <c r="E615" s="67"/>
      <c r="F615" s="67"/>
    </row>
    <row r="616">
      <c r="D616" s="17"/>
      <c r="E616" s="67"/>
      <c r="F616" s="67"/>
    </row>
    <row r="617">
      <c r="D617" s="17"/>
      <c r="E617" s="67"/>
      <c r="F617" s="67"/>
    </row>
    <row r="618">
      <c r="D618" s="17"/>
      <c r="E618" s="67"/>
      <c r="F618" s="67"/>
    </row>
    <row r="619">
      <c r="D619" s="17"/>
      <c r="E619" s="67"/>
      <c r="F619" s="67"/>
    </row>
    <row r="620">
      <c r="D620" s="17"/>
      <c r="E620" s="67"/>
      <c r="F620" s="67"/>
    </row>
    <row r="621">
      <c r="D621" s="17"/>
      <c r="E621" s="67"/>
      <c r="F621" s="67"/>
    </row>
    <row r="622">
      <c r="D622" s="17"/>
      <c r="E622" s="67"/>
      <c r="F622" s="67"/>
    </row>
    <row r="623">
      <c r="D623" s="17"/>
      <c r="E623" s="67"/>
      <c r="F623" s="67"/>
    </row>
    <row r="624">
      <c r="D624" s="17"/>
      <c r="E624" s="67"/>
      <c r="F624" s="67"/>
    </row>
    <row r="625">
      <c r="D625" s="17"/>
      <c r="E625" s="67"/>
      <c r="F625" s="67"/>
    </row>
    <row r="626">
      <c r="D626" s="17"/>
      <c r="E626" s="67"/>
      <c r="F626" s="67"/>
    </row>
    <row r="627">
      <c r="D627" s="17"/>
      <c r="E627" s="67"/>
      <c r="F627" s="67"/>
    </row>
    <row r="628">
      <c r="D628" s="17"/>
      <c r="E628" s="67"/>
      <c r="F628" s="67"/>
    </row>
    <row r="629">
      <c r="D629" s="17"/>
      <c r="E629" s="67"/>
      <c r="F629" s="67"/>
    </row>
    <row r="630">
      <c r="D630" s="17"/>
      <c r="E630" s="67"/>
      <c r="F630" s="67"/>
    </row>
    <row r="631">
      <c r="D631" s="17"/>
      <c r="E631" s="67"/>
      <c r="F631" s="67"/>
    </row>
    <row r="632">
      <c r="D632" s="17"/>
      <c r="E632" s="67"/>
      <c r="F632" s="67"/>
    </row>
    <row r="633">
      <c r="D633" s="17"/>
      <c r="E633" s="67"/>
      <c r="F633" s="67"/>
    </row>
    <row r="634">
      <c r="D634" s="17"/>
      <c r="E634" s="67"/>
      <c r="F634" s="67"/>
    </row>
    <row r="635">
      <c r="D635" s="17"/>
      <c r="E635" s="67"/>
      <c r="F635" s="67"/>
    </row>
    <row r="636">
      <c r="D636" s="17"/>
      <c r="E636" s="67"/>
      <c r="F636" s="67"/>
    </row>
    <row r="637">
      <c r="D637" s="17"/>
      <c r="E637" s="67"/>
      <c r="F637" s="67"/>
    </row>
    <row r="638">
      <c r="D638" s="17"/>
      <c r="E638" s="67"/>
      <c r="F638" s="67"/>
    </row>
    <row r="639">
      <c r="D639" s="17"/>
      <c r="E639" s="67"/>
      <c r="F639" s="67"/>
    </row>
    <row r="640">
      <c r="D640" s="17"/>
      <c r="E640" s="67"/>
      <c r="F640" s="67"/>
    </row>
    <row r="641">
      <c r="D641" s="17"/>
      <c r="E641" s="67"/>
      <c r="F641" s="67"/>
    </row>
    <row r="642">
      <c r="D642" s="17"/>
      <c r="E642" s="67"/>
      <c r="F642" s="67"/>
    </row>
    <row r="643">
      <c r="D643" s="17"/>
      <c r="E643" s="67"/>
      <c r="F643" s="67"/>
    </row>
    <row r="644">
      <c r="D644" s="17"/>
      <c r="E644" s="67"/>
      <c r="F644" s="67"/>
    </row>
    <row r="645">
      <c r="D645" s="17"/>
      <c r="E645" s="67"/>
      <c r="F645" s="67"/>
    </row>
    <row r="646">
      <c r="D646" s="17"/>
      <c r="E646" s="67"/>
      <c r="F646" s="67"/>
    </row>
    <row r="647">
      <c r="D647" s="17"/>
      <c r="E647" s="67"/>
      <c r="F647" s="67"/>
    </row>
    <row r="648">
      <c r="D648" s="17"/>
      <c r="E648" s="67"/>
      <c r="F648" s="67"/>
    </row>
    <row r="649">
      <c r="D649" s="17"/>
      <c r="E649" s="67"/>
      <c r="F649" s="67"/>
    </row>
    <row r="650">
      <c r="D650" s="17"/>
      <c r="E650" s="67"/>
      <c r="F650" s="67"/>
    </row>
    <row r="651">
      <c r="D651" s="17"/>
      <c r="E651" s="67"/>
      <c r="F651" s="67"/>
    </row>
    <row r="652">
      <c r="D652" s="17"/>
      <c r="E652" s="67"/>
      <c r="F652" s="67"/>
    </row>
    <row r="653">
      <c r="D653" s="17"/>
      <c r="E653" s="67"/>
      <c r="F653" s="67"/>
    </row>
    <row r="654">
      <c r="D654" s="17"/>
      <c r="E654" s="67"/>
      <c r="F654" s="67"/>
    </row>
    <row r="655">
      <c r="D655" s="17"/>
      <c r="E655" s="67"/>
      <c r="F655" s="67"/>
    </row>
    <row r="656">
      <c r="D656" s="17"/>
      <c r="E656" s="67"/>
      <c r="F656" s="67"/>
    </row>
    <row r="657">
      <c r="D657" s="17"/>
      <c r="E657" s="67"/>
      <c r="F657" s="67"/>
    </row>
    <row r="658">
      <c r="D658" s="17"/>
      <c r="E658" s="67"/>
      <c r="F658" s="67"/>
    </row>
    <row r="659">
      <c r="D659" s="17"/>
      <c r="E659" s="67"/>
      <c r="F659" s="67"/>
    </row>
    <row r="660">
      <c r="D660" s="17"/>
      <c r="E660" s="67"/>
      <c r="F660" s="67"/>
    </row>
    <row r="661">
      <c r="D661" s="17"/>
      <c r="E661" s="67"/>
      <c r="F661" s="67"/>
    </row>
    <row r="662">
      <c r="D662" s="17"/>
      <c r="E662" s="67"/>
      <c r="F662" s="67"/>
    </row>
    <row r="663">
      <c r="D663" s="17"/>
      <c r="E663" s="67"/>
      <c r="F663" s="67"/>
    </row>
    <row r="664">
      <c r="D664" s="17"/>
      <c r="E664" s="67"/>
      <c r="F664" s="67"/>
    </row>
    <row r="665">
      <c r="D665" s="17"/>
      <c r="E665" s="67"/>
      <c r="F665" s="67"/>
    </row>
    <row r="666">
      <c r="D666" s="17"/>
      <c r="E666" s="67"/>
      <c r="F666" s="67"/>
    </row>
    <row r="667">
      <c r="D667" s="17"/>
      <c r="E667" s="67"/>
      <c r="F667" s="67"/>
    </row>
    <row r="668">
      <c r="D668" s="17"/>
      <c r="E668" s="67"/>
      <c r="F668" s="67"/>
    </row>
    <row r="669">
      <c r="D669" s="17"/>
      <c r="E669" s="67"/>
      <c r="F669" s="67"/>
    </row>
    <row r="670">
      <c r="D670" s="17"/>
      <c r="E670" s="67"/>
      <c r="F670" s="67"/>
    </row>
    <row r="671">
      <c r="D671" s="17"/>
      <c r="E671" s="67"/>
      <c r="F671" s="67"/>
    </row>
    <row r="672">
      <c r="D672" s="17"/>
      <c r="E672" s="67"/>
      <c r="F672" s="67"/>
    </row>
    <row r="673">
      <c r="D673" s="17"/>
      <c r="E673" s="67"/>
      <c r="F673" s="67"/>
    </row>
    <row r="674">
      <c r="D674" s="17"/>
      <c r="E674" s="67"/>
      <c r="F674" s="67"/>
    </row>
    <row r="675">
      <c r="D675" s="17"/>
      <c r="E675" s="67"/>
      <c r="F675" s="67"/>
    </row>
    <row r="676">
      <c r="D676" s="17"/>
      <c r="E676" s="67"/>
      <c r="F676" s="67"/>
    </row>
    <row r="677">
      <c r="D677" s="17"/>
      <c r="E677" s="67"/>
      <c r="F677" s="67"/>
    </row>
    <row r="678">
      <c r="D678" s="17"/>
      <c r="E678" s="67"/>
      <c r="F678" s="67"/>
    </row>
    <row r="679">
      <c r="D679" s="17"/>
      <c r="E679" s="67"/>
      <c r="F679" s="67"/>
    </row>
    <row r="680">
      <c r="D680" s="17"/>
      <c r="E680" s="67"/>
      <c r="F680" s="67"/>
    </row>
    <row r="681">
      <c r="D681" s="17"/>
      <c r="E681" s="67"/>
      <c r="F681" s="67"/>
    </row>
    <row r="682">
      <c r="D682" s="17"/>
      <c r="E682" s="67"/>
      <c r="F682" s="67"/>
    </row>
    <row r="683">
      <c r="D683" s="17"/>
      <c r="E683" s="67"/>
      <c r="F683" s="67"/>
    </row>
    <row r="684">
      <c r="D684" s="17"/>
      <c r="E684" s="67"/>
      <c r="F684" s="67"/>
    </row>
    <row r="685">
      <c r="D685" s="17"/>
      <c r="E685" s="67"/>
      <c r="F685" s="67"/>
    </row>
    <row r="686">
      <c r="D686" s="17"/>
      <c r="E686" s="67"/>
      <c r="F686" s="67"/>
    </row>
    <row r="687">
      <c r="D687" s="17"/>
      <c r="E687" s="67"/>
      <c r="F687" s="67"/>
    </row>
    <row r="688">
      <c r="D688" s="17"/>
      <c r="E688" s="67"/>
      <c r="F688" s="67"/>
    </row>
    <row r="689">
      <c r="D689" s="17"/>
      <c r="E689" s="67"/>
      <c r="F689" s="67"/>
    </row>
    <row r="690">
      <c r="D690" s="17"/>
      <c r="E690" s="67"/>
      <c r="F690" s="67"/>
    </row>
    <row r="691">
      <c r="D691" s="17"/>
      <c r="E691" s="67"/>
      <c r="F691" s="67"/>
    </row>
    <row r="692">
      <c r="D692" s="17"/>
      <c r="E692" s="67"/>
      <c r="F692" s="67"/>
    </row>
    <row r="693">
      <c r="D693" s="17"/>
      <c r="E693" s="67"/>
      <c r="F693" s="67"/>
    </row>
    <row r="694">
      <c r="D694" s="17"/>
      <c r="E694" s="67"/>
      <c r="F694" s="67"/>
    </row>
    <row r="695">
      <c r="D695" s="17"/>
      <c r="E695" s="67"/>
      <c r="F695" s="67"/>
    </row>
    <row r="696">
      <c r="D696" s="17"/>
      <c r="E696" s="67"/>
      <c r="F696" s="67"/>
    </row>
    <row r="697">
      <c r="D697" s="17"/>
      <c r="E697" s="67"/>
      <c r="F697" s="67"/>
    </row>
    <row r="698">
      <c r="D698" s="17"/>
      <c r="E698" s="67"/>
      <c r="F698" s="67"/>
    </row>
    <row r="699">
      <c r="D699" s="17"/>
      <c r="E699" s="67"/>
      <c r="F699" s="67"/>
    </row>
    <row r="700">
      <c r="D700" s="17"/>
      <c r="E700" s="67"/>
      <c r="F700" s="67"/>
    </row>
    <row r="701">
      <c r="D701" s="17"/>
      <c r="E701" s="67"/>
      <c r="F701" s="67"/>
    </row>
    <row r="702">
      <c r="D702" s="17"/>
      <c r="E702" s="67"/>
      <c r="F702" s="67"/>
    </row>
    <row r="703">
      <c r="D703" s="17"/>
      <c r="E703" s="67"/>
      <c r="F703" s="67"/>
    </row>
    <row r="704">
      <c r="D704" s="17"/>
      <c r="E704" s="67"/>
      <c r="F704" s="67"/>
    </row>
    <row r="705">
      <c r="D705" s="17"/>
      <c r="E705" s="67"/>
      <c r="F705" s="67"/>
    </row>
    <row r="706">
      <c r="D706" s="17"/>
      <c r="E706" s="67"/>
      <c r="F706" s="67"/>
    </row>
    <row r="707">
      <c r="D707" s="17"/>
      <c r="E707" s="67"/>
      <c r="F707" s="67"/>
    </row>
    <row r="708">
      <c r="D708" s="17"/>
      <c r="E708" s="67"/>
      <c r="F708" s="67"/>
    </row>
    <row r="709">
      <c r="D709" s="17"/>
      <c r="E709" s="67"/>
      <c r="F709" s="67"/>
    </row>
    <row r="710">
      <c r="D710" s="17"/>
      <c r="E710" s="67"/>
      <c r="F710" s="67"/>
    </row>
    <row r="711">
      <c r="D711" s="17"/>
      <c r="E711" s="67"/>
      <c r="F711" s="67"/>
    </row>
    <row r="712">
      <c r="D712" s="17"/>
      <c r="E712" s="67"/>
      <c r="F712" s="67"/>
    </row>
    <row r="713">
      <c r="D713" s="17"/>
      <c r="E713" s="67"/>
      <c r="F713" s="67"/>
    </row>
    <row r="714">
      <c r="D714" s="17"/>
      <c r="E714" s="67"/>
      <c r="F714" s="67"/>
    </row>
    <row r="715">
      <c r="D715" s="17"/>
      <c r="E715" s="67"/>
      <c r="F715" s="67"/>
    </row>
    <row r="716">
      <c r="D716" s="17"/>
      <c r="E716" s="67"/>
      <c r="F716" s="67"/>
    </row>
    <row r="717">
      <c r="D717" s="17"/>
      <c r="E717" s="67"/>
      <c r="F717" s="67"/>
    </row>
    <row r="718">
      <c r="D718" s="17"/>
      <c r="E718" s="67"/>
      <c r="F718" s="67"/>
    </row>
    <row r="719">
      <c r="D719" s="17"/>
      <c r="E719" s="67"/>
      <c r="F719" s="67"/>
    </row>
    <row r="720">
      <c r="D720" s="17"/>
      <c r="E720" s="67"/>
      <c r="F720" s="67"/>
    </row>
    <row r="721">
      <c r="D721" s="17"/>
      <c r="E721" s="67"/>
      <c r="F721" s="67"/>
    </row>
    <row r="722">
      <c r="D722" s="17"/>
      <c r="E722" s="67"/>
      <c r="F722" s="67"/>
    </row>
    <row r="723">
      <c r="D723" s="17"/>
      <c r="E723" s="67"/>
      <c r="F723" s="67"/>
    </row>
    <row r="724">
      <c r="D724" s="17"/>
      <c r="E724" s="67"/>
      <c r="F724" s="67"/>
    </row>
    <row r="725">
      <c r="D725" s="17"/>
      <c r="E725" s="67"/>
      <c r="F725" s="67"/>
    </row>
    <row r="726">
      <c r="D726" s="17"/>
      <c r="E726" s="67"/>
      <c r="F726" s="67"/>
    </row>
    <row r="727">
      <c r="D727" s="17"/>
      <c r="E727" s="67"/>
      <c r="F727" s="67"/>
    </row>
    <row r="728">
      <c r="D728" s="17"/>
      <c r="E728" s="67"/>
      <c r="F728" s="67"/>
    </row>
    <row r="729">
      <c r="D729" s="17"/>
      <c r="E729" s="67"/>
      <c r="F729" s="67"/>
    </row>
    <row r="730">
      <c r="D730" s="17"/>
      <c r="E730" s="67"/>
      <c r="F730" s="67"/>
    </row>
    <row r="731">
      <c r="D731" s="17"/>
      <c r="E731" s="67"/>
      <c r="F731" s="67"/>
    </row>
    <row r="732">
      <c r="D732" s="17"/>
      <c r="E732" s="67"/>
      <c r="F732" s="67"/>
    </row>
    <row r="733">
      <c r="D733" s="17"/>
      <c r="E733" s="67"/>
      <c r="F733" s="67"/>
    </row>
    <row r="734">
      <c r="D734" s="17"/>
      <c r="E734" s="67"/>
      <c r="F734" s="67"/>
    </row>
    <row r="735">
      <c r="D735" s="17"/>
      <c r="E735" s="67"/>
      <c r="F735" s="67"/>
    </row>
    <row r="736">
      <c r="D736" s="17"/>
      <c r="E736" s="67"/>
      <c r="F736" s="67"/>
    </row>
    <row r="737">
      <c r="D737" s="17"/>
      <c r="E737" s="67"/>
      <c r="F737" s="67"/>
    </row>
    <row r="738">
      <c r="D738" s="17"/>
      <c r="E738" s="67"/>
      <c r="F738" s="67"/>
    </row>
    <row r="739">
      <c r="D739" s="17"/>
      <c r="E739" s="67"/>
      <c r="F739" s="67"/>
    </row>
    <row r="740">
      <c r="D740" s="17"/>
      <c r="E740" s="67"/>
      <c r="F740" s="67"/>
    </row>
    <row r="741">
      <c r="D741" s="17"/>
      <c r="E741" s="67"/>
      <c r="F741" s="67"/>
    </row>
    <row r="742">
      <c r="D742" s="17"/>
      <c r="E742" s="67"/>
      <c r="F742" s="67"/>
    </row>
    <row r="743">
      <c r="D743" s="17"/>
      <c r="E743" s="67"/>
      <c r="F743" s="67"/>
    </row>
    <row r="744">
      <c r="D744" s="17"/>
      <c r="E744" s="67"/>
      <c r="F744" s="67"/>
    </row>
    <row r="745">
      <c r="D745" s="17"/>
      <c r="E745" s="67"/>
      <c r="F745" s="67"/>
    </row>
    <row r="746">
      <c r="D746" s="17"/>
      <c r="E746" s="67"/>
      <c r="F746" s="67"/>
    </row>
    <row r="747">
      <c r="D747" s="17"/>
      <c r="E747" s="67"/>
      <c r="F747" s="67"/>
    </row>
    <row r="748">
      <c r="D748" s="17"/>
      <c r="E748" s="67"/>
      <c r="F748" s="67"/>
    </row>
    <row r="749">
      <c r="D749" s="17"/>
      <c r="E749" s="67"/>
      <c r="F749" s="67"/>
    </row>
    <row r="750">
      <c r="D750" s="17"/>
      <c r="E750" s="67"/>
      <c r="F750" s="67"/>
    </row>
    <row r="751">
      <c r="D751" s="17"/>
      <c r="E751" s="67"/>
      <c r="F751" s="67"/>
    </row>
    <row r="752">
      <c r="D752" s="17"/>
      <c r="E752" s="67"/>
      <c r="F752" s="67"/>
    </row>
    <row r="753">
      <c r="D753" s="17"/>
      <c r="E753" s="67"/>
      <c r="F753" s="67"/>
    </row>
    <row r="754">
      <c r="D754" s="17"/>
      <c r="E754" s="67"/>
      <c r="F754" s="67"/>
    </row>
    <row r="755">
      <c r="D755" s="17"/>
      <c r="E755" s="67"/>
      <c r="F755" s="67"/>
    </row>
    <row r="756">
      <c r="D756" s="17"/>
      <c r="E756" s="67"/>
      <c r="F756" s="67"/>
    </row>
    <row r="757">
      <c r="D757" s="17"/>
      <c r="E757" s="67"/>
      <c r="F757" s="67"/>
    </row>
    <row r="758">
      <c r="D758" s="17"/>
      <c r="E758" s="67"/>
      <c r="F758" s="67"/>
    </row>
    <row r="759">
      <c r="D759" s="17"/>
      <c r="E759" s="67"/>
      <c r="F759" s="67"/>
    </row>
    <row r="760">
      <c r="D760" s="17"/>
      <c r="E760" s="67"/>
      <c r="F760" s="67"/>
    </row>
    <row r="761">
      <c r="D761" s="17"/>
      <c r="E761" s="67"/>
      <c r="F761" s="67"/>
    </row>
    <row r="762">
      <c r="D762" s="17"/>
      <c r="E762" s="67"/>
      <c r="F762" s="67"/>
    </row>
    <row r="763">
      <c r="D763" s="17"/>
      <c r="E763" s="67"/>
      <c r="F763" s="67"/>
    </row>
    <row r="764">
      <c r="D764" s="17"/>
      <c r="E764" s="67"/>
      <c r="F764" s="67"/>
    </row>
    <row r="765">
      <c r="D765" s="17"/>
      <c r="E765" s="67"/>
      <c r="F765" s="67"/>
    </row>
    <row r="766">
      <c r="D766" s="17"/>
      <c r="E766" s="67"/>
      <c r="F766" s="67"/>
    </row>
    <row r="767">
      <c r="D767" s="17"/>
      <c r="E767" s="67"/>
      <c r="F767" s="67"/>
    </row>
    <row r="768">
      <c r="D768" s="17"/>
      <c r="E768" s="67"/>
      <c r="F768" s="67"/>
    </row>
    <row r="769">
      <c r="D769" s="17"/>
      <c r="E769" s="67"/>
      <c r="F769" s="67"/>
    </row>
    <row r="770">
      <c r="D770" s="17"/>
      <c r="E770" s="67"/>
      <c r="F770" s="67"/>
    </row>
    <row r="771">
      <c r="D771" s="17"/>
      <c r="E771" s="67"/>
      <c r="F771" s="67"/>
    </row>
    <row r="772">
      <c r="D772" s="17"/>
      <c r="E772" s="67"/>
      <c r="F772" s="67"/>
    </row>
    <row r="773">
      <c r="D773" s="17"/>
      <c r="E773" s="67"/>
      <c r="F773" s="67"/>
    </row>
    <row r="774">
      <c r="D774" s="17"/>
      <c r="E774" s="67"/>
      <c r="F774" s="67"/>
    </row>
    <row r="775">
      <c r="D775" s="17"/>
      <c r="E775" s="67"/>
      <c r="F775" s="67"/>
    </row>
    <row r="776">
      <c r="D776" s="17"/>
      <c r="E776" s="67"/>
      <c r="F776" s="67"/>
    </row>
    <row r="777">
      <c r="D777" s="17"/>
      <c r="E777" s="67"/>
      <c r="F777" s="67"/>
    </row>
    <row r="778">
      <c r="D778" s="17"/>
      <c r="E778" s="67"/>
      <c r="F778" s="67"/>
    </row>
    <row r="779">
      <c r="D779" s="17"/>
      <c r="E779" s="67"/>
      <c r="F779" s="67"/>
    </row>
    <row r="780">
      <c r="D780" s="17"/>
      <c r="E780" s="67"/>
      <c r="F780" s="67"/>
    </row>
    <row r="781">
      <c r="D781" s="17"/>
      <c r="E781" s="67"/>
      <c r="F781" s="67"/>
    </row>
    <row r="782">
      <c r="D782" s="17"/>
      <c r="E782" s="67"/>
      <c r="F782" s="67"/>
    </row>
    <row r="783">
      <c r="D783" s="17"/>
      <c r="E783" s="67"/>
      <c r="F783" s="67"/>
    </row>
    <row r="784">
      <c r="D784" s="17"/>
      <c r="E784" s="67"/>
      <c r="F784" s="67"/>
    </row>
    <row r="785">
      <c r="D785" s="17"/>
      <c r="E785" s="67"/>
      <c r="F785" s="67"/>
    </row>
    <row r="786">
      <c r="D786" s="17"/>
      <c r="E786" s="67"/>
      <c r="F786" s="67"/>
    </row>
    <row r="787">
      <c r="D787" s="17"/>
      <c r="E787" s="67"/>
      <c r="F787" s="67"/>
    </row>
    <row r="788">
      <c r="D788" s="17"/>
      <c r="E788" s="67"/>
      <c r="F788" s="67"/>
    </row>
    <row r="789">
      <c r="D789" s="17"/>
      <c r="E789" s="67"/>
      <c r="F789" s="67"/>
    </row>
    <row r="790">
      <c r="D790" s="17"/>
      <c r="E790" s="67"/>
      <c r="F790" s="67"/>
    </row>
    <row r="791">
      <c r="D791" s="17"/>
      <c r="E791" s="67"/>
      <c r="F791" s="67"/>
    </row>
    <row r="792">
      <c r="D792" s="17"/>
      <c r="E792" s="67"/>
      <c r="F792" s="67"/>
    </row>
    <row r="793">
      <c r="D793" s="17"/>
      <c r="E793" s="67"/>
      <c r="F793" s="67"/>
    </row>
    <row r="794">
      <c r="D794" s="17"/>
      <c r="E794" s="67"/>
      <c r="F794" s="67"/>
    </row>
    <row r="795">
      <c r="D795" s="17"/>
      <c r="E795" s="67"/>
      <c r="F795" s="67"/>
    </row>
    <row r="796">
      <c r="D796" s="17"/>
      <c r="E796" s="67"/>
      <c r="F796" s="67"/>
    </row>
    <row r="797">
      <c r="D797" s="17"/>
      <c r="E797" s="67"/>
      <c r="F797" s="67"/>
    </row>
    <row r="798">
      <c r="D798" s="17"/>
      <c r="E798" s="67"/>
      <c r="F798" s="67"/>
    </row>
    <row r="799">
      <c r="D799" s="17"/>
      <c r="E799" s="67"/>
      <c r="F799" s="67"/>
    </row>
    <row r="800">
      <c r="D800" s="17"/>
      <c r="E800" s="67"/>
      <c r="F800" s="67"/>
    </row>
    <row r="801">
      <c r="D801" s="17"/>
      <c r="E801" s="67"/>
      <c r="F801" s="67"/>
    </row>
    <row r="802">
      <c r="D802" s="17"/>
      <c r="E802" s="67"/>
      <c r="F802" s="67"/>
    </row>
    <row r="803">
      <c r="D803" s="17"/>
      <c r="E803" s="67"/>
      <c r="F803" s="67"/>
    </row>
    <row r="804">
      <c r="D804" s="17"/>
      <c r="E804" s="67"/>
      <c r="F804" s="67"/>
    </row>
    <row r="805">
      <c r="D805" s="17"/>
      <c r="E805" s="67"/>
      <c r="F805" s="67"/>
    </row>
    <row r="806">
      <c r="D806" s="17"/>
      <c r="E806" s="67"/>
      <c r="F806" s="67"/>
    </row>
    <row r="807">
      <c r="D807" s="17"/>
      <c r="E807" s="67"/>
      <c r="F807" s="67"/>
    </row>
    <row r="808">
      <c r="D808" s="17"/>
      <c r="E808" s="67"/>
      <c r="F808" s="67"/>
    </row>
    <row r="809">
      <c r="D809" s="17"/>
      <c r="E809" s="67"/>
      <c r="F809" s="67"/>
    </row>
    <row r="810">
      <c r="D810" s="17"/>
      <c r="E810" s="67"/>
      <c r="F810" s="67"/>
    </row>
    <row r="811">
      <c r="D811" s="17"/>
      <c r="E811" s="67"/>
      <c r="F811" s="67"/>
    </row>
    <row r="812">
      <c r="D812" s="17"/>
      <c r="E812" s="67"/>
      <c r="F812" s="67"/>
    </row>
    <row r="813">
      <c r="D813" s="17"/>
      <c r="E813" s="67"/>
      <c r="F813" s="67"/>
    </row>
    <row r="814">
      <c r="D814" s="17"/>
      <c r="E814" s="67"/>
      <c r="F814" s="67"/>
    </row>
    <row r="815">
      <c r="D815" s="17"/>
      <c r="E815" s="67"/>
      <c r="F815" s="67"/>
    </row>
    <row r="816">
      <c r="D816" s="17"/>
      <c r="E816" s="67"/>
      <c r="F816" s="67"/>
    </row>
    <row r="817">
      <c r="D817" s="17"/>
      <c r="E817" s="67"/>
      <c r="F817" s="67"/>
    </row>
    <row r="818">
      <c r="D818" s="17"/>
      <c r="E818" s="67"/>
      <c r="F818" s="67"/>
    </row>
    <row r="819">
      <c r="D819" s="17"/>
      <c r="E819" s="67"/>
      <c r="F819" s="67"/>
    </row>
    <row r="820">
      <c r="D820" s="17"/>
      <c r="E820" s="67"/>
      <c r="F820" s="67"/>
    </row>
    <row r="821">
      <c r="D821" s="17"/>
      <c r="E821" s="67"/>
      <c r="F821" s="67"/>
    </row>
    <row r="822">
      <c r="D822" s="17"/>
      <c r="E822" s="67"/>
      <c r="F822" s="67"/>
    </row>
    <row r="823">
      <c r="D823" s="17"/>
      <c r="E823" s="67"/>
      <c r="F823" s="67"/>
    </row>
    <row r="824">
      <c r="D824" s="17"/>
      <c r="E824" s="67"/>
      <c r="F824" s="67"/>
    </row>
    <row r="825">
      <c r="D825" s="17"/>
      <c r="E825" s="67"/>
      <c r="F825" s="67"/>
    </row>
    <row r="826">
      <c r="D826" s="17"/>
      <c r="E826" s="67"/>
      <c r="F826" s="67"/>
    </row>
    <row r="827">
      <c r="D827" s="17"/>
      <c r="E827" s="67"/>
      <c r="F827" s="67"/>
    </row>
    <row r="828">
      <c r="D828" s="17"/>
      <c r="E828" s="67"/>
      <c r="F828" s="67"/>
    </row>
    <row r="829">
      <c r="D829" s="17"/>
      <c r="E829" s="67"/>
      <c r="F829" s="67"/>
    </row>
    <row r="830">
      <c r="D830" s="17"/>
      <c r="E830" s="67"/>
      <c r="F830" s="67"/>
    </row>
    <row r="831">
      <c r="D831" s="17"/>
      <c r="E831" s="67"/>
      <c r="F831" s="67"/>
    </row>
    <row r="832">
      <c r="D832" s="17"/>
      <c r="E832" s="67"/>
      <c r="F832" s="67"/>
    </row>
    <row r="833">
      <c r="D833" s="17"/>
      <c r="E833" s="67"/>
      <c r="F833" s="67"/>
    </row>
    <row r="834">
      <c r="D834" s="17"/>
      <c r="E834" s="67"/>
      <c r="F834" s="67"/>
    </row>
    <row r="835">
      <c r="D835" s="17"/>
      <c r="E835" s="67"/>
      <c r="F835" s="67"/>
    </row>
    <row r="836">
      <c r="D836" s="17"/>
      <c r="E836" s="67"/>
      <c r="F836" s="67"/>
    </row>
    <row r="837">
      <c r="D837" s="17"/>
      <c r="E837" s="67"/>
      <c r="F837" s="67"/>
    </row>
    <row r="838">
      <c r="D838" s="17"/>
      <c r="E838" s="67"/>
      <c r="F838" s="67"/>
    </row>
    <row r="839">
      <c r="D839" s="17"/>
      <c r="E839" s="67"/>
      <c r="F839" s="67"/>
    </row>
    <row r="840">
      <c r="D840" s="17"/>
      <c r="E840" s="67"/>
      <c r="F840" s="67"/>
    </row>
    <row r="841">
      <c r="D841" s="17"/>
      <c r="E841" s="67"/>
      <c r="F841" s="67"/>
    </row>
    <row r="842">
      <c r="D842" s="17"/>
      <c r="E842" s="67"/>
      <c r="F842" s="67"/>
    </row>
    <row r="843">
      <c r="D843" s="17"/>
      <c r="E843" s="67"/>
      <c r="F843" s="67"/>
    </row>
    <row r="844">
      <c r="D844" s="17"/>
      <c r="E844" s="67"/>
      <c r="F844" s="67"/>
    </row>
    <row r="845">
      <c r="D845" s="17"/>
      <c r="E845" s="67"/>
      <c r="F845" s="67"/>
    </row>
    <row r="846">
      <c r="D846" s="17"/>
      <c r="E846" s="67"/>
      <c r="F846" s="67"/>
    </row>
    <row r="847">
      <c r="D847" s="17"/>
      <c r="E847" s="67"/>
      <c r="F847" s="67"/>
    </row>
    <row r="848">
      <c r="D848" s="17"/>
      <c r="E848" s="67"/>
      <c r="F848" s="67"/>
    </row>
    <row r="849">
      <c r="D849" s="17"/>
      <c r="E849" s="67"/>
      <c r="F849" s="67"/>
    </row>
    <row r="850">
      <c r="D850" s="17"/>
      <c r="E850" s="67"/>
      <c r="F850" s="67"/>
    </row>
    <row r="851">
      <c r="D851" s="17"/>
      <c r="E851" s="67"/>
      <c r="F851" s="67"/>
    </row>
    <row r="852">
      <c r="D852" s="17"/>
      <c r="E852" s="67"/>
      <c r="F852" s="67"/>
    </row>
    <row r="853">
      <c r="D853" s="17"/>
      <c r="E853" s="67"/>
      <c r="F853" s="67"/>
    </row>
    <row r="854">
      <c r="D854" s="17"/>
      <c r="E854" s="67"/>
      <c r="F854" s="67"/>
    </row>
    <row r="855">
      <c r="D855" s="17"/>
      <c r="E855" s="67"/>
      <c r="F855" s="67"/>
    </row>
    <row r="856">
      <c r="D856" s="17"/>
      <c r="E856" s="67"/>
      <c r="F856" s="67"/>
    </row>
    <row r="857">
      <c r="D857" s="17"/>
      <c r="E857" s="67"/>
      <c r="F857" s="67"/>
    </row>
    <row r="858">
      <c r="D858" s="17"/>
      <c r="E858" s="67"/>
      <c r="F858" s="67"/>
    </row>
    <row r="859">
      <c r="D859" s="17"/>
      <c r="E859" s="67"/>
      <c r="F859" s="67"/>
    </row>
    <row r="860">
      <c r="D860" s="17"/>
      <c r="E860" s="67"/>
      <c r="F860" s="67"/>
    </row>
    <row r="861">
      <c r="D861" s="17"/>
      <c r="E861" s="67"/>
      <c r="F861" s="67"/>
    </row>
    <row r="862">
      <c r="D862" s="17"/>
      <c r="E862" s="67"/>
      <c r="F862" s="67"/>
    </row>
    <row r="863">
      <c r="D863" s="17"/>
      <c r="E863" s="67"/>
      <c r="F863" s="67"/>
    </row>
    <row r="864">
      <c r="D864" s="17"/>
      <c r="E864" s="67"/>
      <c r="F864" s="67"/>
    </row>
    <row r="865">
      <c r="D865" s="17"/>
      <c r="E865" s="67"/>
      <c r="F865" s="67"/>
    </row>
    <row r="866">
      <c r="D866" s="17"/>
      <c r="E866" s="67"/>
      <c r="F866" s="67"/>
    </row>
    <row r="867">
      <c r="D867" s="17"/>
      <c r="E867" s="67"/>
      <c r="F867" s="67"/>
    </row>
    <row r="868">
      <c r="D868" s="17"/>
      <c r="E868" s="67"/>
      <c r="F868" s="67"/>
    </row>
    <row r="869">
      <c r="D869" s="17"/>
      <c r="E869" s="67"/>
      <c r="F869" s="67"/>
    </row>
    <row r="870">
      <c r="D870" s="17"/>
      <c r="E870" s="67"/>
      <c r="F870" s="67"/>
    </row>
    <row r="871">
      <c r="D871" s="17"/>
      <c r="E871" s="67"/>
      <c r="F871" s="67"/>
    </row>
    <row r="872">
      <c r="D872" s="17"/>
      <c r="E872" s="67"/>
      <c r="F872" s="67"/>
    </row>
    <row r="873">
      <c r="D873" s="17"/>
      <c r="E873" s="67"/>
      <c r="F873" s="67"/>
    </row>
    <row r="874">
      <c r="D874" s="17"/>
      <c r="E874" s="67"/>
      <c r="F874" s="67"/>
    </row>
    <row r="875">
      <c r="D875" s="17"/>
      <c r="E875" s="67"/>
      <c r="F875" s="67"/>
    </row>
    <row r="876">
      <c r="D876" s="17"/>
      <c r="E876" s="67"/>
      <c r="F876" s="67"/>
    </row>
    <row r="877">
      <c r="D877" s="17"/>
      <c r="E877" s="67"/>
      <c r="F877" s="67"/>
    </row>
    <row r="878">
      <c r="D878" s="17"/>
      <c r="E878" s="67"/>
      <c r="F878" s="67"/>
    </row>
    <row r="879">
      <c r="D879" s="17"/>
      <c r="E879" s="67"/>
      <c r="F879" s="67"/>
    </row>
    <row r="880">
      <c r="D880" s="17"/>
      <c r="E880" s="67"/>
      <c r="F880" s="67"/>
    </row>
    <row r="881">
      <c r="D881" s="17"/>
      <c r="E881" s="67"/>
      <c r="F881" s="67"/>
    </row>
    <row r="882">
      <c r="D882" s="17"/>
      <c r="E882" s="67"/>
      <c r="F882" s="67"/>
    </row>
    <row r="883">
      <c r="D883" s="17"/>
      <c r="E883" s="67"/>
      <c r="F883" s="67"/>
    </row>
    <row r="884">
      <c r="D884" s="17"/>
      <c r="E884" s="67"/>
      <c r="F884" s="67"/>
    </row>
    <row r="885">
      <c r="D885" s="17"/>
      <c r="E885" s="67"/>
      <c r="F885" s="67"/>
    </row>
    <row r="886">
      <c r="D886" s="17"/>
      <c r="E886" s="67"/>
      <c r="F886" s="67"/>
    </row>
    <row r="887">
      <c r="D887" s="17"/>
      <c r="E887" s="67"/>
      <c r="F887" s="67"/>
    </row>
    <row r="888">
      <c r="D888" s="17"/>
      <c r="E888" s="67"/>
      <c r="F888" s="67"/>
    </row>
    <row r="889">
      <c r="D889" s="17"/>
      <c r="E889" s="67"/>
      <c r="F889" s="67"/>
    </row>
    <row r="890">
      <c r="D890" s="17"/>
      <c r="E890" s="67"/>
      <c r="F890" s="67"/>
    </row>
    <row r="891">
      <c r="D891" s="17"/>
      <c r="E891" s="67"/>
      <c r="F891" s="67"/>
    </row>
    <row r="892">
      <c r="D892" s="17"/>
      <c r="E892" s="67"/>
      <c r="F892" s="67"/>
    </row>
    <row r="893">
      <c r="D893" s="17"/>
      <c r="E893" s="67"/>
      <c r="F893" s="67"/>
    </row>
    <row r="894">
      <c r="D894" s="17"/>
      <c r="E894" s="67"/>
      <c r="F894" s="67"/>
    </row>
    <row r="895">
      <c r="D895" s="17"/>
      <c r="E895" s="67"/>
      <c r="F895" s="67"/>
    </row>
    <row r="896">
      <c r="D896" s="17"/>
      <c r="E896" s="67"/>
      <c r="F896" s="67"/>
    </row>
    <row r="897">
      <c r="D897" s="17"/>
      <c r="E897" s="67"/>
      <c r="F897" s="67"/>
    </row>
    <row r="898">
      <c r="D898" s="17"/>
      <c r="E898" s="67"/>
      <c r="F898" s="67"/>
    </row>
    <row r="899">
      <c r="D899" s="17"/>
      <c r="E899" s="67"/>
      <c r="F899" s="67"/>
    </row>
    <row r="900">
      <c r="D900" s="17"/>
      <c r="E900" s="67"/>
      <c r="F900" s="67"/>
    </row>
    <row r="901">
      <c r="D901" s="17"/>
      <c r="E901" s="67"/>
      <c r="F901" s="67"/>
    </row>
    <row r="902">
      <c r="D902" s="17"/>
      <c r="E902" s="67"/>
      <c r="F902" s="67"/>
    </row>
    <row r="903">
      <c r="D903" s="17"/>
      <c r="E903" s="67"/>
      <c r="F903" s="67"/>
    </row>
    <row r="904">
      <c r="D904" s="17"/>
      <c r="E904" s="67"/>
      <c r="F904" s="67"/>
    </row>
    <row r="905">
      <c r="D905" s="17"/>
      <c r="E905" s="67"/>
      <c r="F905" s="67"/>
    </row>
    <row r="906">
      <c r="D906" s="17"/>
      <c r="E906" s="67"/>
      <c r="F906" s="67"/>
    </row>
    <row r="907">
      <c r="D907" s="17"/>
      <c r="E907" s="67"/>
      <c r="F907" s="67"/>
    </row>
    <row r="908">
      <c r="D908" s="17"/>
      <c r="E908" s="67"/>
      <c r="F908" s="67"/>
    </row>
    <row r="909">
      <c r="D909" s="17"/>
      <c r="E909" s="67"/>
      <c r="F909" s="67"/>
    </row>
    <row r="910">
      <c r="D910" s="17"/>
      <c r="E910" s="67"/>
      <c r="F910" s="67"/>
    </row>
    <row r="911">
      <c r="D911" s="17"/>
      <c r="E911" s="67"/>
      <c r="F911" s="67"/>
    </row>
    <row r="912">
      <c r="D912" s="17"/>
      <c r="E912" s="67"/>
      <c r="F912" s="67"/>
    </row>
    <row r="913">
      <c r="D913" s="17"/>
      <c r="E913" s="67"/>
      <c r="F913" s="67"/>
    </row>
    <row r="914">
      <c r="D914" s="17"/>
      <c r="E914" s="67"/>
      <c r="F914" s="67"/>
    </row>
    <row r="915">
      <c r="D915" s="17"/>
      <c r="E915" s="67"/>
      <c r="F915" s="67"/>
    </row>
    <row r="916">
      <c r="D916" s="17"/>
      <c r="E916" s="67"/>
      <c r="F916" s="67"/>
    </row>
    <row r="917">
      <c r="D917" s="17"/>
      <c r="E917" s="67"/>
      <c r="F917" s="67"/>
    </row>
    <row r="918">
      <c r="D918" s="17"/>
      <c r="E918" s="67"/>
      <c r="F918" s="67"/>
    </row>
    <row r="919">
      <c r="D919" s="17"/>
      <c r="E919" s="67"/>
      <c r="F919" s="67"/>
    </row>
    <row r="920">
      <c r="D920" s="17"/>
      <c r="E920" s="67"/>
      <c r="F920" s="67"/>
    </row>
    <row r="921">
      <c r="D921" s="17"/>
      <c r="E921" s="67"/>
      <c r="F921" s="67"/>
    </row>
    <row r="922">
      <c r="D922" s="17"/>
      <c r="E922" s="67"/>
      <c r="F922" s="67"/>
    </row>
    <row r="923">
      <c r="D923" s="17"/>
      <c r="E923" s="67"/>
      <c r="F923" s="67"/>
    </row>
    <row r="924">
      <c r="D924" s="17"/>
      <c r="E924" s="67"/>
      <c r="F924" s="67"/>
    </row>
    <row r="925">
      <c r="D925" s="17"/>
      <c r="E925" s="67"/>
      <c r="F925" s="67"/>
    </row>
    <row r="926">
      <c r="D926" s="17"/>
      <c r="E926" s="67"/>
      <c r="F926" s="67"/>
    </row>
    <row r="927">
      <c r="D927" s="17"/>
      <c r="E927" s="67"/>
      <c r="F927" s="67"/>
    </row>
    <row r="928">
      <c r="D928" s="17"/>
      <c r="E928" s="67"/>
      <c r="F928" s="67"/>
    </row>
    <row r="929">
      <c r="D929" s="17"/>
      <c r="E929" s="67"/>
      <c r="F929" s="67"/>
    </row>
    <row r="930">
      <c r="D930" s="17"/>
      <c r="E930" s="67"/>
      <c r="F930" s="67"/>
    </row>
    <row r="931">
      <c r="D931" s="17"/>
      <c r="E931" s="67"/>
      <c r="F931" s="67"/>
    </row>
    <row r="932">
      <c r="D932" s="17"/>
      <c r="E932" s="67"/>
      <c r="F932" s="67"/>
    </row>
    <row r="933">
      <c r="D933" s="17"/>
      <c r="E933" s="67"/>
      <c r="F933" s="67"/>
    </row>
    <row r="934">
      <c r="D934" s="17"/>
      <c r="E934" s="67"/>
      <c r="F934" s="67"/>
    </row>
    <row r="935">
      <c r="D935" s="17"/>
      <c r="E935" s="67"/>
      <c r="F935" s="67"/>
    </row>
    <row r="936">
      <c r="D936" s="17"/>
      <c r="E936" s="67"/>
      <c r="F936" s="67"/>
    </row>
    <row r="937">
      <c r="D937" s="17"/>
      <c r="E937" s="67"/>
      <c r="F937" s="67"/>
    </row>
    <row r="938">
      <c r="D938" s="17"/>
      <c r="E938" s="67"/>
      <c r="F938" s="67"/>
    </row>
    <row r="939">
      <c r="D939" s="17"/>
      <c r="E939" s="67"/>
      <c r="F939" s="67"/>
    </row>
    <row r="940">
      <c r="D940" s="17"/>
      <c r="E940" s="67"/>
      <c r="F940" s="67"/>
    </row>
    <row r="941">
      <c r="D941" s="17"/>
      <c r="E941" s="67"/>
      <c r="F941" s="67"/>
    </row>
    <row r="942">
      <c r="D942" s="17"/>
      <c r="E942" s="67"/>
      <c r="F942" s="67"/>
    </row>
    <row r="943">
      <c r="D943" s="17"/>
      <c r="E943" s="67"/>
      <c r="F943" s="67"/>
    </row>
    <row r="944">
      <c r="D944" s="17"/>
      <c r="E944" s="67"/>
      <c r="F944" s="67"/>
    </row>
    <row r="945">
      <c r="D945" s="17"/>
      <c r="E945" s="67"/>
      <c r="F945" s="67"/>
    </row>
    <row r="946">
      <c r="D946" s="17"/>
      <c r="E946" s="67"/>
      <c r="F946" s="67"/>
    </row>
    <row r="947">
      <c r="D947" s="17"/>
      <c r="E947" s="67"/>
      <c r="F947" s="67"/>
    </row>
    <row r="948">
      <c r="D948" s="17"/>
      <c r="E948" s="67"/>
      <c r="F948" s="67"/>
    </row>
    <row r="949">
      <c r="D949" s="17"/>
      <c r="E949" s="67"/>
      <c r="F949" s="67"/>
    </row>
    <row r="950">
      <c r="D950" s="17"/>
      <c r="E950" s="67"/>
      <c r="F950" s="67"/>
    </row>
    <row r="951">
      <c r="D951" s="17"/>
      <c r="E951" s="67"/>
      <c r="F951" s="67"/>
    </row>
    <row r="952">
      <c r="D952" s="17"/>
      <c r="E952" s="67"/>
      <c r="F952" s="67"/>
    </row>
    <row r="953">
      <c r="D953" s="17"/>
      <c r="E953" s="67"/>
      <c r="F953" s="67"/>
    </row>
    <row r="954">
      <c r="D954" s="17"/>
      <c r="E954" s="67"/>
      <c r="F954" s="67"/>
    </row>
    <row r="955">
      <c r="D955" s="17"/>
      <c r="E955" s="67"/>
      <c r="F955" s="67"/>
    </row>
    <row r="956">
      <c r="D956" s="17"/>
      <c r="E956" s="67"/>
      <c r="F956" s="67"/>
    </row>
    <row r="957">
      <c r="D957" s="17"/>
      <c r="E957" s="67"/>
      <c r="F957" s="67"/>
    </row>
    <row r="958">
      <c r="D958" s="17"/>
      <c r="E958" s="67"/>
      <c r="F958" s="67"/>
    </row>
    <row r="959">
      <c r="D959" s="17"/>
      <c r="E959" s="67"/>
      <c r="F959" s="67"/>
    </row>
    <row r="960">
      <c r="D960" s="17"/>
      <c r="E960" s="67"/>
      <c r="F960" s="67"/>
    </row>
    <row r="961">
      <c r="D961" s="17"/>
      <c r="E961" s="67"/>
      <c r="F961" s="67"/>
    </row>
    <row r="962">
      <c r="D962" s="17"/>
      <c r="E962" s="67"/>
      <c r="F962" s="67"/>
    </row>
    <row r="963">
      <c r="D963" s="17"/>
      <c r="E963" s="67"/>
      <c r="F963" s="67"/>
    </row>
    <row r="964">
      <c r="D964" s="17"/>
      <c r="E964" s="67"/>
      <c r="F964" s="67"/>
    </row>
    <row r="965">
      <c r="D965" s="17"/>
      <c r="E965" s="67"/>
      <c r="F965" s="67"/>
    </row>
    <row r="966">
      <c r="D966" s="17"/>
      <c r="E966" s="67"/>
      <c r="F966" s="67"/>
    </row>
    <row r="967">
      <c r="D967" s="17"/>
      <c r="E967" s="67"/>
      <c r="F967" s="67"/>
    </row>
    <row r="968">
      <c r="D968" s="17"/>
      <c r="E968" s="67"/>
      <c r="F968" s="67"/>
    </row>
    <row r="969">
      <c r="D969" s="17"/>
      <c r="E969" s="67"/>
      <c r="F969" s="67"/>
    </row>
    <row r="970">
      <c r="D970" s="17"/>
      <c r="E970" s="67"/>
      <c r="F970" s="67"/>
    </row>
    <row r="971">
      <c r="D971" s="17"/>
      <c r="E971" s="67"/>
      <c r="F971" s="67"/>
    </row>
    <row r="972">
      <c r="D972" s="17"/>
      <c r="E972" s="67"/>
      <c r="F972" s="67"/>
    </row>
    <row r="973">
      <c r="D973" s="17"/>
      <c r="E973" s="67"/>
      <c r="F973" s="67"/>
    </row>
    <row r="974">
      <c r="D974" s="17"/>
      <c r="E974" s="67"/>
      <c r="F974" s="67"/>
    </row>
    <row r="975">
      <c r="D975" s="17"/>
      <c r="E975" s="67"/>
      <c r="F975" s="67"/>
    </row>
    <row r="976">
      <c r="D976" s="17"/>
      <c r="E976" s="67"/>
      <c r="F976" s="67"/>
    </row>
    <row r="977">
      <c r="D977" s="17"/>
      <c r="E977" s="67"/>
      <c r="F977" s="67"/>
    </row>
    <row r="978">
      <c r="D978" s="17"/>
      <c r="E978" s="67"/>
      <c r="F978" s="67"/>
    </row>
    <row r="979">
      <c r="D979" s="17"/>
      <c r="E979" s="67"/>
      <c r="F979" s="67"/>
    </row>
    <row r="980">
      <c r="D980" s="17"/>
      <c r="E980" s="67"/>
      <c r="F980" s="67"/>
    </row>
    <row r="981">
      <c r="D981" s="17"/>
      <c r="E981" s="67"/>
      <c r="F981" s="67"/>
    </row>
    <row r="982">
      <c r="D982" s="17"/>
      <c r="E982" s="67"/>
      <c r="F982" s="67"/>
    </row>
    <row r="983">
      <c r="D983" s="17"/>
      <c r="E983" s="67"/>
      <c r="F983" s="67"/>
    </row>
    <row r="984">
      <c r="D984" s="17"/>
      <c r="E984" s="67"/>
      <c r="F984" s="67"/>
    </row>
    <row r="985">
      <c r="D985" s="17"/>
      <c r="E985" s="67"/>
      <c r="F985" s="67"/>
    </row>
    <row r="986">
      <c r="D986" s="17"/>
      <c r="E986" s="67"/>
      <c r="F986" s="67"/>
    </row>
    <row r="987">
      <c r="D987" s="17"/>
      <c r="E987" s="67"/>
      <c r="F987" s="67"/>
    </row>
    <row r="988">
      <c r="D988" s="17"/>
      <c r="E988" s="67"/>
      <c r="F988" s="67"/>
    </row>
    <row r="989">
      <c r="D989" s="17"/>
      <c r="E989" s="67"/>
      <c r="F989" s="67"/>
    </row>
    <row r="990">
      <c r="D990" s="17"/>
      <c r="E990" s="67"/>
      <c r="F990" s="67"/>
    </row>
    <row r="991">
      <c r="D991" s="17"/>
      <c r="E991" s="67"/>
      <c r="F991" s="67"/>
    </row>
    <row r="992">
      <c r="D992" s="17"/>
      <c r="E992" s="67"/>
      <c r="F992" s="67"/>
    </row>
    <row r="993">
      <c r="D993" s="17"/>
      <c r="E993" s="67"/>
      <c r="F993" s="67"/>
    </row>
    <row r="994">
      <c r="D994" s="17"/>
      <c r="E994" s="67"/>
      <c r="F994" s="67"/>
    </row>
    <row r="995">
      <c r="D995" s="17"/>
      <c r="E995" s="67"/>
      <c r="F995" s="67"/>
    </row>
    <row r="996">
      <c r="D996" s="17"/>
      <c r="E996" s="67"/>
      <c r="F996" s="67"/>
    </row>
    <row r="997">
      <c r="D997" s="17"/>
      <c r="E997" s="67"/>
      <c r="F997" s="67"/>
    </row>
    <row r="998">
      <c r="D998" s="17"/>
      <c r="E998" s="67"/>
      <c r="F998" s="67"/>
    </row>
    <row r="999">
      <c r="D999" s="17"/>
      <c r="E999" s="67"/>
      <c r="F999" s="67"/>
    </row>
    <row r="1000">
      <c r="D1000" s="17"/>
      <c r="E1000" s="67"/>
      <c r="F1000" s="67"/>
    </row>
    <row r="1001">
      <c r="D1001" s="17"/>
      <c r="E1001" s="67"/>
      <c r="F1001" s="67"/>
    </row>
    <row r="1002">
      <c r="D1002" s="17"/>
      <c r="E1002" s="67"/>
      <c r="F1002" s="67"/>
    </row>
    <row r="1003">
      <c r="D1003" s="17"/>
      <c r="E1003" s="67"/>
      <c r="F1003" s="67"/>
    </row>
    <row r="1004">
      <c r="D1004" s="17"/>
      <c r="E1004" s="67"/>
      <c r="F1004" s="67"/>
    </row>
    <row r="1005">
      <c r="D1005" s="17"/>
      <c r="E1005" s="67"/>
      <c r="F1005" s="67"/>
    </row>
    <row r="1006">
      <c r="D1006" s="17"/>
      <c r="E1006" s="67"/>
      <c r="F1006" s="67"/>
    </row>
    <row r="1007">
      <c r="D1007" s="17"/>
      <c r="E1007" s="67"/>
      <c r="F1007" s="67"/>
    </row>
    <row r="1008">
      <c r="D1008" s="17"/>
      <c r="E1008" s="67"/>
      <c r="F1008" s="67"/>
    </row>
  </sheetData>
  <conditionalFormatting sqref="AH18">
    <cfRule type="containsText" dxfId="5" priority="1" operator="containsText" text="upper">
      <formula>NOT(ISERROR(SEARCH(("upper"),(AH18))))</formula>
    </cfRule>
  </conditionalFormatting>
  <conditionalFormatting sqref="AH18">
    <cfRule type="containsText" dxfId="4" priority="2" operator="containsText" text="lower">
      <formula>NOT(ISERROR(SEARCH(("lower"),(AH18))))</formula>
    </cfRule>
  </conditionalFormatting>
  <conditionalFormatting sqref="AI18">
    <cfRule type="containsText" dxfId="2" priority="3" operator="containsText" text="y">
      <formula>NOT(ISERROR(SEARCH(("y"),(AI18))))</formula>
    </cfRule>
  </conditionalFormatting>
  <hyperlinks>
    <hyperlink r:id="rId2" location=":~:text=The%20wavelength%20of%20electrons%20is%20much%20smaller%20than%20that%20of,lens%20system%20in%20electron%20microscopes." ref="D3"/>
    <hyperlink r:id="rId3" ref="E5"/>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6.29"/>
    <col customWidth="1" min="2" max="2" width="22.0"/>
    <col customWidth="1" min="3" max="3" width="39.43"/>
    <col customWidth="1" min="4" max="4" width="6.14"/>
    <col customWidth="1" min="5" max="5" width="11.71"/>
    <col customWidth="1" min="6" max="6" width="11.0"/>
    <col customWidth="1" min="7" max="7" width="13.0"/>
    <col customWidth="1" min="8" max="8" width="12.57"/>
    <col customWidth="1" min="9" max="9" width="11.57"/>
    <col customWidth="1" min="10" max="10" width="11.71"/>
    <col customWidth="1" min="11" max="11" width="13.29"/>
    <col customWidth="1" min="12" max="12" width="10.57"/>
    <col customWidth="1" min="13" max="13" width="8.14"/>
    <col customWidth="1" min="16" max="16" width="17.29"/>
    <col customWidth="1" min="17" max="17" width="7.14"/>
    <col customWidth="1" min="18" max="18" width="7.0"/>
    <col customWidth="1" min="19" max="19" width="6.71"/>
    <col customWidth="1" min="20" max="20" width="8.86"/>
    <col customWidth="1" min="25" max="25" width="19.71"/>
    <col hidden="1" min="26" max="26" width="14.43"/>
    <col customWidth="1" min="29" max="29" width="33.71"/>
    <col customWidth="1" min="31" max="31" width="32.71"/>
    <col customWidth="1" min="32" max="32" width="29.57"/>
  </cols>
  <sheetData>
    <row r="1">
      <c r="A1" s="71" t="s">
        <v>3485</v>
      </c>
      <c r="B1" s="71" t="s">
        <v>4</v>
      </c>
      <c r="C1" s="71" t="s">
        <v>3</v>
      </c>
      <c r="D1" s="71" t="s">
        <v>5</v>
      </c>
      <c r="E1" s="71" t="s">
        <v>6</v>
      </c>
      <c r="F1" s="71" t="s">
        <v>7</v>
      </c>
      <c r="G1" s="72" t="s">
        <v>8</v>
      </c>
      <c r="H1" s="71" t="s">
        <v>9</v>
      </c>
      <c r="I1" s="72" t="s">
        <v>10</v>
      </c>
      <c r="J1" s="71" t="s">
        <v>11</v>
      </c>
      <c r="K1" s="72" t="s">
        <v>12</v>
      </c>
      <c r="L1" s="71" t="s">
        <v>13</v>
      </c>
      <c r="M1" s="71" t="s">
        <v>14</v>
      </c>
      <c r="N1" s="71" t="s">
        <v>15</v>
      </c>
      <c r="O1" s="71" t="s">
        <v>16</v>
      </c>
      <c r="P1" s="71" t="s">
        <v>17</v>
      </c>
      <c r="Q1" s="71" t="s">
        <v>18</v>
      </c>
      <c r="R1" s="71" t="s">
        <v>19</v>
      </c>
      <c r="S1" s="71" t="s">
        <v>20</v>
      </c>
      <c r="T1" s="71" t="s">
        <v>21</v>
      </c>
      <c r="U1" s="71" t="s">
        <v>22</v>
      </c>
      <c r="V1" s="71" t="s">
        <v>23</v>
      </c>
      <c r="W1" s="71" t="s">
        <v>24</v>
      </c>
      <c r="X1" s="71" t="s">
        <v>25</v>
      </c>
      <c r="Y1" s="71" t="s">
        <v>26</v>
      </c>
      <c r="Z1" s="71" t="s">
        <v>27</v>
      </c>
      <c r="AA1" s="71" t="s">
        <v>28</v>
      </c>
      <c r="AB1" s="71" t="s">
        <v>29</v>
      </c>
      <c r="AC1" s="71" t="s">
        <v>30</v>
      </c>
      <c r="AD1" s="71" t="s">
        <v>31</v>
      </c>
      <c r="AE1" s="71" t="s">
        <v>32</v>
      </c>
      <c r="AF1" s="71" t="s">
        <v>3486</v>
      </c>
      <c r="AG1" s="71" t="s">
        <v>34</v>
      </c>
    </row>
    <row r="2">
      <c r="A2" s="73">
        <v>1.0</v>
      </c>
      <c r="B2" s="12" t="s">
        <v>1017</v>
      </c>
      <c r="C2" s="12" t="s">
        <v>3487</v>
      </c>
      <c r="D2" s="74">
        <v>2009.0</v>
      </c>
      <c r="E2" s="74" t="s">
        <v>235</v>
      </c>
      <c r="F2" s="74">
        <v>0.0</v>
      </c>
      <c r="G2" s="75">
        <v>-5.0</v>
      </c>
      <c r="H2" s="74">
        <v>-1.0</v>
      </c>
      <c r="I2" s="75">
        <v>-6.0</v>
      </c>
      <c r="J2" s="74">
        <v>-2.0</v>
      </c>
      <c r="K2" s="76" t="s">
        <v>951</v>
      </c>
      <c r="L2" s="77">
        <v>0.0</v>
      </c>
      <c r="M2" s="74">
        <v>0.0</v>
      </c>
      <c r="N2" s="74" t="s">
        <v>41</v>
      </c>
      <c r="O2" s="74" t="s">
        <v>235</v>
      </c>
      <c r="P2" s="12" t="s">
        <v>59</v>
      </c>
      <c r="Q2" s="74">
        <v>1.0</v>
      </c>
      <c r="R2" s="74">
        <v>0.0</v>
      </c>
      <c r="S2" s="74">
        <v>0.0</v>
      </c>
      <c r="T2" s="74">
        <v>1.0</v>
      </c>
      <c r="U2" s="74" t="s">
        <v>1018</v>
      </c>
      <c r="V2" s="74" t="s">
        <v>3488</v>
      </c>
      <c r="W2" s="74" t="s">
        <v>80</v>
      </c>
      <c r="X2" s="74" t="s">
        <v>799</v>
      </c>
      <c r="Y2" s="74" t="s">
        <v>1019</v>
      </c>
      <c r="Z2" s="74" t="e">
        <v>#NAME?</v>
      </c>
      <c r="AA2" s="74" t="s">
        <v>1020</v>
      </c>
      <c r="AB2" s="74" t="s">
        <v>3489</v>
      </c>
      <c r="AC2" s="74" t="s">
        <v>1022</v>
      </c>
      <c r="AD2" s="74" t="s">
        <v>1023</v>
      </c>
      <c r="AE2" s="74" t="s">
        <v>1024</v>
      </c>
      <c r="AF2" s="74" t="s">
        <v>1025</v>
      </c>
      <c r="AG2" s="78"/>
    </row>
    <row r="3">
      <c r="A3" s="74">
        <v>2.0</v>
      </c>
      <c r="B3" s="12" t="s">
        <v>796</v>
      </c>
      <c r="C3" s="12" t="s">
        <v>3490</v>
      </c>
      <c r="D3" s="74">
        <v>2010.0</v>
      </c>
      <c r="E3" s="74" t="s">
        <v>797</v>
      </c>
      <c r="F3" s="74">
        <v>3.0</v>
      </c>
      <c r="G3" s="75">
        <v>-2.0</v>
      </c>
      <c r="H3" s="74">
        <v>-2.0</v>
      </c>
      <c r="I3" s="75">
        <v>-3.0</v>
      </c>
      <c r="J3" s="74">
        <v>0.0</v>
      </c>
      <c r="K3" s="76" t="s">
        <v>57</v>
      </c>
      <c r="L3" s="74">
        <v>0.0</v>
      </c>
      <c r="M3" s="74">
        <v>1.0</v>
      </c>
      <c r="N3" s="74" t="s">
        <v>41</v>
      </c>
      <c r="O3" s="74" t="s">
        <v>76</v>
      </c>
      <c r="P3" s="12" t="s">
        <v>77</v>
      </c>
      <c r="Q3" s="74">
        <v>0.75</v>
      </c>
      <c r="R3" s="74">
        <v>0.0</v>
      </c>
      <c r="S3" s="74">
        <v>0.25</v>
      </c>
      <c r="T3" s="74">
        <v>1.0</v>
      </c>
      <c r="U3" s="74" t="s">
        <v>798</v>
      </c>
      <c r="V3" s="74" t="s">
        <v>79</v>
      </c>
      <c r="W3" s="74" t="s">
        <v>80</v>
      </c>
      <c r="X3" s="74" t="s">
        <v>799</v>
      </c>
      <c r="Y3" s="74" t="s">
        <v>800</v>
      </c>
      <c r="Z3" s="74" t="e">
        <v>#NAME?</v>
      </c>
      <c r="AA3" s="74" t="s">
        <v>801</v>
      </c>
      <c r="AB3" s="74" t="s">
        <v>3491</v>
      </c>
      <c r="AC3" s="74" t="s">
        <v>803</v>
      </c>
      <c r="AD3" s="74" t="s">
        <v>804</v>
      </c>
      <c r="AE3" s="74" t="s">
        <v>50</v>
      </c>
      <c r="AF3" s="74" t="s">
        <v>805</v>
      </c>
      <c r="AG3" s="78"/>
    </row>
    <row r="4">
      <c r="A4" s="74">
        <v>4.0</v>
      </c>
      <c r="B4" s="12" t="s">
        <v>895</v>
      </c>
      <c r="C4" s="12" t="s">
        <v>1320</v>
      </c>
      <c r="D4" s="74">
        <v>2014.0</v>
      </c>
      <c r="E4" s="74" t="s">
        <v>1301</v>
      </c>
      <c r="F4" s="79">
        <v>2.0</v>
      </c>
      <c r="G4" s="80">
        <v>-3.0</v>
      </c>
      <c r="H4" s="79">
        <v>-2.0</v>
      </c>
      <c r="I4" s="80">
        <v>-3.0</v>
      </c>
      <c r="J4" s="79">
        <v>0.0</v>
      </c>
      <c r="K4" s="76" t="s">
        <v>75</v>
      </c>
      <c r="L4" s="74">
        <v>0.0</v>
      </c>
      <c r="M4" s="74">
        <v>1.0</v>
      </c>
      <c r="N4" s="74" t="s">
        <v>41</v>
      </c>
      <c r="O4" s="74" t="s">
        <v>76</v>
      </c>
      <c r="P4" s="12" t="s">
        <v>578</v>
      </c>
      <c r="Q4" s="74">
        <v>0.75</v>
      </c>
      <c r="R4" s="74">
        <v>0.25</v>
      </c>
      <c r="S4" s="74">
        <v>0.0</v>
      </c>
      <c r="T4" s="74">
        <v>1.0</v>
      </c>
      <c r="U4" s="74" t="s">
        <v>3492</v>
      </c>
      <c r="V4" s="74" t="s">
        <v>146</v>
      </c>
      <c r="W4" s="74" t="s">
        <v>897</v>
      </c>
      <c r="X4" s="74" t="s">
        <v>110</v>
      </c>
      <c r="Y4" s="74" t="s">
        <v>1323</v>
      </c>
      <c r="Z4" s="78"/>
      <c r="AA4" s="74" t="s">
        <v>1324</v>
      </c>
      <c r="AB4" s="74" t="s">
        <v>3493</v>
      </c>
      <c r="AC4" s="74" t="s">
        <v>1326</v>
      </c>
      <c r="AD4" s="74" t="s">
        <v>1327</v>
      </c>
      <c r="AE4" s="74" t="s">
        <v>50</v>
      </c>
      <c r="AF4" s="74" t="s">
        <v>1328</v>
      </c>
      <c r="AG4" s="78"/>
    </row>
    <row r="5">
      <c r="A5" s="74">
        <v>3.0</v>
      </c>
      <c r="B5" s="12" t="s">
        <v>1321</v>
      </c>
      <c r="C5" s="12" t="s">
        <v>3494</v>
      </c>
      <c r="D5" s="74">
        <v>2011.0</v>
      </c>
      <c r="E5" s="74" t="s">
        <v>200</v>
      </c>
      <c r="F5" s="79">
        <v>3.0</v>
      </c>
      <c r="G5" s="80">
        <v>-3.0</v>
      </c>
      <c r="H5" s="79">
        <v>-2.0</v>
      </c>
      <c r="I5" s="80">
        <v>-2.0</v>
      </c>
      <c r="J5" s="79">
        <v>0.0</v>
      </c>
      <c r="K5" s="76" t="s">
        <v>75</v>
      </c>
      <c r="L5" s="74">
        <v>0.0</v>
      </c>
      <c r="M5" s="74">
        <v>1.0</v>
      </c>
      <c r="N5" s="74" t="s">
        <v>41</v>
      </c>
      <c r="O5" s="74" t="s">
        <v>76</v>
      </c>
      <c r="P5" s="12" t="s">
        <v>77</v>
      </c>
      <c r="Q5" s="74">
        <v>0.5</v>
      </c>
      <c r="R5" s="74">
        <v>0.0</v>
      </c>
      <c r="S5" s="74">
        <v>0.5</v>
      </c>
      <c r="T5" s="74">
        <v>1.0</v>
      </c>
      <c r="U5" s="74" t="s">
        <v>3495</v>
      </c>
      <c r="V5" s="74" t="s">
        <v>146</v>
      </c>
      <c r="W5" s="74" t="s">
        <v>897</v>
      </c>
      <c r="X5" s="74" t="s">
        <v>110</v>
      </c>
      <c r="Y5" s="74" t="s">
        <v>898</v>
      </c>
      <c r="Z5" s="78"/>
      <c r="AA5" s="74" t="s">
        <v>899</v>
      </c>
      <c r="AB5" s="74" t="s">
        <v>3496</v>
      </c>
      <c r="AC5" s="74" t="s">
        <v>901</v>
      </c>
      <c r="AD5" s="74" t="s">
        <v>902</v>
      </c>
      <c r="AE5" s="78"/>
      <c r="AF5" s="74" t="s">
        <v>903</v>
      </c>
      <c r="AG5" s="78"/>
    </row>
    <row r="6">
      <c r="A6" s="77">
        <v>5.0</v>
      </c>
      <c r="B6" s="12" t="s">
        <v>355</v>
      </c>
      <c r="C6" s="12" t="s">
        <v>354</v>
      </c>
      <c r="D6" s="74">
        <v>2005.0</v>
      </c>
      <c r="E6" s="74" t="s">
        <v>356</v>
      </c>
      <c r="F6" s="79">
        <v>2.0</v>
      </c>
      <c r="G6" s="80">
        <v>-3.0</v>
      </c>
      <c r="H6" s="79">
        <v>-1.0</v>
      </c>
      <c r="I6" s="80">
        <v>0.0</v>
      </c>
      <c r="J6" s="79">
        <v>2.0</v>
      </c>
      <c r="K6" s="81" t="s">
        <v>57</v>
      </c>
      <c r="L6" s="74">
        <v>0.0</v>
      </c>
      <c r="M6" s="74">
        <v>1.0</v>
      </c>
      <c r="N6" s="74" t="s">
        <v>92</v>
      </c>
      <c r="O6" s="74" t="s">
        <v>76</v>
      </c>
      <c r="P6" s="12" t="s">
        <v>357</v>
      </c>
      <c r="Q6" s="74">
        <v>1.0</v>
      </c>
      <c r="R6" s="74">
        <v>0.0</v>
      </c>
      <c r="S6" s="74">
        <v>0.0</v>
      </c>
      <c r="T6" s="74">
        <v>1.0</v>
      </c>
      <c r="U6" s="74" t="s">
        <v>358</v>
      </c>
      <c r="V6" s="74" t="s">
        <v>50</v>
      </c>
      <c r="W6" s="74" t="s">
        <v>360</v>
      </c>
      <c r="X6" s="74" t="s">
        <v>361</v>
      </c>
      <c r="Y6" s="74" t="s">
        <v>362</v>
      </c>
      <c r="Z6" s="74" t="e">
        <v>#NAME?</v>
      </c>
      <c r="AA6" s="74" t="s">
        <v>363</v>
      </c>
      <c r="AB6" s="74" t="s">
        <v>3497</v>
      </c>
      <c r="AC6" s="74" t="s">
        <v>365</v>
      </c>
      <c r="AD6" s="74" t="s">
        <v>366</v>
      </c>
      <c r="AE6" s="74" t="s">
        <v>367</v>
      </c>
      <c r="AF6" s="74" t="s">
        <v>368</v>
      </c>
      <c r="AG6" s="78"/>
    </row>
    <row r="7">
      <c r="A7" s="74">
        <v>6.0</v>
      </c>
      <c r="B7" s="12" t="s">
        <v>738</v>
      </c>
      <c r="C7" s="12" t="s">
        <v>3498</v>
      </c>
      <c r="D7" s="74">
        <v>2006.0</v>
      </c>
      <c r="E7" s="74" t="s">
        <v>133</v>
      </c>
      <c r="F7" s="74">
        <v>3.0</v>
      </c>
      <c r="G7" s="75">
        <v>-3.0</v>
      </c>
      <c r="H7" s="74">
        <v>-2.0</v>
      </c>
      <c r="I7" s="75">
        <v>0.0</v>
      </c>
      <c r="J7" s="74">
        <v>0.0</v>
      </c>
      <c r="K7" s="76" t="s">
        <v>57</v>
      </c>
      <c r="L7" s="74">
        <v>0.0</v>
      </c>
      <c r="M7" s="74">
        <v>1.0</v>
      </c>
      <c r="N7" s="74" t="s">
        <v>41</v>
      </c>
      <c r="O7" s="74" t="s">
        <v>58</v>
      </c>
      <c r="P7" s="12" t="s">
        <v>172</v>
      </c>
      <c r="Q7" s="74">
        <v>0.75</v>
      </c>
      <c r="R7" s="74">
        <v>0.25</v>
      </c>
      <c r="S7" s="74">
        <v>0.0</v>
      </c>
      <c r="T7" s="74">
        <v>1.0</v>
      </c>
      <c r="U7" s="74" t="s">
        <v>739</v>
      </c>
      <c r="V7" s="74" t="s">
        <v>740</v>
      </c>
      <c r="W7" s="74" t="s">
        <v>741</v>
      </c>
      <c r="X7" s="74" t="s">
        <v>124</v>
      </c>
      <c r="Y7" s="74" t="s">
        <v>742</v>
      </c>
      <c r="Z7" s="74" t="e">
        <v>#NAME?</v>
      </c>
      <c r="AA7" s="74" t="s">
        <v>743</v>
      </c>
      <c r="AB7" s="74" t="s">
        <v>3499</v>
      </c>
      <c r="AC7" s="74" t="s">
        <v>745</v>
      </c>
      <c r="AD7" s="74" t="s">
        <v>746</v>
      </c>
      <c r="AE7" s="74" t="s">
        <v>50</v>
      </c>
      <c r="AF7" s="74" t="s">
        <v>747</v>
      </c>
      <c r="AG7" s="78"/>
    </row>
    <row r="8">
      <c r="A8" s="74">
        <v>7.0</v>
      </c>
      <c r="B8" s="12" t="s">
        <v>876</v>
      </c>
      <c r="C8" s="12" t="s">
        <v>875</v>
      </c>
      <c r="D8" s="74">
        <v>2003.0</v>
      </c>
      <c r="E8" s="74" t="s">
        <v>200</v>
      </c>
      <c r="F8" s="74">
        <v>2.0</v>
      </c>
      <c r="G8" s="75">
        <v>-3.0</v>
      </c>
      <c r="H8" s="74">
        <v>-3.0</v>
      </c>
      <c r="I8" s="75">
        <v>0.0</v>
      </c>
      <c r="J8" s="74">
        <v>0.0</v>
      </c>
      <c r="K8" s="76" t="s">
        <v>57</v>
      </c>
      <c r="L8" s="74">
        <v>0.0</v>
      </c>
      <c r="M8" s="74">
        <v>1.0</v>
      </c>
      <c r="N8" s="74" t="s">
        <v>41</v>
      </c>
      <c r="O8" s="74" t="s">
        <v>76</v>
      </c>
      <c r="P8" s="12" t="s">
        <v>77</v>
      </c>
      <c r="Q8" s="74">
        <v>1.0</v>
      </c>
      <c r="R8" s="74">
        <v>0.0</v>
      </c>
      <c r="S8" s="74">
        <v>0.0</v>
      </c>
      <c r="T8" s="74">
        <v>1.0</v>
      </c>
      <c r="U8" s="74" t="s">
        <v>372</v>
      </c>
      <c r="V8" s="74" t="s">
        <v>877</v>
      </c>
      <c r="W8" s="74" t="s">
        <v>878</v>
      </c>
      <c r="X8" s="74" t="s">
        <v>799</v>
      </c>
      <c r="Y8" s="74" t="s">
        <v>879</v>
      </c>
      <c r="Z8" s="74" t="e">
        <v>#NAME?</v>
      </c>
      <c r="AA8" s="74" t="s">
        <v>880</v>
      </c>
      <c r="AB8" s="74" t="s">
        <v>3500</v>
      </c>
      <c r="AC8" s="74" t="s">
        <v>882</v>
      </c>
      <c r="AD8" s="74" t="s">
        <v>366</v>
      </c>
      <c r="AE8" s="74" t="s">
        <v>50</v>
      </c>
      <c r="AF8" s="74" t="s">
        <v>883</v>
      </c>
      <c r="AG8" s="78"/>
    </row>
    <row r="9" ht="37.5" customHeight="1">
      <c r="A9" s="73">
        <v>8.0</v>
      </c>
      <c r="B9" s="12" t="s">
        <v>576</v>
      </c>
      <c r="C9" s="12" t="s">
        <v>3501</v>
      </c>
      <c r="D9" s="74">
        <v>2007.0</v>
      </c>
      <c r="E9" s="74" t="s">
        <v>565</v>
      </c>
      <c r="F9" s="74">
        <v>2.0</v>
      </c>
      <c r="G9" s="75">
        <v>-6.0</v>
      </c>
      <c r="H9" s="74">
        <v>-4.0</v>
      </c>
      <c r="I9" s="75">
        <v>2.0</v>
      </c>
      <c r="J9" s="74">
        <v>4.0</v>
      </c>
      <c r="K9" s="76" t="s">
        <v>577</v>
      </c>
      <c r="L9" s="74">
        <v>0.0</v>
      </c>
      <c r="M9" s="74">
        <v>1.0</v>
      </c>
      <c r="N9" s="74" t="s">
        <v>41</v>
      </c>
      <c r="O9" s="74" t="s">
        <v>76</v>
      </c>
      <c r="P9" s="12" t="s">
        <v>578</v>
      </c>
      <c r="Q9" s="74">
        <v>1.0</v>
      </c>
      <c r="R9" s="74">
        <v>0.0</v>
      </c>
      <c r="S9" s="74">
        <v>0.0</v>
      </c>
      <c r="T9" s="74">
        <v>1.0</v>
      </c>
      <c r="U9" s="74" t="s">
        <v>372</v>
      </c>
      <c r="V9" s="74" t="s">
        <v>579</v>
      </c>
      <c r="W9" s="74" t="s">
        <v>580</v>
      </c>
      <c r="X9" s="74" t="s">
        <v>81</v>
      </c>
      <c r="Y9" s="74" t="s">
        <v>581</v>
      </c>
      <c r="Z9" s="74" t="e">
        <v>#NAME?</v>
      </c>
      <c r="AA9" s="74" t="s">
        <v>582</v>
      </c>
      <c r="AB9" s="74" t="s">
        <v>3502</v>
      </c>
      <c r="AC9" s="74" t="s">
        <v>584</v>
      </c>
      <c r="AD9" s="74" t="s">
        <v>573</v>
      </c>
      <c r="AE9" s="74" t="s">
        <v>585</v>
      </c>
      <c r="AF9" s="74" t="s">
        <v>586</v>
      </c>
      <c r="AG9" s="74" t="s">
        <v>52</v>
      </c>
    </row>
    <row r="10">
      <c r="A10" s="73">
        <v>9.0</v>
      </c>
      <c r="B10" s="12" t="s">
        <v>234</v>
      </c>
      <c r="C10" s="12" t="s">
        <v>3503</v>
      </c>
      <c r="D10" s="74">
        <v>2005.0</v>
      </c>
      <c r="E10" s="74" t="s">
        <v>235</v>
      </c>
      <c r="F10" s="74">
        <v>0.0</v>
      </c>
      <c r="G10" s="75">
        <v>-9.0</v>
      </c>
      <c r="H10" s="74">
        <v>0.0</v>
      </c>
      <c r="I10" s="75">
        <v>-9.0</v>
      </c>
      <c r="J10" s="74">
        <v>5.0</v>
      </c>
      <c r="K10" s="76" t="s">
        <v>3504</v>
      </c>
      <c r="L10" s="74">
        <v>1.0</v>
      </c>
      <c r="M10" s="74">
        <v>1.0</v>
      </c>
      <c r="N10" s="74" t="s">
        <v>236</v>
      </c>
      <c r="O10" s="74" t="s">
        <v>58</v>
      </c>
      <c r="P10" s="12" t="s">
        <v>172</v>
      </c>
      <c r="Q10" s="74">
        <v>0.0</v>
      </c>
      <c r="R10" s="74">
        <v>0.0</v>
      </c>
      <c r="S10" s="74">
        <v>0.0</v>
      </c>
      <c r="T10" s="74">
        <v>0.0</v>
      </c>
      <c r="U10" s="74" t="s">
        <v>237</v>
      </c>
      <c r="V10" s="74" t="s">
        <v>238</v>
      </c>
      <c r="W10" s="74" t="s">
        <v>175</v>
      </c>
      <c r="X10" s="74" t="s">
        <v>176</v>
      </c>
      <c r="Y10" s="74" t="s">
        <v>239</v>
      </c>
      <c r="Z10" s="74" t="s">
        <v>50</v>
      </c>
      <c r="AA10" s="74" t="s">
        <v>50</v>
      </c>
      <c r="AB10" s="74" t="s">
        <v>3505</v>
      </c>
      <c r="AC10" s="74" t="s">
        <v>241</v>
      </c>
      <c r="AD10" s="74" t="s">
        <v>50</v>
      </c>
      <c r="AE10" s="74" t="s">
        <v>50</v>
      </c>
      <c r="AF10" s="74" t="s">
        <v>39</v>
      </c>
      <c r="AG10" s="13" t="s">
        <v>242</v>
      </c>
    </row>
    <row r="11">
      <c r="A11" s="74">
        <v>10.0</v>
      </c>
      <c r="B11" s="12" t="s">
        <v>2052</v>
      </c>
      <c r="C11" s="12" t="s">
        <v>3506</v>
      </c>
      <c r="D11" s="74">
        <v>2009.0</v>
      </c>
      <c r="E11" s="74" t="s">
        <v>3507</v>
      </c>
      <c r="F11" s="79">
        <v>3.0</v>
      </c>
      <c r="G11" s="80">
        <v>-4.0</v>
      </c>
      <c r="H11" s="79">
        <v>-2.0</v>
      </c>
      <c r="I11" s="80">
        <v>-3.0</v>
      </c>
      <c r="J11" s="79">
        <v>0.0</v>
      </c>
      <c r="K11" s="81" t="s">
        <v>75</v>
      </c>
      <c r="L11" s="74">
        <v>0.0</v>
      </c>
      <c r="M11" s="74">
        <v>1.0</v>
      </c>
      <c r="N11" s="74" t="s">
        <v>41</v>
      </c>
      <c r="O11" s="74" t="s">
        <v>58</v>
      </c>
      <c r="P11" s="12" t="s">
        <v>77</v>
      </c>
      <c r="Q11" s="74">
        <v>1.0</v>
      </c>
      <c r="R11" s="74">
        <v>0.0</v>
      </c>
      <c r="S11" s="74">
        <v>0.0</v>
      </c>
      <c r="T11" s="74">
        <v>1.0</v>
      </c>
      <c r="U11" s="74" t="s">
        <v>2054</v>
      </c>
      <c r="V11" s="74" t="s">
        <v>2055</v>
      </c>
      <c r="W11" s="74" t="s">
        <v>123</v>
      </c>
      <c r="X11" s="74" t="s">
        <v>799</v>
      </c>
      <c r="Y11" s="74" t="s">
        <v>2056</v>
      </c>
      <c r="Z11" s="74" t="e">
        <v>#NAME?</v>
      </c>
      <c r="AA11" s="74" t="s">
        <v>2057</v>
      </c>
      <c r="AB11" s="74" t="s">
        <v>3508</v>
      </c>
      <c r="AC11" s="74" t="s">
        <v>2059</v>
      </c>
      <c r="AD11" s="74" t="s">
        <v>2060</v>
      </c>
      <c r="AE11" s="74" t="s">
        <v>50</v>
      </c>
      <c r="AF11" s="78"/>
      <c r="AG11" s="78"/>
    </row>
    <row r="12">
      <c r="A12" s="74">
        <v>11.0</v>
      </c>
      <c r="B12" s="12" t="s">
        <v>2843</v>
      </c>
      <c r="C12" s="12" t="s">
        <v>2842</v>
      </c>
      <c r="D12" s="74">
        <v>2012.0</v>
      </c>
      <c r="E12" s="74" t="s">
        <v>235</v>
      </c>
      <c r="F12" s="74">
        <v>3.0</v>
      </c>
      <c r="G12" s="75">
        <v>-3.0</v>
      </c>
      <c r="H12" s="74">
        <v>-3.0</v>
      </c>
      <c r="I12" s="75">
        <v>0.0</v>
      </c>
      <c r="J12" s="74">
        <v>0.0</v>
      </c>
      <c r="K12" s="76" t="s">
        <v>57</v>
      </c>
      <c r="L12" s="74">
        <v>0.0</v>
      </c>
      <c r="M12" s="74">
        <v>1.0</v>
      </c>
      <c r="N12" s="74" t="s">
        <v>41</v>
      </c>
      <c r="O12" s="74" t="s">
        <v>58</v>
      </c>
      <c r="P12" s="12" t="s">
        <v>59</v>
      </c>
      <c r="Q12" s="74">
        <v>1.0</v>
      </c>
      <c r="R12" s="74">
        <v>0.0</v>
      </c>
      <c r="S12" s="74">
        <v>0.0</v>
      </c>
      <c r="T12" s="74">
        <v>1.0</v>
      </c>
      <c r="U12" s="74" t="s">
        <v>2844</v>
      </c>
      <c r="V12" s="74" t="s">
        <v>1367</v>
      </c>
      <c r="W12" s="74" t="s">
        <v>1368</v>
      </c>
      <c r="X12" s="74" t="s">
        <v>1692</v>
      </c>
      <c r="Y12" s="74" t="s">
        <v>2845</v>
      </c>
      <c r="Z12" s="74" t="e">
        <v>#NAME?</v>
      </c>
      <c r="AA12" s="74" t="s">
        <v>2846</v>
      </c>
      <c r="AB12" s="74" t="s">
        <v>3509</v>
      </c>
      <c r="AC12" s="74" t="s">
        <v>2848</v>
      </c>
      <c r="AD12" s="74" t="s">
        <v>2849</v>
      </c>
      <c r="AE12" s="74" t="s">
        <v>2850</v>
      </c>
      <c r="AF12" s="78"/>
      <c r="AG12" s="78"/>
    </row>
    <row r="13">
      <c r="A13" s="74">
        <v>12.0</v>
      </c>
      <c r="B13" s="12" t="s">
        <v>1711</v>
      </c>
      <c r="C13" s="12" t="s">
        <v>3510</v>
      </c>
      <c r="D13" s="74">
        <v>2011.0</v>
      </c>
      <c r="E13" s="74" t="s">
        <v>200</v>
      </c>
      <c r="F13" s="79">
        <v>3.0</v>
      </c>
      <c r="G13" s="80">
        <v>-3.0</v>
      </c>
      <c r="H13" s="79">
        <v>-1.0</v>
      </c>
      <c r="I13" s="80">
        <v>-3.0</v>
      </c>
      <c r="J13" s="79">
        <v>0.0</v>
      </c>
      <c r="K13" s="81" t="s">
        <v>75</v>
      </c>
      <c r="L13" s="74">
        <v>0.0</v>
      </c>
      <c r="M13" s="74">
        <v>1.0</v>
      </c>
      <c r="N13" s="74" t="s">
        <v>41</v>
      </c>
      <c r="O13" s="74" t="s">
        <v>76</v>
      </c>
      <c r="P13" s="12" t="s">
        <v>77</v>
      </c>
      <c r="Q13" s="74">
        <v>1.0</v>
      </c>
      <c r="R13" s="74">
        <v>0.0</v>
      </c>
      <c r="S13" s="74">
        <v>0.0</v>
      </c>
      <c r="T13" s="74">
        <v>1.0</v>
      </c>
      <c r="U13" s="74" t="s">
        <v>1712</v>
      </c>
      <c r="V13" s="74" t="s">
        <v>146</v>
      </c>
      <c r="W13" s="74" t="s">
        <v>1691</v>
      </c>
      <c r="X13" s="74" t="s">
        <v>1692</v>
      </c>
      <c r="Y13" s="74" t="s">
        <v>1713</v>
      </c>
      <c r="Z13" s="74" t="e">
        <v>#NAME?</v>
      </c>
      <c r="AA13" s="74" t="s">
        <v>1714</v>
      </c>
      <c r="AB13" s="74" t="s">
        <v>3511</v>
      </c>
      <c r="AC13" s="74" t="s">
        <v>1716</v>
      </c>
      <c r="AD13" s="74" t="s">
        <v>1717</v>
      </c>
      <c r="AE13" s="74" t="s">
        <v>50</v>
      </c>
      <c r="AF13" s="78"/>
      <c r="AG13" s="78"/>
    </row>
    <row r="14">
      <c r="A14" s="74">
        <v>13.0</v>
      </c>
      <c r="B14" s="12" t="s">
        <v>1687</v>
      </c>
      <c r="C14" s="12" t="s">
        <v>3512</v>
      </c>
      <c r="D14" s="74">
        <v>2010.0</v>
      </c>
      <c r="E14" s="74" t="s">
        <v>1688</v>
      </c>
      <c r="F14" s="79">
        <v>3.0</v>
      </c>
      <c r="G14" s="80">
        <v>-3.0</v>
      </c>
      <c r="H14" s="79">
        <v>-1.0</v>
      </c>
      <c r="I14" s="80">
        <v>-2.0</v>
      </c>
      <c r="J14" s="79">
        <v>0.0</v>
      </c>
      <c r="K14" s="76" t="s">
        <v>75</v>
      </c>
      <c r="L14" s="74">
        <v>0.0</v>
      </c>
      <c r="M14" s="74">
        <v>1.0</v>
      </c>
      <c r="N14" s="74" t="s">
        <v>41</v>
      </c>
      <c r="O14" s="74" t="s">
        <v>76</v>
      </c>
      <c r="P14" s="12" t="s">
        <v>1689</v>
      </c>
      <c r="Q14" s="74">
        <v>0.75</v>
      </c>
      <c r="R14" s="74">
        <v>0.25</v>
      </c>
      <c r="S14" s="74">
        <v>0.0</v>
      </c>
      <c r="T14" s="74">
        <v>1.0</v>
      </c>
      <c r="U14" s="74" t="s">
        <v>1690</v>
      </c>
      <c r="V14" s="74" t="s">
        <v>146</v>
      </c>
      <c r="W14" s="74" t="s">
        <v>1691</v>
      </c>
      <c r="X14" s="74" t="s">
        <v>1692</v>
      </c>
      <c r="Y14" s="74" t="s">
        <v>1693</v>
      </c>
      <c r="Z14" s="74" t="e">
        <v>#NAME?</v>
      </c>
      <c r="AA14" s="74" t="s">
        <v>1694</v>
      </c>
      <c r="AB14" s="74" t="s">
        <v>3513</v>
      </c>
      <c r="AC14" s="74" t="s">
        <v>1696</v>
      </c>
      <c r="AD14" s="74" t="s">
        <v>1697</v>
      </c>
      <c r="AE14" s="74" t="s">
        <v>1698</v>
      </c>
      <c r="AF14" s="78"/>
      <c r="AG14" s="78"/>
    </row>
    <row r="15">
      <c r="A15" s="73">
        <v>14.0</v>
      </c>
      <c r="B15" s="12" t="s">
        <v>223</v>
      </c>
      <c r="C15" s="12" t="s">
        <v>3514</v>
      </c>
      <c r="D15" s="74">
        <v>2002.0</v>
      </c>
      <c r="E15" s="74" t="s">
        <v>212</v>
      </c>
      <c r="F15" s="74">
        <v>3.0</v>
      </c>
      <c r="G15" s="75">
        <v>-9.0</v>
      </c>
      <c r="H15" s="74">
        <v>-6.0</v>
      </c>
      <c r="I15" s="75">
        <v>-3.0</v>
      </c>
      <c r="J15" s="74">
        <v>0.0</v>
      </c>
      <c r="K15" s="76" t="s">
        <v>224</v>
      </c>
      <c r="L15" s="74">
        <v>0.0</v>
      </c>
      <c r="M15" s="74">
        <v>1.0</v>
      </c>
      <c r="N15" s="74" t="s">
        <v>41</v>
      </c>
      <c r="O15" s="74" t="s">
        <v>58</v>
      </c>
      <c r="P15" s="12" t="s">
        <v>20</v>
      </c>
      <c r="Q15" s="74">
        <v>0.0</v>
      </c>
      <c r="R15" s="74">
        <v>0.0</v>
      </c>
      <c r="S15" s="74">
        <v>1.0</v>
      </c>
      <c r="T15" s="74">
        <v>1.0</v>
      </c>
      <c r="U15" s="74" t="s">
        <v>225</v>
      </c>
      <c r="V15" s="74" t="s">
        <v>226</v>
      </c>
      <c r="W15" s="74" t="s">
        <v>227</v>
      </c>
      <c r="X15" s="74" t="s">
        <v>194</v>
      </c>
      <c r="Y15" s="74" t="s">
        <v>228</v>
      </c>
      <c r="Z15" s="74" t="e">
        <v>#NAME?</v>
      </c>
      <c r="AA15" s="74" t="s">
        <v>229</v>
      </c>
      <c r="AB15" s="74" t="s">
        <v>3515</v>
      </c>
      <c r="AC15" s="74" t="s">
        <v>231</v>
      </c>
      <c r="AD15" s="74" t="s">
        <v>232</v>
      </c>
      <c r="AE15" s="74" t="s">
        <v>50</v>
      </c>
      <c r="AF15" s="74" t="s">
        <v>39</v>
      </c>
      <c r="AG15" s="13" t="s">
        <v>52</v>
      </c>
    </row>
    <row r="16">
      <c r="A16" s="74">
        <v>15.0</v>
      </c>
      <c r="B16" s="12" t="s">
        <v>2307</v>
      </c>
      <c r="C16" s="12" t="s">
        <v>2306</v>
      </c>
      <c r="D16" s="74">
        <v>2013.0</v>
      </c>
      <c r="E16" s="74" t="s">
        <v>133</v>
      </c>
      <c r="F16" s="79">
        <v>3.0</v>
      </c>
      <c r="G16" s="80">
        <v>-3.0</v>
      </c>
      <c r="H16" s="79">
        <v>-2.0</v>
      </c>
      <c r="I16" s="80">
        <v>-2.0</v>
      </c>
      <c r="J16" s="79">
        <v>0.0</v>
      </c>
      <c r="K16" s="76" t="s">
        <v>75</v>
      </c>
      <c r="L16" s="74">
        <v>0.0</v>
      </c>
      <c r="M16" s="74">
        <v>1.0</v>
      </c>
      <c r="N16" s="74" t="s">
        <v>41</v>
      </c>
      <c r="O16" s="74" t="s">
        <v>76</v>
      </c>
      <c r="P16" s="12" t="s">
        <v>77</v>
      </c>
      <c r="Q16" s="74">
        <v>0.0</v>
      </c>
      <c r="R16" s="74">
        <v>1.0</v>
      </c>
      <c r="S16" s="74">
        <v>0.0</v>
      </c>
      <c r="T16" s="74">
        <v>1.0</v>
      </c>
      <c r="U16" s="74" t="s">
        <v>3516</v>
      </c>
      <c r="V16" s="74" t="s">
        <v>2003</v>
      </c>
      <c r="W16" s="74" t="s">
        <v>887</v>
      </c>
      <c r="X16" s="74" t="s">
        <v>124</v>
      </c>
      <c r="Y16" s="74" t="s">
        <v>2309</v>
      </c>
      <c r="Z16" s="74" t="e">
        <v>#NAME?</v>
      </c>
      <c r="AA16" s="74" t="s">
        <v>2310</v>
      </c>
      <c r="AB16" s="74" t="s">
        <v>3517</v>
      </c>
      <c r="AC16" s="74" t="s">
        <v>3518</v>
      </c>
      <c r="AD16" s="74" t="s">
        <v>2313</v>
      </c>
      <c r="AE16" s="74" t="s">
        <v>2314</v>
      </c>
      <c r="AF16" s="78"/>
      <c r="AG16" s="78"/>
    </row>
    <row r="17">
      <c r="A17" s="74">
        <v>16.0</v>
      </c>
      <c r="B17" s="12" t="s">
        <v>1658</v>
      </c>
      <c r="C17" s="12" t="s">
        <v>1657</v>
      </c>
      <c r="D17" s="74">
        <v>2006.0</v>
      </c>
      <c r="E17" s="74" t="s">
        <v>847</v>
      </c>
      <c r="F17" s="74">
        <v>0.0</v>
      </c>
      <c r="G17" s="75">
        <v>-9.0</v>
      </c>
      <c r="H17" s="74">
        <v>-6.0</v>
      </c>
      <c r="I17" s="75">
        <v>2.0</v>
      </c>
      <c r="J17" s="74">
        <v>3.0</v>
      </c>
      <c r="K17" s="76" t="s">
        <v>213</v>
      </c>
      <c r="L17" s="74">
        <v>1.0</v>
      </c>
      <c r="M17" s="74">
        <v>1.0</v>
      </c>
      <c r="N17" s="74" t="s">
        <v>41</v>
      </c>
      <c r="O17" s="74" t="s">
        <v>76</v>
      </c>
      <c r="P17" s="12" t="s">
        <v>77</v>
      </c>
      <c r="Q17" s="74">
        <v>1.0</v>
      </c>
      <c r="R17" s="74">
        <v>0.0</v>
      </c>
      <c r="S17" s="74">
        <v>0.0</v>
      </c>
      <c r="T17" s="74">
        <v>1.0</v>
      </c>
      <c r="U17" s="74" t="s">
        <v>1659</v>
      </c>
      <c r="V17" s="74" t="s">
        <v>1660</v>
      </c>
      <c r="W17" s="74" t="s">
        <v>50</v>
      </c>
      <c r="X17" s="74" t="s">
        <v>124</v>
      </c>
      <c r="Y17" s="74" t="s">
        <v>1661</v>
      </c>
      <c r="Z17" s="74" t="e">
        <v>#NAME?</v>
      </c>
      <c r="AA17" s="74" t="s">
        <v>1662</v>
      </c>
      <c r="AB17" s="74" t="s">
        <v>3519</v>
      </c>
      <c r="AC17" s="74" t="s">
        <v>1664</v>
      </c>
      <c r="AD17" s="74" t="s">
        <v>1665</v>
      </c>
      <c r="AE17" s="74" t="s">
        <v>1666</v>
      </c>
      <c r="AF17" s="78"/>
      <c r="AG17" s="78"/>
    </row>
    <row r="18">
      <c r="A18" s="74">
        <v>17.0</v>
      </c>
      <c r="B18" s="12" t="s">
        <v>2381</v>
      </c>
      <c r="C18" s="12" t="s">
        <v>2380</v>
      </c>
      <c r="D18" s="74">
        <v>2011.0</v>
      </c>
      <c r="E18" s="74" t="s">
        <v>235</v>
      </c>
      <c r="F18" s="74">
        <v>3.0</v>
      </c>
      <c r="G18" s="75">
        <v>-3.0</v>
      </c>
      <c r="H18" s="74">
        <v>-2.0</v>
      </c>
      <c r="I18" s="75">
        <v>0.0</v>
      </c>
      <c r="J18" s="74">
        <v>0.0</v>
      </c>
      <c r="K18" s="76" t="s">
        <v>1149</v>
      </c>
      <c r="L18" s="74">
        <v>0.0</v>
      </c>
      <c r="M18" s="74">
        <v>1.0</v>
      </c>
      <c r="N18" s="74" t="s">
        <v>41</v>
      </c>
      <c r="O18" s="74" t="s">
        <v>76</v>
      </c>
      <c r="P18" s="12" t="s">
        <v>77</v>
      </c>
      <c r="Q18" s="74">
        <v>1.0</v>
      </c>
      <c r="R18" s="74">
        <v>0.0</v>
      </c>
      <c r="S18" s="74">
        <v>0.0</v>
      </c>
      <c r="T18" s="74">
        <v>1.0</v>
      </c>
      <c r="U18" s="74" t="s">
        <v>2382</v>
      </c>
      <c r="V18" s="74" t="s">
        <v>3520</v>
      </c>
      <c r="W18" s="74" t="s">
        <v>3521</v>
      </c>
      <c r="X18" s="74" t="s">
        <v>2385</v>
      </c>
      <c r="Y18" s="74" t="s">
        <v>2386</v>
      </c>
      <c r="Z18" s="74" t="e">
        <v>#NAME?</v>
      </c>
      <c r="AA18" s="74" t="s">
        <v>2387</v>
      </c>
      <c r="AB18" s="74" t="s">
        <v>3522</v>
      </c>
      <c r="AC18" s="74" t="s">
        <v>2389</v>
      </c>
      <c r="AD18" s="74" t="s">
        <v>2390</v>
      </c>
      <c r="AE18" s="74" t="s">
        <v>2391</v>
      </c>
      <c r="AF18" s="78"/>
      <c r="AG18" s="78"/>
    </row>
    <row r="19">
      <c r="A19" s="74">
        <v>18.0</v>
      </c>
      <c r="B19" s="12" t="s">
        <v>2354</v>
      </c>
      <c r="C19" s="12" t="s">
        <v>3523</v>
      </c>
      <c r="D19" s="74">
        <v>2016.0</v>
      </c>
      <c r="E19" s="74" t="s">
        <v>200</v>
      </c>
      <c r="F19" s="79">
        <v>3.0</v>
      </c>
      <c r="G19" s="80">
        <v>-3.0</v>
      </c>
      <c r="H19" s="79">
        <v>-1.0</v>
      </c>
      <c r="I19" s="80">
        <v>-2.0</v>
      </c>
      <c r="J19" s="79">
        <v>0.0</v>
      </c>
      <c r="K19" s="76" t="s">
        <v>75</v>
      </c>
      <c r="L19" s="74">
        <v>0.0</v>
      </c>
      <c r="M19" s="74">
        <v>1.0</v>
      </c>
      <c r="N19" s="74" t="s">
        <v>41</v>
      </c>
      <c r="O19" s="74" t="s">
        <v>76</v>
      </c>
      <c r="P19" s="12" t="s">
        <v>59</v>
      </c>
      <c r="Q19" s="74">
        <v>0.25</v>
      </c>
      <c r="R19" s="74">
        <v>0.0</v>
      </c>
      <c r="S19" s="74">
        <v>0.75</v>
      </c>
      <c r="T19" s="74">
        <v>1.0</v>
      </c>
      <c r="U19" s="74" t="s">
        <v>3524</v>
      </c>
      <c r="V19" s="74" t="s">
        <v>146</v>
      </c>
      <c r="W19" s="74" t="s">
        <v>2004</v>
      </c>
      <c r="X19" s="74" t="s">
        <v>124</v>
      </c>
      <c r="Y19" s="74" t="s">
        <v>3525</v>
      </c>
      <c r="Z19" s="78"/>
      <c r="AA19" s="74" t="s">
        <v>2358</v>
      </c>
      <c r="AB19" s="74" t="s">
        <v>3526</v>
      </c>
      <c r="AC19" s="74" t="s">
        <v>2360</v>
      </c>
      <c r="AD19" s="74" t="s">
        <v>2361</v>
      </c>
      <c r="AE19" s="74" t="s">
        <v>50</v>
      </c>
      <c r="AF19" s="78"/>
      <c r="AG19" s="78"/>
    </row>
    <row r="20">
      <c r="A20" s="73">
        <v>19.0</v>
      </c>
      <c r="B20" s="12" t="s">
        <v>1792</v>
      </c>
      <c r="C20" s="12" t="s">
        <v>3527</v>
      </c>
      <c r="D20" s="74">
        <v>2012.0</v>
      </c>
      <c r="E20" s="74" t="s">
        <v>212</v>
      </c>
      <c r="F20" s="74">
        <v>3.0</v>
      </c>
      <c r="G20" s="75">
        <v>-9.0</v>
      </c>
      <c r="H20" s="74">
        <v>-9.0</v>
      </c>
      <c r="I20" s="75">
        <v>-9.0</v>
      </c>
      <c r="J20" s="74">
        <v>0.0</v>
      </c>
      <c r="K20" s="76" t="s">
        <v>213</v>
      </c>
      <c r="L20" s="74">
        <v>0.0</v>
      </c>
      <c r="M20" s="74">
        <v>1.0</v>
      </c>
      <c r="N20" s="74" t="s">
        <v>41</v>
      </c>
      <c r="O20" s="74" t="s">
        <v>76</v>
      </c>
      <c r="P20" s="12" t="s">
        <v>1793</v>
      </c>
      <c r="Q20" s="74">
        <v>0.25</v>
      </c>
      <c r="R20" s="74">
        <v>0.0</v>
      </c>
      <c r="S20" s="74">
        <v>0.75</v>
      </c>
      <c r="T20" s="74">
        <v>1.0</v>
      </c>
      <c r="U20" s="74" t="s">
        <v>1794</v>
      </c>
      <c r="V20" s="74" t="s">
        <v>3528</v>
      </c>
      <c r="W20" s="74" t="s">
        <v>1796</v>
      </c>
      <c r="X20" s="74" t="s">
        <v>124</v>
      </c>
      <c r="Y20" s="74" t="s">
        <v>1797</v>
      </c>
      <c r="Z20" s="74" t="e">
        <v>#NAME?</v>
      </c>
      <c r="AA20" s="74" t="s">
        <v>1798</v>
      </c>
      <c r="AB20" s="74" t="s">
        <v>3529</v>
      </c>
      <c r="AC20" s="74" t="s">
        <v>1800</v>
      </c>
      <c r="AD20" s="74" t="s">
        <v>1801</v>
      </c>
      <c r="AE20" s="74" t="s">
        <v>1802</v>
      </c>
      <c r="AF20" s="74" t="s">
        <v>1803</v>
      </c>
      <c r="AG20" s="13" t="s">
        <v>273</v>
      </c>
    </row>
    <row r="21">
      <c r="A21" s="73">
        <v>20.0</v>
      </c>
      <c r="B21" s="12" t="s">
        <v>1932</v>
      </c>
      <c r="C21" s="12" t="s">
        <v>1931</v>
      </c>
      <c r="D21" s="74">
        <v>2015.0</v>
      </c>
      <c r="E21" s="74" t="s">
        <v>1256</v>
      </c>
      <c r="F21" s="74">
        <v>2.0</v>
      </c>
      <c r="G21" s="75">
        <v>-9.0</v>
      </c>
      <c r="H21" s="74">
        <v>-9.0</v>
      </c>
      <c r="I21" s="75">
        <v>-12.0</v>
      </c>
      <c r="J21" s="74">
        <v>-9.0</v>
      </c>
      <c r="K21" s="76" t="s">
        <v>213</v>
      </c>
      <c r="L21" s="74">
        <v>0.0</v>
      </c>
      <c r="M21" s="74">
        <v>1.0</v>
      </c>
      <c r="N21" s="74" t="s">
        <v>41</v>
      </c>
      <c r="O21" s="74" t="s">
        <v>76</v>
      </c>
      <c r="P21" s="12" t="s">
        <v>77</v>
      </c>
      <c r="Q21" s="74">
        <v>0.25</v>
      </c>
      <c r="R21" s="74">
        <v>0.75</v>
      </c>
      <c r="S21" s="74">
        <v>0.0</v>
      </c>
      <c r="T21" s="74">
        <v>1.0</v>
      </c>
      <c r="U21" s="74" t="s">
        <v>1933</v>
      </c>
      <c r="V21" s="74" t="s">
        <v>1934</v>
      </c>
      <c r="W21" s="74" t="s">
        <v>1935</v>
      </c>
      <c r="X21" s="74" t="s">
        <v>124</v>
      </c>
      <c r="Y21" s="74" t="s">
        <v>1936</v>
      </c>
      <c r="Z21" s="74" t="e">
        <v>#NAME?</v>
      </c>
      <c r="AA21" s="74" t="s">
        <v>1937</v>
      </c>
      <c r="AB21" s="74" t="s">
        <v>3530</v>
      </c>
      <c r="AC21" s="74" t="s">
        <v>1939</v>
      </c>
      <c r="AD21" s="74" t="s">
        <v>1940</v>
      </c>
      <c r="AE21" s="74" t="s">
        <v>50</v>
      </c>
      <c r="AF21" s="74" t="s">
        <v>1941</v>
      </c>
      <c r="AG21" s="13" t="s">
        <v>273</v>
      </c>
    </row>
    <row r="22">
      <c r="A22" s="74">
        <v>21.0</v>
      </c>
      <c r="B22" s="12" t="s">
        <v>2145</v>
      </c>
      <c r="C22" s="12" t="s">
        <v>3531</v>
      </c>
      <c r="D22" s="74">
        <v>2013.0</v>
      </c>
      <c r="E22" s="74" t="s">
        <v>74</v>
      </c>
      <c r="F22" s="74">
        <v>2.0</v>
      </c>
      <c r="G22" s="75">
        <v>-3.0</v>
      </c>
      <c r="H22" s="74">
        <v>-1.0</v>
      </c>
      <c r="I22" s="75">
        <v>-3.0</v>
      </c>
      <c r="J22" s="74">
        <v>0.0</v>
      </c>
      <c r="K22" s="76" t="s">
        <v>75</v>
      </c>
      <c r="L22" s="74">
        <v>0.0</v>
      </c>
      <c r="M22" s="74">
        <v>1.0</v>
      </c>
      <c r="N22" s="74" t="s">
        <v>41</v>
      </c>
      <c r="O22" s="74" t="s">
        <v>76</v>
      </c>
      <c r="P22" s="12" t="s">
        <v>77</v>
      </c>
      <c r="Q22" s="74">
        <v>0.75</v>
      </c>
      <c r="R22" s="74">
        <v>0.25</v>
      </c>
      <c r="S22" s="74">
        <v>0.0</v>
      </c>
      <c r="T22" s="74">
        <v>1.0</v>
      </c>
      <c r="U22" s="74" t="s">
        <v>2146</v>
      </c>
      <c r="V22" s="74" t="s">
        <v>79</v>
      </c>
      <c r="W22" s="74" t="s">
        <v>80</v>
      </c>
      <c r="X22" s="74" t="s">
        <v>63</v>
      </c>
      <c r="Y22" s="74" t="s">
        <v>2147</v>
      </c>
      <c r="Z22" s="74" t="e">
        <v>#NAME?</v>
      </c>
      <c r="AA22" s="74" t="s">
        <v>2148</v>
      </c>
      <c r="AB22" s="74" t="s">
        <v>3532</v>
      </c>
      <c r="AC22" s="74" t="s">
        <v>2150</v>
      </c>
      <c r="AD22" s="74" t="s">
        <v>3533</v>
      </c>
      <c r="AE22" s="74" t="s">
        <v>50</v>
      </c>
      <c r="AF22" s="78"/>
      <c r="AG22" s="78"/>
    </row>
    <row r="23">
      <c r="A23" s="74">
        <v>22.0</v>
      </c>
      <c r="B23" s="12" t="s">
        <v>2832</v>
      </c>
      <c r="C23" s="12" t="s">
        <v>2831</v>
      </c>
      <c r="D23" s="74">
        <v>2010.0</v>
      </c>
      <c r="E23" s="74" t="s">
        <v>235</v>
      </c>
      <c r="F23" s="74">
        <v>3.0</v>
      </c>
      <c r="G23" s="75">
        <v>-3.0</v>
      </c>
      <c r="H23" s="74">
        <v>-2.0</v>
      </c>
      <c r="I23" s="75" t="s">
        <v>50</v>
      </c>
      <c r="J23" s="74" t="s">
        <v>50</v>
      </c>
      <c r="K23" s="76" t="s">
        <v>57</v>
      </c>
      <c r="L23" s="74">
        <v>0.0</v>
      </c>
      <c r="M23" s="74">
        <v>1.0</v>
      </c>
      <c r="N23" s="74" t="s">
        <v>41</v>
      </c>
      <c r="O23" s="74" t="s">
        <v>58</v>
      </c>
      <c r="P23" s="12" t="s">
        <v>59</v>
      </c>
      <c r="Q23" s="74">
        <v>1.0</v>
      </c>
      <c r="R23" s="74">
        <v>0.0</v>
      </c>
      <c r="S23" s="74">
        <v>0.0</v>
      </c>
      <c r="T23" s="74">
        <v>1.0</v>
      </c>
      <c r="U23" s="74" t="s">
        <v>2833</v>
      </c>
      <c r="V23" s="74" t="s">
        <v>2834</v>
      </c>
      <c r="W23" s="74" t="s">
        <v>2835</v>
      </c>
      <c r="X23" s="74" t="s">
        <v>63</v>
      </c>
      <c r="Y23" s="74" t="s">
        <v>2836</v>
      </c>
      <c r="Z23" s="74" t="e">
        <v>#NAME?</v>
      </c>
      <c r="AA23" s="74" t="s">
        <v>2837</v>
      </c>
      <c r="AB23" s="74" t="s">
        <v>3534</v>
      </c>
      <c r="AC23" s="74" t="s">
        <v>2839</v>
      </c>
      <c r="AD23" s="74" t="s">
        <v>2840</v>
      </c>
      <c r="AE23" s="74" t="s">
        <v>2841</v>
      </c>
      <c r="AF23" s="78"/>
      <c r="AG23" s="78"/>
    </row>
    <row r="24">
      <c r="A24" s="73">
        <v>23.0</v>
      </c>
      <c r="B24" s="12" t="s">
        <v>983</v>
      </c>
      <c r="C24" s="12" t="s">
        <v>3535</v>
      </c>
      <c r="D24" s="74">
        <v>2005.0</v>
      </c>
      <c r="E24" s="74" t="s">
        <v>235</v>
      </c>
      <c r="F24" s="74">
        <v>3.0</v>
      </c>
      <c r="G24" s="75">
        <v>-5.0</v>
      </c>
      <c r="H24" s="74">
        <v>-3.0</v>
      </c>
      <c r="I24" s="75">
        <v>-6.0</v>
      </c>
      <c r="J24" s="74">
        <v>3.0</v>
      </c>
      <c r="K24" s="76" t="s">
        <v>455</v>
      </c>
      <c r="L24" s="74">
        <v>0.0</v>
      </c>
      <c r="M24" s="74">
        <v>0.0</v>
      </c>
      <c r="N24" s="74" t="s">
        <v>41</v>
      </c>
      <c r="O24" s="74" t="s">
        <v>58</v>
      </c>
      <c r="P24" s="12" t="s">
        <v>821</v>
      </c>
      <c r="Q24" s="74">
        <v>1.0</v>
      </c>
      <c r="R24" s="74">
        <v>0.0</v>
      </c>
      <c r="S24" s="74">
        <v>0.0</v>
      </c>
      <c r="T24" s="74">
        <v>1.0</v>
      </c>
      <c r="U24" s="74" t="s">
        <v>984</v>
      </c>
      <c r="V24" s="74" t="s">
        <v>985</v>
      </c>
      <c r="W24" s="74" t="s">
        <v>986</v>
      </c>
      <c r="X24" s="74" t="s">
        <v>987</v>
      </c>
      <c r="Y24" s="74" t="s">
        <v>988</v>
      </c>
      <c r="Z24" s="74" t="e">
        <v>#NAME?</v>
      </c>
      <c r="AA24" s="74" t="s">
        <v>989</v>
      </c>
      <c r="AB24" s="74" t="s">
        <v>3536</v>
      </c>
      <c r="AC24" s="74" t="s">
        <v>991</v>
      </c>
      <c r="AD24" s="74" t="s">
        <v>344</v>
      </c>
      <c r="AE24" s="74" t="s">
        <v>50</v>
      </c>
      <c r="AF24" s="74" t="s">
        <v>993</v>
      </c>
      <c r="AG24" s="74" t="s">
        <v>52</v>
      </c>
    </row>
    <row r="25">
      <c r="A25" s="73">
        <v>24.0</v>
      </c>
      <c r="B25" s="12" t="s">
        <v>3370</v>
      </c>
      <c r="C25" s="12" t="s">
        <v>3537</v>
      </c>
      <c r="D25" s="74">
        <v>2004.0</v>
      </c>
      <c r="E25" s="74" t="s">
        <v>235</v>
      </c>
      <c r="F25" s="74">
        <v>0.0</v>
      </c>
      <c r="G25" s="75">
        <v>-9.0</v>
      </c>
      <c r="H25" s="74">
        <v>0.0</v>
      </c>
      <c r="I25" s="75">
        <v>-9.0</v>
      </c>
      <c r="J25" s="74">
        <v>5.0</v>
      </c>
      <c r="K25" s="76" t="s">
        <v>3504</v>
      </c>
      <c r="L25" s="74">
        <v>1.0</v>
      </c>
      <c r="M25" s="74">
        <v>1.0</v>
      </c>
      <c r="N25" s="74" t="s">
        <v>41</v>
      </c>
      <c r="O25" s="74" t="s">
        <v>58</v>
      </c>
      <c r="P25" s="12" t="s">
        <v>172</v>
      </c>
      <c r="Q25" s="74">
        <v>0.0</v>
      </c>
      <c r="R25" s="74">
        <v>0.0</v>
      </c>
      <c r="S25" s="74">
        <v>0.0</v>
      </c>
      <c r="T25" s="74">
        <v>0.0</v>
      </c>
      <c r="U25" s="74" t="s">
        <v>173</v>
      </c>
      <c r="V25" s="74" t="s">
        <v>238</v>
      </c>
      <c r="W25" s="74" t="s">
        <v>175</v>
      </c>
      <c r="X25" s="74" t="s">
        <v>176</v>
      </c>
      <c r="Y25" s="74" t="s">
        <v>245</v>
      </c>
      <c r="Z25" s="74" t="s">
        <v>50</v>
      </c>
      <c r="AA25" s="74" t="s">
        <v>50</v>
      </c>
      <c r="AB25" s="74" t="s">
        <v>3538</v>
      </c>
      <c r="AC25" s="74" t="s">
        <v>3372</v>
      </c>
      <c r="AD25" s="74" t="s">
        <v>50</v>
      </c>
      <c r="AE25" s="74" t="s">
        <v>50</v>
      </c>
      <c r="AF25" s="74" t="s">
        <v>3373</v>
      </c>
      <c r="AG25" s="13" t="s">
        <v>52</v>
      </c>
    </row>
    <row r="26">
      <c r="A26" s="73">
        <v>25.0</v>
      </c>
      <c r="B26" s="12" t="s">
        <v>1849</v>
      </c>
      <c r="C26" s="12" t="s">
        <v>1848</v>
      </c>
      <c r="D26" s="74">
        <v>2015.0</v>
      </c>
      <c r="E26" s="74" t="s">
        <v>235</v>
      </c>
      <c r="F26" s="74">
        <v>3.0</v>
      </c>
      <c r="G26" s="75">
        <v>-9.0</v>
      </c>
      <c r="H26" s="74">
        <v>-9.0</v>
      </c>
      <c r="I26" s="75">
        <v>-12.0</v>
      </c>
      <c r="J26" s="74">
        <v>-9.0</v>
      </c>
      <c r="K26" s="76" t="s">
        <v>213</v>
      </c>
      <c r="L26" s="74">
        <v>0.0</v>
      </c>
      <c r="M26" s="74">
        <v>1.0</v>
      </c>
      <c r="N26" s="74" t="s">
        <v>41</v>
      </c>
      <c r="O26" s="74" t="s">
        <v>76</v>
      </c>
      <c r="P26" s="12" t="s">
        <v>77</v>
      </c>
      <c r="Q26" s="74">
        <v>0.5</v>
      </c>
      <c r="R26" s="74">
        <v>0.0</v>
      </c>
      <c r="S26" s="74">
        <v>0.5</v>
      </c>
      <c r="T26" s="74">
        <v>1.0</v>
      </c>
      <c r="U26" s="74" t="s">
        <v>1850</v>
      </c>
      <c r="V26" s="74" t="s">
        <v>215</v>
      </c>
      <c r="W26" s="74" t="s">
        <v>213</v>
      </c>
      <c r="X26" s="74" t="s">
        <v>1402</v>
      </c>
      <c r="Y26" s="74" t="s">
        <v>1851</v>
      </c>
      <c r="Z26" s="74" t="e">
        <v>#NAME?</v>
      </c>
      <c r="AA26" s="74" t="s">
        <v>1852</v>
      </c>
      <c r="AB26" s="74" t="s">
        <v>3539</v>
      </c>
      <c r="AC26" s="74" t="s">
        <v>1854</v>
      </c>
      <c r="AD26" s="74" t="s">
        <v>1855</v>
      </c>
      <c r="AE26" s="74" t="s">
        <v>1856</v>
      </c>
      <c r="AF26" s="74" t="s">
        <v>1857</v>
      </c>
      <c r="AG26" s="13" t="s">
        <v>52</v>
      </c>
    </row>
    <row r="27">
      <c r="A27" s="73">
        <v>26.0</v>
      </c>
      <c r="B27" s="12" t="s">
        <v>1781</v>
      </c>
      <c r="C27" s="12" t="s">
        <v>3540</v>
      </c>
      <c r="D27" s="74">
        <v>2012.0</v>
      </c>
      <c r="E27" s="74" t="s">
        <v>212</v>
      </c>
      <c r="F27" s="74">
        <v>3.0</v>
      </c>
      <c r="G27" s="75">
        <v>-9.0</v>
      </c>
      <c r="H27" s="74">
        <v>-9.0</v>
      </c>
      <c r="I27" s="75">
        <v>-9.0</v>
      </c>
      <c r="J27" s="74">
        <v>-6.0</v>
      </c>
      <c r="K27" s="76" t="s">
        <v>213</v>
      </c>
      <c r="L27" s="74">
        <v>0.0</v>
      </c>
      <c r="M27" s="74">
        <v>1.0</v>
      </c>
      <c r="N27" s="74" t="s">
        <v>41</v>
      </c>
      <c r="O27" s="74" t="s">
        <v>76</v>
      </c>
      <c r="P27" s="12" t="s">
        <v>77</v>
      </c>
      <c r="Q27" s="74">
        <v>0.75</v>
      </c>
      <c r="R27" s="74">
        <v>0.25</v>
      </c>
      <c r="S27" s="74">
        <v>0.0</v>
      </c>
      <c r="T27" s="74">
        <v>1.0</v>
      </c>
      <c r="U27" s="74" t="s">
        <v>1782</v>
      </c>
      <c r="V27" s="74" t="s">
        <v>1783</v>
      </c>
      <c r="W27" s="74" t="s">
        <v>1784</v>
      </c>
      <c r="X27" s="74" t="s">
        <v>987</v>
      </c>
      <c r="Y27" s="74" t="s">
        <v>1785</v>
      </c>
      <c r="Z27" s="74" t="e">
        <v>#NAME?</v>
      </c>
      <c r="AA27" s="74" t="s">
        <v>1786</v>
      </c>
      <c r="AB27" s="74" t="s">
        <v>3541</v>
      </c>
      <c r="AC27" s="74" t="s">
        <v>1788</v>
      </c>
      <c r="AD27" s="74" t="s">
        <v>1789</v>
      </c>
      <c r="AE27" s="74" t="s">
        <v>50</v>
      </c>
      <c r="AF27" s="74" t="s">
        <v>1790</v>
      </c>
      <c r="AG27" s="13" t="s">
        <v>52</v>
      </c>
    </row>
    <row r="28">
      <c r="A28" s="74">
        <v>27.0</v>
      </c>
      <c r="B28" s="12" t="s">
        <v>2888</v>
      </c>
      <c r="C28" s="12" t="s">
        <v>3542</v>
      </c>
      <c r="D28" s="74">
        <v>2004.0</v>
      </c>
      <c r="E28" s="74" t="s">
        <v>2889</v>
      </c>
      <c r="F28" s="74">
        <v>3.0</v>
      </c>
      <c r="G28" s="75">
        <v>-3.0</v>
      </c>
      <c r="H28" s="74">
        <v>-2.0</v>
      </c>
      <c r="I28" s="75">
        <v>0.0</v>
      </c>
      <c r="J28" s="74">
        <v>0.0</v>
      </c>
      <c r="K28" s="76" t="s">
        <v>57</v>
      </c>
      <c r="L28" s="74">
        <v>0.0</v>
      </c>
      <c r="M28" s="74">
        <v>1.0</v>
      </c>
      <c r="N28" s="74" t="s">
        <v>41</v>
      </c>
      <c r="O28" s="74" t="s">
        <v>58</v>
      </c>
      <c r="P28" s="12" t="s">
        <v>172</v>
      </c>
      <c r="Q28" s="74">
        <v>1.0</v>
      </c>
      <c r="R28" s="74">
        <v>0.0</v>
      </c>
      <c r="S28" s="74">
        <v>0.0</v>
      </c>
      <c r="T28" s="74">
        <v>1.0</v>
      </c>
      <c r="U28" s="74" t="s">
        <v>2890</v>
      </c>
      <c r="V28" s="74" t="s">
        <v>2891</v>
      </c>
      <c r="W28" s="74" t="s">
        <v>2892</v>
      </c>
      <c r="X28" s="74" t="s">
        <v>81</v>
      </c>
      <c r="Y28" s="74" t="s">
        <v>2893</v>
      </c>
      <c r="Z28" s="74" t="e">
        <v>#NAME?</v>
      </c>
      <c r="AA28" s="74" t="s">
        <v>2894</v>
      </c>
      <c r="AB28" s="74" t="s">
        <v>3543</v>
      </c>
      <c r="AC28" s="74" t="s">
        <v>2896</v>
      </c>
      <c r="AD28" s="74" t="s">
        <v>344</v>
      </c>
      <c r="AE28" s="74" t="s">
        <v>50</v>
      </c>
      <c r="AF28" s="78"/>
      <c r="AG28" s="78"/>
    </row>
    <row r="29">
      <c r="A29" s="73">
        <v>28.0</v>
      </c>
      <c r="B29" s="12" t="s">
        <v>818</v>
      </c>
      <c r="C29" s="12" t="s">
        <v>817</v>
      </c>
      <c r="D29" s="74">
        <v>2013.0</v>
      </c>
      <c r="E29" s="74" t="s">
        <v>819</v>
      </c>
      <c r="F29" s="74">
        <v>3.0</v>
      </c>
      <c r="G29" s="75">
        <v>-9.0</v>
      </c>
      <c r="H29" s="74">
        <v>-5.0</v>
      </c>
      <c r="I29" s="75">
        <v>-8.0</v>
      </c>
      <c r="J29" s="13">
        <v>3.0</v>
      </c>
      <c r="K29" s="76" t="s">
        <v>820</v>
      </c>
      <c r="L29" s="74">
        <v>1.0</v>
      </c>
      <c r="M29" s="74">
        <v>1.0</v>
      </c>
      <c r="N29" s="74" t="s">
        <v>41</v>
      </c>
      <c r="O29" s="74" t="s">
        <v>93</v>
      </c>
      <c r="P29" s="12" t="s">
        <v>821</v>
      </c>
      <c r="Q29" s="74">
        <v>0.5</v>
      </c>
      <c r="R29" s="74">
        <v>0.0</v>
      </c>
      <c r="S29" s="74">
        <v>0.5</v>
      </c>
      <c r="T29" s="74">
        <v>1.0</v>
      </c>
      <c r="U29" s="74" t="s">
        <v>822</v>
      </c>
      <c r="V29" s="74" t="s">
        <v>823</v>
      </c>
      <c r="W29" s="74" t="s">
        <v>91</v>
      </c>
      <c r="X29" s="74" t="s">
        <v>124</v>
      </c>
      <c r="Y29" s="74" t="s">
        <v>824</v>
      </c>
      <c r="Z29" s="74" t="e">
        <v>#NAME?</v>
      </c>
      <c r="AA29" s="74" t="s">
        <v>825</v>
      </c>
      <c r="AB29" s="74" t="s">
        <v>3544</v>
      </c>
      <c r="AC29" s="74" t="s">
        <v>827</v>
      </c>
      <c r="AD29" s="74" t="s">
        <v>828</v>
      </c>
      <c r="AE29" s="74" t="s">
        <v>829</v>
      </c>
      <c r="AF29" s="74" t="s">
        <v>830</v>
      </c>
      <c r="AG29" s="13" t="s">
        <v>273</v>
      </c>
    </row>
    <row r="30">
      <c r="A30" s="74">
        <v>29.0</v>
      </c>
      <c r="B30" s="12" t="s">
        <v>1740</v>
      </c>
      <c r="C30" s="12" t="s">
        <v>3545</v>
      </c>
      <c r="D30" s="74">
        <v>2014.0</v>
      </c>
      <c r="E30" s="74" t="s">
        <v>200</v>
      </c>
      <c r="F30" s="79">
        <v>3.0</v>
      </c>
      <c r="G30" s="80">
        <v>-3.0</v>
      </c>
      <c r="H30" s="79">
        <v>-2.0</v>
      </c>
      <c r="I30" s="80">
        <v>-2.0</v>
      </c>
      <c r="J30" s="79">
        <v>0.0</v>
      </c>
      <c r="K30" s="76" t="s">
        <v>75</v>
      </c>
      <c r="L30" s="74">
        <v>0.0</v>
      </c>
      <c r="M30" s="74">
        <v>1.0</v>
      </c>
      <c r="N30" s="74" t="s">
        <v>41</v>
      </c>
      <c r="O30" s="74" t="s">
        <v>76</v>
      </c>
      <c r="P30" s="12" t="s">
        <v>59</v>
      </c>
      <c r="Q30" s="74">
        <v>0.25</v>
      </c>
      <c r="R30" s="74">
        <v>0.0</v>
      </c>
      <c r="S30" s="74">
        <v>0.75</v>
      </c>
      <c r="T30" s="74">
        <v>1.0</v>
      </c>
      <c r="U30" s="74" t="s">
        <v>1741</v>
      </c>
      <c r="V30" s="74" t="s">
        <v>146</v>
      </c>
      <c r="W30" s="74" t="s">
        <v>1742</v>
      </c>
      <c r="X30" s="74" t="s">
        <v>124</v>
      </c>
      <c r="Y30" s="74" t="s">
        <v>1743</v>
      </c>
      <c r="Z30" s="74" t="e">
        <v>#NAME?</v>
      </c>
      <c r="AA30" s="74" t="s">
        <v>1744</v>
      </c>
      <c r="AB30" s="74" t="s">
        <v>3546</v>
      </c>
      <c r="AC30" s="74" t="s">
        <v>1746</v>
      </c>
      <c r="AD30" s="74" t="s">
        <v>1747</v>
      </c>
      <c r="AE30" s="74" t="s">
        <v>50</v>
      </c>
      <c r="AF30" s="78"/>
      <c r="AG30" s="78"/>
    </row>
    <row r="31">
      <c r="A31" s="74">
        <v>30.0</v>
      </c>
      <c r="B31" s="12" t="s">
        <v>1740</v>
      </c>
      <c r="C31" s="12" t="s">
        <v>3547</v>
      </c>
      <c r="D31" s="74">
        <v>2016.0</v>
      </c>
      <c r="E31" s="74" t="s">
        <v>2364</v>
      </c>
      <c r="F31" s="79">
        <v>3.0</v>
      </c>
      <c r="G31" s="80">
        <v>-3.0</v>
      </c>
      <c r="H31" s="79">
        <v>-2.0</v>
      </c>
      <c r="I31" s="80">
        <v>-2.0</v>
      </c>
      <c r="J31" s="79">
        <v>0.0</v>
      </c>
      <c r="K31" s="76" t="s">
        <v>75</v>
      </c>
      <c r="L31" s="74">
        <v>0.0</v>
      </c>
      <c r="M31" s="74">
        <v>1.0</v>
      </c>
      <c r="N31" s="74" t="s">
        <v>41</v>
      </c>
      <c r="O31" s="74" t="s">
        <v>76</v>
      </c>
      <c r="P31" s="12" t="s">
        <v>59</v>
      </c>
      <c r="Q31" s="74">
        <v>0.25</v>
      </c>
      <c r="R31" s="74">
        <v>0.0</v>
      </c>
      <c r="S31" s="74">
        <v>0.75</v>
      </c>
      <c r="T31" s="74">
        <v>1.0</v>
      </c>
      <c r="U31" s="74" t="s">
        <v>1741</v>
      </c>
      <c r="V31" s="74" t="s">
        <v>146</v>
      </c>
      <c r="W31" s="74" t="s">
        <v>1742</v>
      </c>
      <c r="X31" s="74" t="s">
        <v>124</v>
      </c>
      <c r="Y31" s="74" t="s">
        <v>1743</v>
      </c>
      <c r="Z31" s="78"/>
      <c r="AA31" s="74" t="s">
        <v>2365</v>
      </c>
      <c r="AB31" s="74" t="s">
        <v>3548</v>
      </c>
      <c r="AC31" s="74" t="s">
        <v>2367</v>
      </c>
      <c r="AD31" s="74" t="s">
        <v>1747</v>
      </c>
      <c r="AE31" s="74" t="s">
        <v>50</v>
      </c>
      <c r="AF31" s="78"/>
      <c r="AG31" s="78"/>
    </row>
    <row r="32">
      <c r="A32" s="74">
        <v>31.0</v>
      </c>
      <c r="B32" s="12" t="s">
        <v>2783</v>
      </c>
      <c r="C32" s="12" t="s">
        <v>3549</v>
      </c>
      <c r="D32" s="74">
        <v>2010.0</v>
      </c>
      <c r="E32" s="74" t="s">
        <v>2774</v>
      </c>
      <c r="F32" s="74">
        <v>2.0</v>
      </c>
      <c r="G32" s="75">
        <v>-3.0</v>
      </c>
      <c r="H32" s="74">
        <v>-2.0</v>
      </c>
      <c r="I32" s="75">
        <v>0.0</v>
      </c>
      <c r="J32" s="74">
        <v>1.0</v>
      </c>
      <c r="K32" s="76" t="s">
        <v>57</v>
      </c>
      <c r="L32" s="74">
        <v>0.0</v>
      </c>
      <c r="M32" s="74">
        <v>1.0</v>
      </c>
      <c r="N32" s="74" t="s">
        <v>41</v>
      </c>
      <c r="O32" s="74" t="s">
        <v>76</v>
      </c>
      <c r="P32" s="12" t="s">
        <v>77</v>
      </c>
      <c r="Q32" s="74">
        <v>0.75</v>
      </c>
      <c r="R32" s="74">
        <v>0.25</v>
      </c>
      <c r="S32" s="74">
        <v>0.0</v>
      </c>
      <c r="T32" s="74">
        <v>1.0</v>
      </c>
      <c r="U32" s="74" t="s">
        <v>2784</v>
      </c>
      <c r="V32" s="74" t="s">
        <v>2785</v>
      </c>
      <c r="W32" s="74" t="s">
        <v>162</v>
      </c>
      <c r="X32" s="74" t="s">
        <v>63</v>
      </c>
      <c r="Y32" s="74" t="s">
        <v>2786</v>
      </c>
      <c r="Z32" s="74" t="e">
        <v>#NAME?</v>
      </c>
      <c r="AA32" s="74" t="s">
        <v>2787</v>
      </c>
      <c r="AB32" s="74" t="s">
        <v>3550</v>
      </c>
      <c r="AC32" s="74" t="s">
        <v>2789</v>
      </c>
      <c r="AD32" s="74" t="s">
        <v>2790</v>
      </c>
      <c r="AE32" s="74" t="s">
        <v>2791</v>
      </c>
      <c r="AF32" s="78"/>
      <c r="AG32" s="78"/>
    </row>
    <row r="33">
      <c r="A33" s="74">
        <v>32.0</v>
      </c>
      <c r="B33" s="12" t="s">
        <v>2329</v>
      </c>
      <c r="C33" s="12" t="s">
        <v>2328</v>
      </c>
      <c r="D33" s="74">
        <v>2010.0</v>
      </c>
      <c r="E33" s="74" t="s">
        <v>3551</v>
      </c>
      <c r="F33" s="74">
        <v>2.0</v>
      </c>
      <c r="G33" s="75" t="s">
        <v>50</v>
      </c>
      <c r="H33" s="74" t="s">
        <v>50</v>
      </c>
      <c r="I33" s="75">
        <v>-3.0</v>
      </c>
      <c r="J33" s="74">
        <v>0.0</v>
      </c>
      <c r="K33" s="76" t="s">
        <v>1149</v>
      </c>
      <c r="L33" s="74">
        <v>0.0</v>
      </c>
      <c r="M33" s="74">
        <v>1.0</v>
      </c>
      <c r="N33" s="74" t="s">
        <v>41</v>
      </c>
      <c r="O33" s="74" t="s">
        <v>76</v>
      </c>
      <c r="P33" s="12" t="s">
        <v>77</v>
      </c>
      <c r="Q33" s="74">
        <v>0.0</v>
      </c>
      <c r="R33" s="74">
        <v>1.0</v>
      </c>
      <c r="S33" s="74">
        <v>0.0</v>
      </c>
      <c r="T33" s="74">
        <v>1.0</v>
      </c>
      <c r="U33" s="74" t="s">
        <v>3552</v>
      </c>
      <c r="V33" s="74" t="s">
        <v>2332</v>
      </c>
      <c r="W33" s="74" t="s">
        <v>80</v>
      </c>
      <c r="X33" s="74" t="s">
        <v>2333</v>
      </c>
      <c r="Y33" s="74" t="s">
        <v>3553</v>
      </c>
      <c r="Z33" s="74" t="e">
        <v>#NAME?</v>
      </c>
      <c r="AA33" s="74" t="s">
        <v>2335</v>
      </c>
      <c r="AB33" s="74" t="s">
        <v>3554</v>
      </c>
      <c r="AC33" s="74" t="s">
        <v>3555</v>
      </c>
      <c r="AD33" s="74" t="s">
        <v>3556</v>
      </c>
      <c r="AE33" s="74" t="s">
        <v>50</v>
      </c>
      <c r="AF33" s="78"/>
      <c r="AG33" s="78"/>
    </row>
    <row r="34">
      <c r="A34" s="73">
        <v>33.0</v>
      </c>
      <c r="B34" s="12" t="s">
        <v>1582</v>
      </c>
      <c r="C34" s="12" t="s">
        <v>1581</v>
      </c>
      <c r="D34" s="74">
        <v>1998.0</v>
      </c>
      <c r="E34" s="74" t="s">
        <v>1583</v>
      </c>
      <c r="F34" s="79">
        <v>3.0</v>
      </c>
      <c r="G34" s="80">
        <v>-4.0</v>
      </c>
      <c r="H34" s="79">
        <v>-2.0</v>
      </c>
      <c r="I34" s="80">
        <v>-3.0</v>
      </c>
      <c r="J34" s="79">
        <v>6.0</v>
      </c>
      <c r="K34" s="76" t="s">
        <v>75</v>
      </c>
      <c r="L34" s="74">
        <v>0.0</v>
      </c>
      <c r="M34" s="74">
        <v>1.0</v>
      </c>
      <c r="N34" s="74" t="s">
        <v>41</v>
      </c>
      <c r="O34" s="74" t="s">
        <v>58</v>
      </c>
      <c r="P34" s="12" t="s">
        <v>59</v>
      </c>
      <c r="Q34" s="74">
        <v>0.5</v>
      </c>
      <c r="R34" s="74">
        <v>0.0</v>
      </c>
      <c r="S34" s="74">
        <v>0.5</v>
      </c>
      <c r="T34" s="74">
        <v>1.0</v>
      </c>
      <c r="U34" s="74" t="s">
        <v>1584</v>
      </c>
      <c r="V34" s="74" t="s">
        <v>1585</v>
      </c>
      <c r="W34" s="74" t="s">
        <v>1586</v>
      </c>
      <c r="X34" s="74" t="s">
        <v>124</v>
      </c>
      <c r="Y34" s="74" t="s">
        <v>1587</v>
      </c>
      <c r="Z34" s="74" t="e">
        <v>#NAME?</v>
      </c>
      <c r="AA34" s="74" t="s">
        <v>1588</v>
      </c>
      <c r="AB34" s="74" t="s">
        <v>3557</v>
      </c>
      <c r="AC34" s="74" t="s">
        <v>1590</v>
      </c>
      <c r="AD34" s="74" t="s">
        <v>344</v>
      </c>
      <c r="AE34" s="74" t="s">
        <v>50</v>
      </c>
      <c r="AF34" s="74" t="s">
        <v>2901</v>
      </c>
      <c r="AG34" s="74" t="s">
        <v>1592</v>
      </c>
    </row>
    <row r="35">
      <c r="A35" s="73">
        <v>34.0</v>
      </c>
      <c r="B35" s="12" t="s">
        <v>650</v>
      </c>
      <c r="C35" s="12" t="s">
        <v>649</v>
      </c>
      <c r="D35" s="74">
        <v>2008.0</v>
      </c>
      <c r="E35" s="74" t="s">
        <v>651</v>
      </c>
      <c r="F35" s="74">
        <v>2.0</v>
      </c>
      <c r="G35" s="75">
        <v>-5.0</v>
      </c>
      <c r="H35" s="74">
        <v>-4.0</v>
      </c>
      <c r="I35" s="75">
        <v>2.0</v>
      </c>
      <c r="J35" s="74">
        <v>4.0</v>
      </c>
      <c r="K35" s="76" t="s">
        <v>455</v>
      </c>
      <c r="L35" s="74">
        <v>0.0</v>
      </c>
      <c r="M35" s="74">
        <v>1.0</v>
      </c>
      <c r="N35" s="74" t="s">
        <v>41</v>
      </c>
      <c r="O35" s="74" t="s">
        <v>76</v>
      </c>
      <c r="P35" s="12" t="s">
        <v>578</v>
      </c>
      <c r="Q35" s="74">
        <v>1.0</v>
      </c>
      <c r="R35" s="74">
        <v>0.0</v>
      </c>
      <c r="S35" s="74">
        <v>0.0</v>
      </c>
      <c r="T35" s="74">
        <v>1.0</v>
      </c>
      <c r="U35" s="74" t="s">
        <v>372</v>
      </c>
      <c r="V35" s="74" t="s">
        <v>652</v>
      </c>
      <c r="W35" s="74" t="s">
        <v>653</v>
      </c>
      <c r="X35" s="74" t="s">
        <v>81</v>
      </c>
      <c r="Y35" s="74" t="s">
        <v>654</v>
      </c>
      <c r="Z35" s="74" t="e">
        <v>#NAME?</v>
      </c>
      <c r="AA35" s="74" t="s">
        <v>655</v>
      </c>
      <c r="AB35" s="74" t="s">
        <v>3558</v>
      </c>
      <c r="AC35" s="74" t="s">
        <v>657</v>
      </c>
      <c r="AD35" s="74" t="s">
        <v>573</v>
      </c>
      <c r="AE35" s="74" t="s">
        <v>50</v>
      </c>
      <c r="AF35" s="74" t="s">
        <v>658</v>
      </c>
      <c r="AG35" s="74" t="s">
        <v>52</v>
      </c>
    </row>
    <row r="36">
      <c r="A36" s="74">
        <v>35.0</v>
      </c>
      <c r="B36" s="12" t="s">
        <v>2013</v>
      </c>
      <c r="C36" s="12" t="s">
        <v>3559</v>
      </c>
      <c r="D36" s="74">
        <v>2011.0</v>
      </c>
      <c r="E36" s="74" t="s">
        <v>56</v>
      </c>
      <c r="F36" s="79">
        <v>2.0</v>
      </c>
      <c r="G36" s="80">
        <v>-3.0</v>
      </c>
      <c r="H36" s="79">
        <v>-1.0</v>
      </c>
      <c r="I36" s="82">
        <v>0.0</v>
      </c>
      <c r="J36" s="79">
        <v>0.0</v>
      </c>
      <c r="K36" s="76" t="s">
        <v>57</v>
      </c>
      <c r="L36" s="74">
        <v>0.0</v>
      </c>
      <c r="M36" s="74">
        <v>1.0</v>
      </c>
      <c r="N36" s="74" t="s">
        <v>41</v>
      </c>
      <c r="O36" s="74" t="s">
        <v>58</v>
      </c>
      <c r="P36" s="12" t="s">
        <v>77</v>
      </c>
      <c r="Q36" s="74">
        <v>1.0</v>
      </c>
      <c r="R36" s="74">
        <v>0.0</v>
      </c>
      <c r="S36" s="74">
        <v>0.0</v>
      </c>
      <c r="T36" s="74">
        <v>1.0</v>
      </c>
      <c r="U36" s="74" t="s">
        <v>3560</v>
      </c>
      <c r="V36" s="74" t="s">
        <v>2016</v>
      </c>
      <c r="W36" s="74" t="s">
        <v>2017</v>
      </c>
      <c r="X36" s="74" t="s">
        <v>124</v>
      </c>
      <c r="Y36" s="74" t="s">
        <v>3561</v>
      </c>
      <c r="Z36" s="74" t="e">
        <v>#NAME?</v>
      </c>
      <c r="AA36" s="74" t="s">
        <v>2019</v>
      </c>
      <c r="AB36" s="74" t="s">
        <v>3562</v>
      </c>
      <c r="AC36" s="74" t="s">
        <v>2021</v>
      </c>
      <c r="AD36" s="74" t="s">
        <v>2022</v>
      </c>
      <c r="AE36" s="74" t="s">
        <v>2023</v>
      </c>
      <c r="AF36" s="78"/>
      <c r="AG36" s="78"/>
    </row>
    <row r="37">
      <c r="A37" s="74">
        <v>36.0</v>
      </c>
      <c r="B37" s="12" t="s">
        <v>1760</v>
      </c>
      <c r="C37" s="12" t="s">
        <v>1759</v>
      </c>
      <c r="D37" s="74">
        <v>2016.0</v>
      </c>
      <c r="E37" s="74" t="s">
        <v>200</v>
      </c>
      <c r="F37" s="79">
        <v>3.0</v>
      </c>
      <c r="G37" s="80">
        <v>-3.0</v>
      </c>
      <c r="H37" s="79">
        <v>-2.0</v>
      </c>
      <c r="I37" s="80">
        <v>-2.0</v>
      </c>
      <c r="J37" s="79">
        <v>0.0</v>
      </c>
      <c r="K37" s="76" t="s">
        <v>75</v>
      </c>
      <c r="L37" s="74">
        <v>0.0</v>
      </c>
      <c r="M37" s="74">
        <v>1.0</v>
      </c>
      <c r="N37" s="74" t="s">
        <v>41</v>
      </c>
      <c r="O37" s="74" t="s">
        <v>76</v>
      </c>
      <c r="P37" s="12" t="s">
        <v>77</v>
      </c>
      <c r="Q37" s="74">
        <v>0.0</v>
      </c>
      <c r="R37" s="74">
        <v>0.75</v>
      </c>
      <c r="S37" s="74">
        <v>0.25</v>
      </c>
      <c r="T37" s="74">
        <v>1.0</v>
      </c>
      <c r="U37" s="74" t="s">
        <v>3563</v>
      </c>
      <c r="V37" s="74" t="s">
        <v>146</v>
      </c>
      <c r="W37" s="74" t="s">
        <v>1752</v>
      </c>
      <c r="X37" s="74" t="s">
        <v>124</v>
      </c>
      <c r="Y37" s="74" t="s">
        <v>1762</v>
      </c>
      <c r="Z37" s="78"/>
      <c r="AA37" s="74" t="s">
        <v>1763</v>
      </c>
      <c r="AB37" s="74" t="s">
        <v>3564</v>
      </c>
      <c r="AC37" s="74" t="s">
        <v>1765</v>
      </c>
      <c r="AD37" s="74" t="s">
        <v>1766</v>
      </c>
      <c r="AE37" s="74" t="s">
        <v>50</v>
      </c>
      <c r="AF37" s="78"/>
      <c r="AG37" s="78"/>
    </row>
    <row r="38">
      <c r="A38" s="73">
        <v>37.0</v>
      </c>
      <c r="B38" s="12" t="s">
        <v>262</v>
      </c>
      <c r="C38" s="12" t="s">
        <v>921</v>
      </c>
      <c r="D38" s="74">
        <v>2009.0</v>
      </c>
      <c r="E38" s="74" t="s">
        <v>212</v>
      </c>
      <c r="F38" s="74">
        <v>3.0</v>
      </c>
      <c r="G38" s="75">
        <v>-9.0</v>
      </c>
      <c r="H38" s="74">
        <v>-3.0</v>
      </c>
      <c r="I38" s="75">
        <v>-6.0</v>
      </c>
      <c r="J38" s="74">
        <v>4.0</v>
      </c>
      <c r="K38" s="76" t="s">
        <v>820</v>
      </c>
      <c r="L38" s="74">
        <v>1.0</v>
      </c>
      <c r="M38" s="74">
        <v>1.0</v>
      </c>
      <c r="N38" s="74" t="s">
        <v>41</v>
      </c>
      <c r="O38" s="74" t="s">
        <v>76</v>
      </c>
      <c r="P38" s="12" t="s">
        <v>77</v>
      </c>
      <c r="Q38" s="74">
        <v>0.33</v>
      </c>
      <c r="R38" s="74">
        <v>0.33</v>
      </c>
      <c r="S38" s="74">
        <v>0.33</v>
      </c>
      <c r="T38" s="74">
        <v>1.0</v>
      </c>
      <c r="U38" s="74" t="s">
        <v>922</v>
      </c>
      <c r="V38" s="74" t="s">
        <v>923</v>
      </c>
      <c r="W38" s="74" t="s">
        <v>91</v>
      </c>
      <c r="X38" s="74" t="s">
        <v>124</v>
      </c>
      <c r="Y38" s="74" t="s">
        <v>924</v>
      </c>
      <c r="Z38" s="74" t="e">
        <v>#NAME?</v>
      </c>
      <c r="AA38" s="74" t="s">
        <v>925</v>
      </c>
      <c r="AB38" s="74" t="s">
        <v>3565</v>
      </c>
      <c r="AC38" s="74" t="s">
        <v>927</v>
      </c>
      <c r="AD38" s="74" t="s">
        <v>928</v>
      </c>
      <c r="AE38" s="74" t="s">
        <v>929</v>
      </c>
      <c r="AF38" s="74" t="s">
        <v>930</v>
      </c>
      <c r="AG38" s="13" t="s">
        <v>273</v>
      </c>
    </row>
    <row r="39">
      <c r="A39" s="73">
        <v>39.0</v>
      </c>
      <c r="B39" s="12" t="s">
        <v>262</v>
      </c>
      <c r="C39" s="12" t="s">
        <v>3566</v>
      </c>
      <c r="D39" s="74">
        <v>2012.0</v>
      </c>
      <c r="E39" s="74" t="s">
        <v>212</v>
      </c>
      <c r="F39" s="74">
        <v>3.0</v>
      </c>
      <c r="G39" s="75">
        <v>-9.0</v>
      </c>
      <c r="H39" s="13">
        <v>-5.0</v>
      </c>
      <c r="I39" s="75">
        <v>-6.0</v>
      </c>
      <c r="J39" s="74">
        <v>4.0</v>
      </c>
      <c r="K39" s="76" t="s">
        <v>820</v>
      </c>
      <c r="L39" s="74">
        <v>1.0</v>
      </c>
      <c r="M39" s="74">
        <v>1.0</v>
      </c>
      <c r="N39" s="74" t="s">
        <v>41</v>
      </c>
      <c r="O39" s="74" t="s">
        <v>76</v>
      </c>
      <c r="P39" s="12" t="s">
        <v>77</v>
      </c>
      <c r="Q39" s="74">
        <v>0.33</v>
      </c>
      <c r="R39" s="74">
        <v>0.33</v>
      </c>
      <c r="S39" s="74">
        <v>0.33</v>
      </c>
      <c r="T39" s="74">
        <v>1.0</v>
      </c>
      <c r="U39" s="74" t="s">
        <v>932</v>
      </c>
      <c r="V39" s="74" t="s">
        <v>823</v>
      </c>
      <c r="W39" s="74" t="s">
        <v>91</v>
      </c>
      <c r="X39" s="74" t="s">
        <v>124</v>
      </c>
      <c r="Y39" s="74" t="s">
        <v>933</v>
      </c>
      <c r="Z39" s="74" t="e">
        <v>#NAME?</v>
      </c>
      <c r="AA39" s="74" t="s">
        <v>934</v>
      </c>
      <c r="AB39" s="74" t="s">
        <v>3567</v>
      </c>
      <c r="AC39" s="74" t="s">
        <v>936</v>
      </c>
      <c r="AD39" s="74" t="s">
        <v>344</v>
      </c>
      <c r="AE39" s="74" t="s">
        <v>937</v>
      </c>
      <c r="AF39" s="74" t="s">
        <v>272</v>
      </c>
      <c r="AG39" s="13" t="s">
        <v>273</v>
      </c>
    </row>
    <row r="40">
      <c r="A40" s="73">
        <v>38.0</v>
      </c>
      <c r="B40" s="12" t="s">
        <v>262</v>
      </c>
      <c r="C40" s="12" t="s">
        <v>3568</v>
      </c>
      <c r="D40" s="74">
        <v>2011.0</v>
      </c>
      <c r="E40" s="74" t="s">
        <v>235</v>
      </c>
      <c r="F40" s="74">
        <v>2.0</v>
      </c>
      <c r="G40" s="75">
        <v>-9.0</v>
      </c>
      <c r="H40" s="74">
        <v>-6.0</v>
      </c>
      <c r="I40" s="75">
        <v>-12.0</v>
      </c>
      <c r="J40" s="13">
        <v>-2.0</v>
      </c>
      <c r="K40" s="81" t="s">
        <v>302</v>
      </c>
      <c r="L40" s="74">
        <v>0.0</v>
      </c>
      <c r="M40" s="74">
        <v>1.0</v>
      </c>
      <c r="N40" s="74" t="s">
        <v>41</v>
      </c>
      <c r="O40" s="74" t="s">
        <v>58</v>
      </c>
      <c r="P40" s="12" t="s">
        <v>264</v>
      </c>
      <c r="Q40" s="74">
        <v>0.5</v>
      </c>
      <c r="R40" s="74">
        <v>0.5</v>
      </c>
      <c r="S40" s="74">
        <v>0.0</v>
      </c>
      <c r="T40" s="74">
        <v>1.0</v>
      </c>
      <c r="U40" s="74" t="s">
        <v>265</v>
      </c>
      <c r="V40" s="74" t="s">
        <v>266</v>
      </c>
      <c r="W40" s="74" t="s">
        <v>96</v>
      </c>
      <c r="X40" s="74" t="s">
        <v>124</v>
      </c>
      <c r="Y40" s="74" t="s">
        <v>267</v>
      </c>
      <c r="Z40" s="78"/>
      <c r="AA40" s="74" t="s">
        <v>268</v>
      </c>
      <c r="AB40" s="74" t="s">
        <v>3569</v>
      </c>
      <c r="AC40" s="74" t="s">
        <v>270</v>
      </c>
      <c r="AD40" s="74" t="s">
        <v>271</v>
      </c>
      <c r="AE40" s="78"/>
      <c r="AF40" s="74" t="s">
        <v>938</v>
      </c>
      <c r="AG40" s="74" t="s">
        <v>273</v>
      </c>
    </row>
    <row r="41">
      <c r="A41" s="74">
        <v>40.0</v>
      </c>
      <c r="B41" s="12" t="s">
        <v>2859</v>
      </c>
      <c r="C41" s="12" t="s">
        <v>2858</v>
      </c>
      <c r="D41" s="74">
        <v>2007.0</v>
      </c>
      <c r="E41" s="74" t="s">
        <v>2860</v>
      </c>
      <c r="F41" s="74">
        <v>3.0</v>
      </c>
      <c r="G41" s="75">
        <v>-3.0</v>
      </c>
      <c r="H41" s="74">
        <v>-2.0</v>
      </c>
      <c r="I41" s="75">
        <v>0.0</v>
      </c>
      <c r="J41" s="74">
        <v>0.0</v>
      </c>
      <c r="K41" s="76" t="s">
        <v>57</v>
      </c>
      <c r="L41" s="74">
        <v>0.0</v>
      </c>
      <c r="M41" s="74">
        <v>1.0</v>
      </c>
      <c r="N41" s="74" t="s">
        <v>41</v>
      </c>
      <c r="O41" s="74" t="s">
        <v>76</v>
      </c>
      <c r="P41" s="12" t="s">
        <v>77</v>
      </c>
      <c r="Q41" s="74">
        <v>0.0</v>
      </c>
      <c r="R41" s="74">
        <v>1.0</v>
      </c>
      <c r="S41" s="74">
        <v>0.0</v>
      </c>
      <c r="T41" s="74">
        <v>1.0</v>
      </c>
      <c r="U41" s="74" t="s">
        <v>2861</v>
      </c>
      <c r="V41" s="74" t="s">
        <v>2862</v>
      </c>
      <c r="W41" s="74" t="s">
        <v>2863</v>
      </c>
      <c r="X41" s="74" t="s">
        <v>2864</v>
      </c>
      <c r="Y41" s="74" t="s">
        <v>2865</v>
      </c>
      <c r="Z41" s="74" t="e">
        <v>#NAME?</v>
      </c>
      <c r="AA41" s="74" t="s">
        <v>2866</v>
      </c>
      <c r="AB41" s="74" t="s">
        <v>3570</v>
      </c>
      <c r="AC41" s="74" t="s">
        <v>2867</v>
      </c>
      <c r="AD41" s="74" t="s">
        <v>2868</v>
      </c>
      <c r="AE41" s="74" t="s">
        <v>50</v>
      </c>
      <c r="AF41" s="78"/>
      <c r="AG41" s="78"/>
    </row>
    <row r="42">
      <c r="A42" s="74">
        <v>41.0</v>
      </c>
      <c r="B42" s="12" t="s">
        <v>2773</v>
      </c>
      <c r="C42" s="83" t="s">
        <v>2772</v>
      </c>
      <c r="D42" s="74">
        <v>2000.0</v>
      </c>
      <c r="E42" s="74" t="s">
        <v>2774</v>
      </c>
      <c r="F42" s="74">
        <v>3.0</v>
      </c>
      <c r="G42" s="75">
        <v>-3.0</v>
      </c>
      <c r="H42" s="74">
        <v>-2.0</v>
      </c>
      <c r="I42" s="75">
        <v>0.0</v>
      </c>
      <c r="J42" s="74">
        <v>0.0</v>
      </c>
      <c r="K42" s="76" t="s">
        <v>57</v>
      </c>
      <c r="L42" s="74">
        <v>0.0</v>
      </c>
      <c r="M42" s="74">
        <v>1.0</v>
      </c>
      <c r="N42" s="74" t="s">
        <v>41</v>
      </c>
      <c r="O42" s="74" t="s">
        <v>42</v>
      </c>
      <c r="P42" s="12" t="s">
        <v>77</v>
      </c>
      <c r="Q42" s="74">
        <v>1.0</v>
      </c>
      <c r="R42" s="74">
        <v>0.0</v>
      </c>
      <c r="S42" s="74">
        <v>0.0</v>
      </c>
      <c r="T42" s="74">
        <v>1.0</v>
      </c>
      <c r="U42" s="74" t="s">
        <v>372</v>
      </c>
      <c r="V42" s="74" t="s">
        <v>2775</v>
      </c>
      <c r="W42" s="74" t="s">
        <v>80</v>
      </c>
      <c r="X42" s="74" t="s">
        <v>124</v>
      </c>
      <c r="Y42" s="74" t="s">
        <v>2776</v>
      </c>
      <c r="Z42" s="74" t="s">
        <v>50</v>
      </c>
      <c r="AA42" s="74" t="s">
        <v>2777</v>
      </c>
      <c r="AB42" s="74" t="s">
        <v>3571</v>
      </c>
      <c r="AC42" s="74" t="s">
        <v>2779</v>
      </c>
      <c r="AD42" s="74" t="s">
        <v>2780</v>
      </c>
      <c r="AE42" s="74" t="s">
        <v>50</v>
      </c>
      <c r="AF42" s="78"/>
      <c r="AG42" s="78"/>
    </row>
    <row r="43">
      <c r="A43" s="73">
        <v>42.0</v>
      </c>
      <c r="B43" s="12" t="s">
        <v>244</v>
      </c>
      <c r="C43" s="12" t="s">
        <v>243</v>
      </c>
      <c r="D43" s="74">
        <v>2008.0</v>
      </c>
      <c r="E43" s="74" t="s">
        <v>235</v>
      </c>
      <c r="F43" s="74">
        <v>0.0</v>
      </c>
      <c r="G43" s="75">
        <v>-9.0</v>
      </c>
      <c r="H43" s="74">
        <v>-2.0</v>
      </c>
      <c r="I43" s="75">
        <v>-9.0</v>
      </c>
      <c r="J43" s="74">
        <v>5.0</v>
      </c>
      <c r="K43" s="76" t="s">
        <v>3504</v>
      </c>
      <c r="L43" s="74">
        <v>1.0</v>
      </c>
      <c r="M43" s="74">
        <v>1.0</v>
      </c>
      <c r="N43" s="74" t="s">
        <v>41</v>
      </c>
      <c r="O43" s="74" t="s">
        <v>58</v>
      </c>
      <c r="P43" s="12" t="s">
        <v>172</v>
      </c>
      <c r="Q43" s="74">
        <v>0.0</v>
      </c>
      <c r="R43" s="74">
        <v>0.0</v>
      </c>
      <c r="S43" s="74">
        <v>0.0</v>
      </c>
      <c r="T43" s="74">
        <v>0.0</v>
      </c>
      <c r="U43" s="74" t="s">
        <v>173</v>
      </c>
      <c r="V43" s="74" t="s">
        <v>238</v>
      </c>
      <c r="W43" s="74" t="s">
        <v>175</v>
      </c>
      <c r="X43" s="74" t="s">
        <v>176</v>
      </c>
      <c r="Y43" s="74" t="s">
        <v>245</v>
      </c>
      <c r="Z43" s="74" t="s">
        <v>50</v>
      </c>
      <c r="AA43" s="74" t="s">
        <v>50</v>
      </c>
      <c r="AB43" s="74" t="s">
        <v>3572</v>
      </c>
      <c r="AC43" s="74" t="s">
        <v>247</v>
      </c>
      <c r="AD43" s="74" t="s">
        <v>50</v>
      </c>
      <c r="AE43" s="74" t="s">
        <v>50</v>
      </c>
      <c r="AF43" s="74" t="s">
        <v>248</v>
      </c>
      <c r="AG43" s="74" t="s">
        <v>52</v>
      </c>
    </row>
    <row r="44">
      <c r="A44" s="73">
        <v>43.0</v>
      </c>
      <c r="B44" s="12" t="s">
        <v>1072</v>
      </c>
      <c r="C44" s="12" t="s">
        <v>3573</v>
      </c>
      <c r="D44" s="74">
        <v>2013.0</v>
      </c>
      <c r="E44" s="74" t="s">
        <v>235</v>
      </c>
      <c r="F44" s="74">
        <v>3.0</v>
      </c>
      <c r="G44" s="82">
        <v>-10.0</v>
      </c>
      <c r="H44" s="13">
        <v>-9.0</v>
      </c>
      <c r="I44" s="82">
        <v>-15.0</v>
      </c>
      <c r="J44" s="74">
        <v>-12.0</v>
      </c>
      <c r="K44" s="76" t="s">
        <v>213</v>
      </c>
      <c r="L44" s="74">
        <v>0.0</v>
      </c>
      <c r="M44" s="74">
        <v>1.0</v>
      </c>
      <c r="N44" s="74" t="s">
        <v>41</v>
      </c>
      <c r="O44" s="74" t="s">
        <v>76</v>
      </c>
      <c r="P44" s="12" t="s">
        <v>77</v>
      </c>
      <c r="Q44" s="74">
        <v>0.25</v>
      </c>
      <c r="R44" s="74">
        <v>0.0</v>
      </c>
      <c r="S44" s="74">
        <v>0.75</v>
      </c>
      <c r="T44" s="74">
        <v>1.0</v>
      </c>
      <c r="U44" s="74" t="s">
        <v>1073</v>
      </c>
      <c r="V44" s="74" t="s">
        <v>1074</v>
      </c>
      <c r="W44" s="74" t="s">
        <v>1075</v>
      </c>
      <c r="X44" s="74" t="s">
        <v>124</v>
      </c>
      <c r="Y44" s="74" t="s">
        <v>1076</v>
      </c>
      <c r="Z44" s="74" t="e">
        <v>#NAME?</v>
      </c>
      <c r="AA44" s="74" t="s">
        <v>1077</v>
      </c>
      <c r="AB44" s="74" t="s">
        <v>3574</v>
      </c>
      <c r="AC44" s="74" t="s">
        <v>1079</v>
      </c>
      <c r="AD44" s="74" t="s">
        <v>1080</v>
      </c>
      <c r="AE44" s="74" t="s">
        <v>1081</v>
      </c>
      <c r="AF44" s="74" t="s">
        <v>1082</v>
      </c>
      <c r="AG44" s="74" t="s">
        <v>273</v>
      </c>
    </row>
    <row r="45">
      <c r="A45" s="74">
        <v>44.0</v>
      </c>
      <c r="B45" s="12" t="s">
        <v>1975</v>
      </c>
      <c r="C45" s="12" t="s">
        <v>3575</v>
      </c>
      <c r="D45" s="74">
        <v>2012.0</v>
      </c>
      <c r="E45" s="74" t="s">
        <v>1976</v>
      </c>
      <c r="F45" s="79">
        <v>3.0</v>
      </c>
      <c r="G45" s="80">
        <v>-3.0</v>
      </c>
      <c r="H45" s="79">
        <v>-2.0</v>
      </c>
      <c r="I45" s="80">
        <v>-1.0</v>
      </c>
      <c r="J45" s="79">
        <v>0.0</v>
      </c>
      <c r="K45" s="76" t="s">
        <v>75</v>
      </c>
      <c r="L45" s="74">
        <v>0.0</v>
      </c>
      <c r="M45" s="74">
        <v>1.0</v>
      </c>
      <c r="N45" s="74" t="s">
        <v>41</v>
      </c>
      <c r="O45" s="74" t="s">
        <v>76</v>
      </c>
      <c r="P45" s="12" t="s">
        <v>172</v>
      </c>
      <c r="Q45" s="74">
        <v>1.0</v>
      </c>
      <c r="R45" s="74">
        <v>0.0</v>
      </c>
      <c r="S45" s="74">
        <v>0.0</v>
      </c>
      <c r="T45" s="74">
        <v>1.0</v>
      </c>
      <c r="U45" s="74" t="s">
        <v>1977</v>
      </c>
      <c r="V45" s="74" t="s">
        <v>146</v>
      </c>
      <c r="W45" s="74" t="s">
        <v>887</v>
      </c>
      <c r="X45" s="74" t="s">
        <v>63</v>
      </c>
      <c r="Y45" s="74" t="s">
        <v>1978</v>
      </c>
      <c r="Z45" s="74" t="e">
        <v>#NAME?</v>
      </c>
      <c r="AA45" s="74" t="s">
        <v>1979</v>
      </c>
      <c r="AB45" s="74" t="s">
        <v>3576</v>
      </c>
      <c r="AC45" s="74" t="s">
        <v>1981</v>
      </c>
      <c r="AD45" s="74" t="s">
        <v>1982</v>
      </c>
      <c r="AE45" s="74" t="s">
        <v>1983</v>
      </c>
      <c r="AF45" s="78"/>
      <c r="AG45" s="78"/>
    </row>
    <row r="46">
      <c r="A46" s="74">
        <v>45.0</v>
      </c>
      <c r="B46" s="12" t="s">
        <v>1701</v>
      </c>
      <c r="C46" s="12" t="s">
        <v>1700</v>
      </c>
      <c r="D46" s="74">
        <v>2010.0</v>
      </c>
      <c r="E46" s="74" t="s">
        <v>200</v>
      </c>
      <c r="F46" s="79">
        <v>3.0</v>
      </c>
      <c r="G46" s="80">
        <v>-3.0</v>
      </c>
      <c r="H46" s="79">
        <v>-1.0</v>
      </c>
      <c r="I46" s="80">
        <v>-2.0</v>
      </c>
      <c r="J46" s="79">
        <v>0.0</v>
      </c>
      <c r="K46" s="76" t="s">
        <v>75</v>
      </c>
      <c r="L46" s="74">
        <v>0.0</v>
      </c>
      <c r="M46" s="74">
        <v>1.0</v>
      </c>
      <c r="N46" s="74" t="s">
        <v>41</v>
      </c>
      <c r="O46" s="74" t="s">
        <v>76</v>
      </c>
      <c r="P46" s="12" t="s">
        <v>77</v>
      </c>
      <c r="Q46" s="74">
        <v>0.5</v>
      </c>
      <c r="R46" s="74">
        <v>0.0</v>
      </c>
      <c r="S46" s="74">
        <v>0.5</v>
      </c>
      <c r="T46" s="74">
        <v>1.0</v>
      </c>
      <c r="U46" s="74" t="s">
        <v>3577</v>
      </c>
      <c r="V46" s="74" t="s">
        <v>146</v>
      </c>
      <c r="W46" s="74" t="s">
        <v>1691</v>
      </c>
      <c r="X46" s="74" t="s">
        <v>63</v>
      </c>
      <c r="Y46" s="74" t="s">
        <v>1703</v>
      </c>
      <c r="Z46" s="74" t="e">
        <v>#NAME?</v>
      </c>
      <c r="AA46" s="74" t="s">
        <v>1704</v>
      </c>
      <c r="AB46" s="74" t="s">
        <v>3578</v>
      </c>
      <c r="AC46" s="74" t="s">
        <v>1706</v>
      </c>
      <c r="AD46" s="74" t="s">
        <v>1707</v>
      </c>
      <c r="AE46" s="74" t="s">
        <v>1708</v>
      </c>
      <c r="AF46" s="78"/>
      <c r="AG46" s="78"/>
    </row>
    <row r="47">
      <c r="A47" s="74">
        <v>46.0</v>
      </c>
      <c r="B47" s="12" t="s">
        <v>749</v>
      </c>
      <c r="C47" s="12" t="s">
        <v>3579</v>
      </c>
      <c r="D47" s="74">
        <v>2007.0</v>
      </c>
      <c r="E47" s="74" t="s">
        <v>133</v>
      </c>
      <c r="F47" s="79">
        <v>3.0</v>
      </c>
      <c r="G47" s="79">
        <v>-3.0</v>
      </c>
      <c r="H47" s="79">
        <v>-2.0</v>
      </c>
      <c r="I47" s="80">
        <v>-2.0</v>
      </c>
      <c r="J47" s="84">
        <v>0.0</v>
      </c>
      <c r="K47" s="76" t="s">
        <v>75</v>
      </c>
      <c r="L47" s="74">
        <v>0.0</v>
      </c>
      <c r="M47" s="74">
        <v>1.0</v>
      </c>
      <c r="N47" s="74" t="s">
        <v>41</v>
      </c>
      <c r="O47" s="74" t="s">
        <v>76</v>
      </c>
      <c r="P47" s="12" t="s">
        <v>578</v>
      </c>
      <c r="Q47" s="74">
        <v>0.75</v>
      </c>
      <c r="R47" s="74">
        <v>0.25</v>
      </c>
      <c r="S47" s="74">
        <v>0.0</v>
      </c>
      <c r="T47" s="74">
        <v>1.0</v>
      </c>
      <c r="U47" s="74" t="s">
        <v>750</v>
      </c>
      <c r="V47" s="74" t="s">
        <v>146</v>
      </c>
      <c r="W47" s="74" t="s">
        <v>751</v>
      </c>
      <c r="X47" s="74" t="s">
        <v>752</v>
      </c>
      <c r="Y47" s="74" t="s">
        <v>753</v>
      </c>
      <c r="Z47" s="74" t="e">
        <v>#NAME?</v>
      </c>
      <c r="AA47" s="74" t="s">
        <v>754</v>
      </c>
      <c r="AB47" s="74" t="s">
        <v>3580</v>
      </c>
      <c r="AC47" s="74" t="s">
        <v>756</v>
      </c>
      <c r="AD47" s="74" t="s">
        <v>757</v>
      </c>
      <c r="AE47" s="74" t="s">
        <v>50</v>
      </c>
      <c r="AF47" s="78"/>
      <c r="AG47" s="78"/>
    </row>
    <row r="48">
      <c r="A48" s="73">
        <v>47.0</v>
      </c>
      <c r="B48" s="12" t="s">
        <v>1104</v>
      </c>
      <c r="C48" s="12" t="s">
        <v>1103</v>
      </c>
      <c r="D48" s="74">
        <v>2016.0</v>
      </c>
      <c r="E48" s="74" t="s">
        <v>235</v>
      </c>
      <c r="F48" s="74">
        <v>2.0</v>
      </c>
      <c r="G48" s="75">
        <v>-9.0</v>
      </c>
      <c r="H48" s="74">
        <v>-9.0</v>
      </c>
      <c r="I48" s="75">
        <v>-12.0</v>
      </c>
      <c r="J48" s="74">
        <v>-9.0</v>
      </c>
      <c r="K48" s="76" t="s">
        <v>213</v>
      </c>
      <c r="L48" s="74">
        <v>0.0</v>
      </c>
      <c r="M48" s="74">
        <v>1.0</v>
      </c>
      <c r="N48" s="74" t="s">
        <v>41</v>
      </c>
      <c r="O48" s="74" t="s">
        <v>76</v>
      </c>
      <c r="P48" s="12" t="s">
        <v>77</v>
      </c>
      <c r="Q48" s="74">
        <v>0.0</v>
      </c>
      <c r="R48" s="74">
        <v>1.0</v>
      </c>
      <c r="S48" s="74">
        <v>0.0</v>
      </c>
      <c r="T48" s="74">
        <v>1.0</v>
      </c>
      <c r="U48" s="74" t="s">
        <v>1105</v>
      </c>
      <c r="V48" s="74" t="s">
        <v>1106</v>
      </c>
      <c r="W48" s="74" t="s">
        <v>567</v>
      </c>
      <c r="X48" s="74" t="s">
        <v>45</v>
      </c>
      <c r="Y48" s="74" t="s">
        <v>1107</v>
      </c>
      <c r="Z48" s="74" t="e">
        <v>#NAME?</v>
      </c>
      <c r="AA48" s="74" t="s">
        <v>1108</v>
      </c>
      <c r="AB48" s="74" t="s">
        <v>3581</v>
      </c>
      <c r="AC48" s="74" t="s">
        <v>1110</v>
      </c>
      <c r="AD48" s="74" t="s">
        <v>1111</v>
      </c>
      <c r="AE48" s="74" t="s">
        <v>50</v>
      </c>
      <c r="AF48" s="74" t="s">
        <v>3582</v>
      </c>
      <c r="AG48" s="74" t="s">
        <v>52</v>
      </c>
    </row>
    <row r="49">
      <c r="A49" s="74">
        <v>48.0</v>
      </c>
      <c r="B49" s="12" t="s">
        <v>912</v>
      </c>
      <c r="C49" s="12" t="s">
        <v>911</v>
      </c>
      <c r="D49" s="74">
        <v>2011.0</v>
      </c>
      <c r="E49" s="74" t="s">
        <v>200</v>
      </c>
      <c r="F49" s="79">
        <v>3.0</v>
      </c>
      <c r="G49" s="80">
        <v>-3.0</v>
      </c>
      <c r="H49" s="79">
        <v>-2.0</v>
      </c>
      <c r="I49" s="80">
        <v>-2.0</v>
      </c>
      <c r="J49" s="79">
        <v>0.0</v>
      </c>
      <c r="K49" s="76" t="s">
        <v>75</v>
      </c>
      <c r="L49" s="74">
        <v>0.0</v>
      </c>
      <c r="M49" s="74">
        <v>1.0</v>
      </c>
      <c r="N49" s="74" t="s">
        <v>41</v>
      </c>
      <c r="O49" s="74" t="s">
        <v>76</v>
      </c>
      <c r="P49" s="12" t="s">
        <v>77</v>
      </c>
      <c r="Q49" s="74">
        <v>0.25</v>
      </c>
      <c r="R49" s="74">
        <v>0.0</v>
      </c>
      <c r="S49" s="74">
        <v>0.75</v>
      </c>
      <c r="T49" s="74">
        <v>1.0</v>
      </c>
      <c r="U49" s="74" t="s">
        <v>3583</v>
      </c>
      <c r="V49" s="74" t="s">
        <v>146</v>
      </c>
      <c r="W49" s="74" t="s">
        <v>897</v>
      </c>
      <c r="X49" s="74" t="s">
        <v>124</v>
      </c>
      <c r="Y49" s="74" t="s">
        <v>914</v>
      </c>
      <c r="Z49" s="74" t="e">
        <v>#NAME?</v>
      </c>
      <c r="AA49" s="74" t="s">
        <v>915</v>
      </c>
      <c r="AB49" s="74" t="s">
        <v>3584</v>
      </c>
      <c r="AC49" s="74" t="s">
        <v>917</v>
      </c>
      <c r="AD49" s="74" t="s">
        <v>918</v>
      </c>
      <c r="AE49" s="74" t="s">
        <v>919</v>
      </c>
      <c r="AF49" s="78"/>
      <c r="AG49" s="78"/>
    </row>
    <row r="50">
      <c r="A50" s="74">
        <v>49.0</v>
      </c>
      <c r="B50" s="12" t="s">
        <v>760</v>
      </c>
      <c r="C50" s="12" t="s">
        <v>3585</v>
      </c>
      <c r="D50" s="74">
        <v>2011.0</v>
      </c>
      <c r="E50" s="74" t="s">
        <v>133</v>
      </c>
      <c r="F50" s="74">
        <v>3.0</v>
      </c>
      <c r="G50" s="75">
        <v>-3.0</v>
      </c>
      <c r="H50" s="74">
        <v>-2.0</v>
      </c>
      <c r="I50" s="75" t="s">
        <v>50</v>
      </c>
      <c r="J50" s="74" t="s">
        <v>50</v>
      </c>
      <c r="K50" s="76" t="s">
        <v>57</v>
      </c>
      <c r="L50" s="74">
        <v>0.0</v>
      </c>
      <c r="M50" s="74">
        <v>1.0</v>
      </c>
      <c r="N50" s="74" t="s">
        <v>92</v>
      </c>
      <c r="O50" s="74" t="s">
        <v>93</v>
      </c>
      <c r="P50" s="12" t="s">
        <v>382</v>
      </c>
      <c r="Q50" s="74">
        <v>0.0</v>
      </c>
      <c r="R50" s="74">
        <v>1.0</v>
      </c>
      <c r="S50" s="74">
        <v>0.0</v>
      </c>
      <c r="T50" s="74">
        <v>1.0</v>
      </c>
      <c r="U50" s="74" t="s">
        <v>761</v>
      </c>
      <c r="V50" s="74" t="s">
        <v>50</v>
      </c>
      <c r="W50" s="74" t="s">
        <v>80</v>
      </c>
      <c r="X50" s="74" t="s">
        <v>762</v>
      </c>
      <c r="Y50" s="74" t="s">
        <v>763</v>
      </c>
      <c r="Z50" s="74" t="e">
        <v>#NAME?</v>
      </c>
      <c r="AA50" s="74" t="s">
        <v>764</v>
      </c>
      <c r="AB50" s="74" t="s">
        <v>3586</v>
      </c>
      <c r="AC50" s="74" t="s">
        <v>766</v>
      </c>
      <c r="AD50" s="74" t="s">
        <v>767</v>
      </c>
      <c r="AE50" s="74" t="s">
        <v>50</v>
      </c>
      <c r="AF50" s="78"/>
      <c r="AG50" s="78"/>
    </row>
    <row r="51">
      <c r="A51" s="74">
        <v>51.0</v>
      </c>
      <c r="B51" s="12" t="s">
        <v>1311</v>
      </c>
      <c r="C51" s="12" t="s">
        <v>1310</v>
      </c>
      <c r="D51" s="74">
        <v>1996.0</v>
      </c>
      <c r="E51" s="74" t="s">
        <v>1301</v>
      </c>
      <c r="F51" s="74">
        <v>3.0</v>
      </c>
      <c r="G51" s="75">
        <v>-3.0</v>
      </c>
      <c r="H51" s="74">
        <v>-2.0</v>
      </c>
      <c r="I51" s="75">
        <v>0.0</v>
      </c>
      <c r="J51" s="74">
        <v>0.0</v>
      </c>
      <c r="K51" s="76" t="s">
        <v>57</v>
      </c>
      <c r="L51" s="74">
        <v>0.0</v>
      </c>
      <c r="M51" s="74">
        <v>1.0</v>
      </c>
      <c r="N51" s="74" t="s">
        <v>41</v>
      </c>
      <c r="O51" s="74" t="s">
        <v>76</v>
      </c>
      <c r="P51" s="12" t="s">
        <v>382</v>
      </c>
      <c r="Q51" s="74">
        <v>1.0</v>
      </c>
      <c r="R51" s="74">
        <v>0.0</v>
      </c>
      <c r="S51" s="74">
        <v>0.0</v>
      </c>
      <c r="T51" s="74">
        <v>1.0</v>
      </c>
      <c r="U51" s="74" t="s">
        <v>372</v>
      </c>
      <c r="V51" s="74" t="s">
        <v>50</v>
      </c>
      <c r="W51" s="74" t="s">
        <v>1313</v>
      </c>
      <c r="X51" s="74" t="s">
        <v>1303</v>
      </c>
      <c r="Y51" s="74" t="s">
        <v>1314</v>
      </c>
      <c r="Z51" s="74" t="e">
        <v>#NAME?</v>
      </c>
      <c r="AA51" s="74" t="s">
        <v>1315</v>
      </c>
      <c r="AB51" s="74" t="s">
        <v>3587</v>
      </c>
      <c r="AC51" s="74" t="s">
        <v>1317</v>
      </c>
      <c r="AD51" s="74" t="s">
        <v>1318</v>
      </c>
      <c r="AE51" s="74" t="s">
        <v>50</v>
      </c>
      <c r="AF51" s="78"/>
      <c r="AG51" s="78"/>
    </row>
    <row r="52">
      <c r="A52" s="74">
        <v>52.0</v>
      </c>
      <c r="B52" s="12" t="s">
        <v>441</v>
      </c>
      <c r="C52" s="12" t="s">
        <v>440</v>
      </c>
      <c r="D52" s="74">
        <v>2010.0</v>
      </c>
      <c r="E52" s="74" t="s">
        <v>442</v>
      </c>
      <c r="F52" s="79">
        <v>3.0</v>
      </c>
      <c r="G52" s="80">
        <v>-3.0</v>
      </c>
      <c r="H52" s="79">
        <v>-1.0</v>
      </c>
      <c r="I52" s="80">
        <v>0.0</v>
      </c>
      <c r="J52" s="79">
        <v>2.0</v>
      </c>
      <c r="K52" s="81" t="s">
        <v>57</v>
      </c>
      <c r="L52" s="74">
        <v>0.0</v>
      </c>
      <c r="M52" s="74">
        <v>1.0</v>
      </c>
      <c r="N52" s="74" t="s">
        <v>92</v>
      </c>
      <c r="O52" s="74" t="s">
        <v>76</v>
      </c>
      <c r="P52" s="12" t="s">
        <v>382</v>
      </c>
      <c r="Q52" s="74">
        <v>0.0</v>
      </c>
      <c r="R52" s="74">
        <v>1.0</v>
      </c>
      <c r="S52" s="74">
        <v>0.0</v>
      </c>
      <c r="T52" s="74">
        <v>1.0</v>
      </c>
      <c r="U52" s="74" t="s">
        <v>201</v>
      </c>
      <c r="V52" s="74" t="s">
        <v>50</v>
      </c>
      <c r="W52" s="74" t="s">
        <v>444</v>
      </c>
      <c r="X52" s="74" t="s">
        <v>124</v>
      </c>
      <c r="Y52" s="74" t="s">
        <v>445</v>
      </c>
      <c r="Z52" s="74" t="e">
        <v>#NAME?</v>
      </c>
      <c r="AA52" s="74" t="s">
        <v>446</v>
      </c>
      <c r="AB52" s="74" t="s">
        <v>3588</v>
      </c>
      <c r="AC52" s="74" t="s">
        <v>448</v>
      </c>
      <c r="AD52" s="74" t="s">
        <v>449</v>
      </c>
      <c r="AE52" s="74" t="s">
        <v>450</v>
      </c>
      <c r="AF52" s="78"/>
      <c r="AG52" s="78"/>
    </row>
    <row r="53">
      <c r="A53" s="73">
        <v>50.0</v>
      </c>
      <c r="B53" s="12" t="s">
        <v>322</v>
      </c>
      <c r="C53" s="12" t="s">
        <v>3589</v>
      </c>
      <c r="D53" s="74">
        <v>2009.0</v>
      </c>
      <c r="E53" s="74" t="s">
        <v>323</v>
      </c>
      <c r="F53" s="74">
        <v>3.0</v>
      </c>
      <c r="G53" s="75">
        <v>-9.0</v>
      </c>
      <c r="H53" s="74">
        <v>-4.0</v>
      </c>
      <c r="I53" s="75">
        <v>-6.0</v>
      </c>
      <c r="J53" s="74">
        <v>-6.0</v>
      </c>
      <c r="K53" s="76" t="s">
        <v>324</v>
      </c>
      <c r="L53" s="74">
        <v>0.0</v>
      </c>
      <c r="M53" s="74">
        <v>0.0</v>
      </c>
      <c r="N53" s="74" t="s">
        <v>92</v>
      </c>
      <c r="O53" s="74" t="s">
        <v>58</v>
      </c>
      <c r="P53" s="12" t="s">
        <v>20</v>
      </c>
      <c r="Q53" s="74">
        <v>0.0</v>
      </c>
      <c r="R53" s="74">
        <v>0.0</v>
      </c>
      <c r="S53" s="74">
        <v>1.0</v>
      </c>
      <c r="T53" s="74">
        <v>1.0</v>
      </c>
      <c r="U53" s="74" t="s">
        <v>191</v>
      </c>
      <c r="V53" s="74" t="s">
        <v>325</v>
      </c>
      <c r="W53" s="74" t="s">
        <v>326</v>
      </c>
      <c r="X53" s="74" t="s">
        <v>327</v>
      </c>
      <c r="Y53" s="74" t="s">
        <v>328</v>
      </c>
      <c r="Z53" s="74" t="e">
        <v>#NAME?</v>
      </c>
      <c r="AA53" s="74" t="s">
        <v>329</v>
      </c>
      <c r="AB53" s="74" t="s">
        <v>3590</v>
      </c>
      <c r="AC53" s="74" t="s">
        <v>331</v>
      </c>
      <c r="AD53" s="74" t="s">
        <v>191</v>
      </c>
      <c r="AE53" s="78"/>
      <c r="AF53" s="74" t="s">
        <v>332</v>
      </c>
      <c r="AG53" s="74" t="s">
        <v>52</v>
      </c>
    </row>
    <row r="54">
      <c r="A54" s="74">
        <v>53.0</v>
      </c>
      <c r="B54" s="12" t="s">
        <v>381</v>
      </c>
      <c r="C54" s="12" t="s">
        <v>3591</v>
      </c>
      <c r="D54" s="74">
        <v>2012.0</v>
      </c>
      <c r="E54" s="74" t="s">
        <v>56</v>
      </c>
      <c r="F54" s="79">
        <v>3.0</v>
      </c>
      <c r="G54" s="80">
        <v>-4.0</v>
      </c>
      <c r="H54" s="79">
        <v>-1.0</v>
      </c>
      <c r="I54" s="80">
        <v>-3.0</v>
      </c>
      <c r="J54" s="79">
        <v>0.0</v>
      </c>
      <c r="K54" s="76" t="s">
        <v>75</v>
      </c>
      <c r="L54" s="74">
        <v>0.0</v>
      </c>
      <c r="M54" s="74">
        <v>1.0</v>
      </c>
      <c r="N54" s="74" t="s">
        <v>92</v>
      </c>
      <c r="O54" s="74" t="s">
        <v>58</v>
      </c>
      <c r="P54" s="12" t="s">
        <v>382</v>
      </c>
      <c r="Q54" s="74">
        <v>1.0</v>
      </c>
      <c r="R54" s="74">
        <v>0.0</v>
      </c>
      <c r="S54" s="74">
        <v>0.0</v>
      </c>
      <c r="T54" s="74">
        <v>1.0</v>
      </c>
      <c r="U54" s="74" t="s">
        <v>383</v>
      </c>
      <c r="V54" s="74" t="s">
        <v>384</v>
      </c>
      <c r="W54" s="74" t="s">
        <v>123</v>
      </c>
      <c r="X54" s="74" t="s">
        <v>63</v>
      </c>
      <c r="Y54" s="74" t="s">
        <v>385</v>
      </c>
      <c r="Z54" s="74" t="e">
        <v>#NAME?</v>
      </c>
      <c r="AA54" s="74" t="s">
        <v>386</v>
      </c>
      <c r="AB54" s="74" t="s">
        <v>3592</v>
      </c>
      <c r="AC54" s="74" t="s">
        <v>388</v>
      </c>
      <c r="AD54" s="74" t="s">
        <v>389</v>
      </c>
      <c r="AE54" s="74" t="s">
        <v>50</v>
      </c>
      <c r="AF54" s="74" t="s">
        <v>390</v>
      </c>
      <c r="AG54" s="78"/>
    </row>
    <row r="55">
      <c r="A55" s="73">
        <v>54.0</v>
      </c>
      <c r="B55" s="12" t="s">
        <v>807</v>
      </c>
      <c r="C55" s="12" t="s">
        <v>806</v>
      </c>
      <c r="D55" s="74">
        <v>2000.0</v>
      </c>
      <c r="E55" s="74" t="s">
        <v>808</v>
      </c>
      <c r="F55" s="79">
        <v>3.0</v>
      </c>
      <c r="G55" s="80">
        <v>-9.0</v>
      </c>
      <c r="H55" s="79">
        <v>-1.0</v>
      </c>
      <c r="I55" s="80">
        <v>-6.0</v>
      </c>
      <c r="J55" s="79">
        <v>0.0</v>
      </c>
      <c r="K55" s="76" t="s">
        <v>809</v>
      </c>
      <c r="L55" s="74">
        <v>1.0</v>
      </c>
      <c r="M55" s="74">
        <v>1.0</v>
      </c>
      <c r="N55" s="74" t="s">
        <v>41</v>
      </c>
      <c r="O55" s="74" t="s">
        <v>93</v>
      </c>
      <c r="P55" s="12" t="s">
        <v>77</v>
      </c>
      <c r="Q55" s="74">
        <v>0.25</v>
      </c>
      <c r="R55" s="74">
        <v>0.75</v>
      </c>
      <c r="S55" s="74">
        <v>0.0</v>
      </c>
      <c r="T55" s="74">
        <v>1.0</v>
      </c>
      <c r="U55" s="74" t="s">
        <v>201</v>
      </c>
      <c r="V55" s="74" t="s">
        <v>810</v>
      </c>
      <c r="W55" s="74" t="s">
        <v>123</v>
      </c>
      <c r="X55" s="74" t="s">
        <v>124</v>
      </c>
      <c r="Y55" s="74" t="s">
        <v>811</v>
      </c>
      <c r="Z55" s="74" t="e">
        <v>#NAME?</v>
      </c>
      <c r="AA55" s="74" t="s">
        <v>812</v>
      </c>
      <c r="AB55" s="74" t="s">
        <v>3593</v>
      </c>
      <c r="AC55" s="74" t="s">
        <v>814</v>
      </c>
      <c r="AD55" s="74" t="s">
        <v>815</v>
      </c>
      <c r="AE55" s="74" t="s">
        <v>50</v>
      </c>
      <c r="AF55" s="74" t="s">
        <v>816</v>
      </c>
      <c r="AG55" s="74" t="s">
        <v>154</v>
      </c>
    </row>
    <row r="56">
      <c r="A56" s="73">
        <v>55.0</v>
      </c>
      <c r="B56" s="12" t="s">
        <v>1084</v>
      </c>
      <c r="C56" s="12" t="s">
        <v>1083</v>
      </c>
      <c r="D56" s="74">
        <v>2014.0</v>
      </c>
      <c r="E56" s="74" t="s">
        <v>235</v>
      </c>
      <c r="F56" s="74">
        <v>3.0</v>
      </c>
      <c r="G56" s="75">
        <v>-9.0</v>
      </c>
      <c r="H56" s="74">
        <v>-9.0</v>
      </c>
      <c r="I56" s="75">
        <v>-9.0</v>
      </c>
      <c r="J56" s="74">
        <v>-9.0</v>
      </c>
      <c r="K56" s="76" t="s">
        <v>213</v>
      </c>
      <c r="L56" s="74">
        <v>0.0</v>
      </c>
      <c r="M56" s="74">
        <v>1.0</v>
      </c>
      <c r="N56" s="74" t="s">
        <v>41</v>
      </c>
      <c r="O56" s="74" t="s">
        <v>76</v>
      </c>
      <c r="P56" s="12" t="s">
        <v>77</v>
      </c>
      <c r="Q56" s="74">
        <v>0.25</v>
      </c>
      <c r="R56" s="74">
        <v>0.0</v>
      </c>
      <c r="S56" s="74">
        <v>0.75</v>
      </c>
      <c r="T56" s="74">
        <v>1.0</v>
      </c>
      <c r="U56" s="74" t="s">
        <v>1085</v>
      </c>
      <c r="V56" s="74" t="s">
        <v>1086</v>
      </c>
      <c r="W56" s="74" t="s">
        <v>213</v>
      </c>
      <c r="X56" s="74" t="s">
        <v>124</v>
      </c>
      <c r="Y56" s="74" t="s">
        <v>1087</v>
      </c>
      <c r="Z56" s="74" t="e">
        <v>#NAME?</v>
      </c>
      <c r="AA56" s="74" t="s">
        <v>1088</v>
      </c>
      <c r="AB56" s="74" t="s">
        <v>3594</v>
      </c>
      <c r="AC56" s="74" t="s">
        <v>1090</v>
      </c>
      <c r="AD56" s="74" t="s">
        <v>1091</v>
      </c>
      <c r="AE56" s="74" t="s">
        <v>50</v>
      </c>
      <c r="AF56" s="74" t="s">
        <v>1092</v>
      </c>
      <c r="AG56" s="74" t="s">
        <v>273</v>
      </c>
    </row>
    <row r="57">
      <c r="A57" s="74">
        <v>56.0</v>
      </c>
      <c r="B57" s="12" t="s">
        <v>885</v>
      </c>
      <c r="C57" s="12" t="s">
        <v>3595</v>
      </c>
      <c r="D57" s="74">
        <v>2009.0</v>
      </c>
      <c r="E57" s="74" t="s">
        <v>200</v>
      </c>
      <c r="F57" s="79">
        <v>3.0</v>
      </c>
      <c r="G57" s="80">
        <v>-3.0</v>
      </c>
      <c r="H57" s="79">
        <v>-2.0</v>
      </c>
      <c r="I57" s="80">
        <v>-2.0</v>
      </c>
      <c r="J57" s="79">
        <v>0.0</v>
      </c>
      <c r="K57" s="76" t="s">
        <v>75</v>
      </c>
      <c r="L57" s="74">
        <v>0.0</v>
      </c>
      <c r="M57" s="74">
        <v>1.0</v>
      </c>
      <c r="N57" s="74" t="s">
        <v>41</v>
      </c>
      <c r="O57" s="74" t="s">
        <v>76</v>
      </c>
      <c r="P57" s="12" t="s">
        <v>77</v>
      </c>
      <c r="Q57" s="74">
        <v>0.75</v>
      </c>
      <c r="R57" s="74">
        <v>0.25</v>
      </c>
      <c r="S57" s="74">
        <v>0.0</v>
      </c>
      <c r="T57" s="74">
        <v>1.0</v>
      </c>
      <c r="U57" s="74" t="s">
        <v>886</v>
      </c>
      <c r="V57" s="74" t="s">
        <v>146</v>
      </c>
      <c r="W57" s="74" t="s">
        <v>887</v>
      </c>
      <c r="X57" s="74" t="s">
        <v>63</v>
      </c>
      <c r="Y57" s="74" t="s">
        <v>888</v>
      </c>
      <c r="Z57" s="74" t="e">
        <v>#NAME?</v>
      </c>
      <c r="AA57" s="74" t="s">
        <v>889</v>
      </c>
      <c r="AB57" s="74" t="s">
        <v>3596</v>
      </c>
      <c r="AC57" s="74" t="s">
        <v>891</v>
      </c>
      <c r="AD57" s="74" t="s">
        <v>892</v>
      </c>
      <c r="AE57" s="74" t="s">
        <v>50</v>
      </c>
      <c r="AF57" s="78"/>
      <c r="AG57" s="78"/>
    </row>
    <row r="58">
      <c r="A58" s="74">
        <v>57.0</v>
      </c>
      <c r="B58" s="12" t="s">
        <v>1300</v>
      </c>
      <c r="C58" s="12" t="s">
        <v>3597</v>
      </c>
      <c r="D58" s="74">
        <v>1998.0</v>
      </c>
      <c r="E58" s="74" t="s">
        <v>1301</v>
      </c>
      <c r="F58" s="74">
        <v>2.0</v>
      </c>
      <c r="G58" s="75">
        <v>-2.0</v>
      </c>
      <c r="H58" s="74">
        <v>-2.0</v>
      </c>
      <c r="I58" s="75">
        <v>0.0</v>
      </c>
      <c r="J58" s="74">
        <v>0.0</v>
      </c>
      <c r="K58" s="76" t="s">
        <v>57</v>
      </c>
      <c r="L58" s="74">
        <v>0.0</v>
      </c>
      <c r="M58" s="74">
        <v>1.0</v>
      </c>
      <c r="N58" s="74" t="s">
        <v>41</v>
      </c>
      <c r="O58" s="74" t="s">
        <v>76</v>
      </c>
      <c r="P58" s="12" t="s">
        <v>77</v>
      </c>
      <c r="Q58" s="74">
        <v>1.0</v>
      </c>
      <c r="R58" s="74">
        <v>0.0</v>
      </c>
      <c r="S58" s="74">
        <v>0.0</v>
      </c>
      <c r="T58" s="74">
        <v>1.0</v>
      </c>
      <c r="U58" s="74" t="s">
        <v>372</v>
      </c>
      <c r="V58" s="74" t="s">
        <v>1302</v>
      </c>
      <c r="W58" s="74" t="s">
        <v>123</v>
      </c>
      <c r="X58" s="74" t="s">
        <v>1303</v>
      </c>
      <c r="Y58" s="74" t="s">
        <v>1304</v>
      </c>
      <c r="Z58" s="74" t="e">
        <v>#NAME?</v>
      </c>
      <c r="AA58" s="74" t="s">
        <v>1305</v>
      </c>
      <c r="AB58" s="74" t="s">
        <v>3598</v>
      </c>
      <c r="AC58" s="74" t="s">
        <v>1307</v>
      </c>
      <c r="AD58" s="74" t="s">
        <v>1308</v>
      </c>
      <c r="AE58" s="74" t="s">
        <v>50</v>
      </c>
      <c r="AF58" s="78"/>
      <c r="AG58" s="78"/>
    </row>
    <row r="59">
      <c r="A59" s="74">
        <v>58.0</v>
      </c>
      <c r="B59" s="12" t="s">
        <v>392</v>
      </c>
      <c r="C59" s="12" t="s">
        <v>391</v>
      </c>
      <c r="D59" s="74">
        <v>2008.0</v>
      </c>
      <c r="E59" s="74" t="s">
        <v>393</v>
      </c>
      <c r="F59" s="79">
        <v>3.0</v>
      </c>
      <c r="G59" s="80">
        <v>-4.0</v>
      </c>
      <c r="H59" s="79">
        <v>-1.0</v>
      </c>
      <c r="I59" s="80">
        <v>-3.0</v>
      </c>
      <c r="J59" s="79">
        <v>0.0</v>
      </c>
      <c r="K59" s="76" t="s">
        <v>75</v>
      </c>
      <c r="L59" s="74">
        <v>0.0</v>
      </c>
      <c r="M59" s="74">
        <v>0.0</v>
      </c>
      <c r="N59" s="74" t="s">
        <v>92</v>
      </c>
      <c r="O59" s="74" t="s">
        <v>76</v>
      </c>
      <c r="P59" s="12" t="s">
        <v>382</v>
      </c>
      <c r="Q59" s="74">
        <v>0.25</v>
      </c>
      <c r="R59" s="74">
        <v>0.75</v>
      </c>
      <c r="S59" s="74">
        <v>0.0</v>
      </c>
      <c r="T59" s="74">
        <v>1.0</v>
      </c>
      <c r="U59" s="74" t="s">
        <v>394</v>
      </c>
      <c r="V59" s="74" t="s">
        <v>395</v>
      </c>
      <c r="W59" s="74" t="s">
        <v>123</v>
      </c>
      <c r="X59" s="74" t="s">
        <v>124</v>
      </c>
      <c r="Y59" s="74" t="s">
        <v>396</v>
      </c>
      <c r="Z59" s="74" t="e">
        <v>#NAME?</v>
      </c>
      <c r="AA59" s="74" t="s">
        <v>397</v>
      </c>
      <c r="AB59" s="74" t="s">
        <v>3599</v>
      </c>
      <c r="AC59" s="74" t="s">
        <v>399</v>
      </c>
      <c r="AD59" s="74" t="s">
        <v>400</v>
      </c>
      <c r="AE59" s="74" t="s">
        <v>50</v>
      </c>
      <c r="AF59" s="78"/>
      <c r="AG59" s="78"/>
    </row>
    <row r="60">
      <c r="A60" s="73">
        <v>59.0</v>
      </c>
      <c r="B60" s="12" t="s">
        <v>313</v>
      </c>
      <c r="C60" s="12" t="s">
        <v>3600</v>
      </c>
      <c r="D60" s="74">
        <v>2017.0</v>
      </c>
      <c r="E60" s="74" t="s">
        <v>301</v>
      </c>
      <c r="F60" s="74">
        <v>3.0</v>
      </c>
      <c r="G60" s="75">
        <v>-9.0</v>
      </c>
      <c r="H60" s="74">
        <v>-9.0</v>
      </c>
      <c r="I60" s="75">
        <v>-12.0</v>
      </c>
      <c r="J60" s="74">
        <v>-9.0</v>
      </c>
      <c r="K60" s="76" t="s">
        <v>213</v>
      </c>
      <c r="L60" s="74">
        <v>0.0</v>
      </c>
      <c r="M60" s="74">
        <v>1.0</v>
      </c>
      <c r="N60" s="74" t="s">
        <v>41</v>
      </c>
      <c r="O60" s="74" t="s">
        <v>76</v>
      </c>
      <c r="P60" s="12" t="s">
        <v>77</v>
      </c>
      <c r="Q60" s="74">
        <v>0.25</v>
      </c>
      <c r="R60" s="74">
        <v>0.5</v>
      </c>
      <c r="S60" s="74">
        <v>0.25</v>
      </c>
      <c r="T60" s="74">
        <v>1.0</v>
      </c>
      <c r="U60" s="74" t="s">
        <v>314</v>
      </c>
      <c r="V60" s="74" t="s">
        <v>315</v>
      </c>
      <c r="W60" s="74" t="s">
        <v>305</v>
      </c>
      <c r="X60" s="74" t="s">
        <v>124</v>
      </c>
      <c r="Y60" s="74" t="s">
        <v>314</v>
      </c>
      <c r="Z60" s="74" t="e">
        <v>#NAME?</v>
      </c>
      <c r="AA60" s="74" t="s">
        <v>316</v>
      </c>
      <c r="AB60" s="74" t="s">
        <v>3601</v>
      </c>
      <c r="AC60" s="74" t="s">
        <v>318</v>
      </c>
      <c r="AD60" s="74" t="s">
        <v>319</v>
      </c>
      <c r="AE60" s="74" t="s">
        <v>50</v>
      </c>
      <c r="AF60" s="74" t="s">
        <v>320</v>
      </c>
      <c r="AG60" s="74" t="s">
        <v>52</v>
      </c>
    </row>
    <row r="61">
      <c r="A61" s="73">
        <v>60.0</v>
      </c>
      <c r="B61" s="12" t="s">
        <v>1039</v>
      </c>
      <c r="C61" s="12" t="s">
        <v>1038</v>
      </c>
      <c r="D61" s="74">
        <v>2010.0</v>
      </c>
      <c r="E61" s="74" t="s">
        <v>235</v>
      </c>
      <c r="F61" s="74">
        <v>3.0</v>
      </c>
      <c r="G61" s="75">
        <v>-5.0</v>
      </c>
      <c r="H61" s="74">
        <v>-4.0</v>
      </c>
      <c r="I61" s="75">
        <v>3.0</v>
      </c>
      <c r="J61" s="74">
        <v>5.0</v>
      </c>
      <c r="K61" s="76" t="s">
        <v>455</v>
      </c>
      <c r="L61" s="74">
        <v>0.0</v>
      </c>
      <c r="M61" s="74">
        <v>1.0</v>
      </c>
      <c r="N61" s="74" t="s">
        <v>41</v>
      </c>
      <c r="O61" s="74" t="s">
        <v>93</v>
      </c>
      <c r="P61" s="12" t="s">
        <v>59</v>
      </c>
      <c r="Q61" s="74">
        <v>0.25</v>
      </c>
      <c r="R61" s="74">
        <v>0.0</v>
      </c>
      <c r="S61" s="74">
        <v>0.75</v>
      </c>
      <c r="T61" s="74">
        <v>1.0</v>
      </c>
      <c r="U61" s="74" t="s">
        <v>599</v>
      </c>
      <c r="V61" s="74" t="s">
        <v>1040</v>
      </c>
      <c r="W61" s="74" t="s">
        <v>91</v>
      </c>
      <c r="X61" s="74" t="s">
        <v>987</v>
      </c>
      <c r="Y61" s="74" t="s">
        <v>1041</v>
      </c>
      <c r="Z61" s="74" t="e">
        <v>#NAME?</v>
      </c>
      <c r="AA61" s="74" t="s">
        <v>1042</v>
      </c>
      <c r="AB61" s="74" t="s">
        <v>3602</v>
      </c>
      <c r="AC61" s="74" t="s">
        <v>1044</v>
      </c>
      <c r="AD61" s="74" t="s">
        <v>344</v>
      </c>
      <c r="AE61" s="74" t="s">
        <v>50</v>
      </c>
      <c r="AF61" s="74" t="s">
        <v>1045</v>
      </c>
      <c r="AG61" s="74" t="s">
        <v>52</v>
      </c>
    </row>
    <row r="62">
      <c r="A62" s="73">
        <v>61.0</v>
      </c>
      <c r="B62" s="12" t="s">
        <v>598</v>
      </c>
      <c r="C62" s="12" t="s">
        <v>597</v>
      </c>
      <c r="D62" s="74">
        <v>2010.0</v>
      </c>
      <c r="E62" s="74" t="s">
        <v>565</v>
      </c>
      <c r="F62" s="74">
        <v>3.0</v>
      </c>
      <c r="G62" s="75">
        <v>-5.0</v>
      </c>
      <c r="H62" s="74">
        <v>-4.0</v>
      </c>
      <c r="I62" s="75">
        <v>3.0</v>
      </c>
      <c r="J62" s="74">
        <v>5.0</v>
      </c>
      <c r="K62" s="76" t="s">
        <v>455</v>
      </c>
      <c r="L62" s="74">
        <v>0.0</v>
      </c>
      <c r="M62" s="74">
        <v>1.0</v>
      </c>
      <c r="N62" s="74" t="s">
        <v>41</v>
      </c>
      <c r="O62" s="74" t="s">
        <v>58</v>
      </c>
      <c r="P62" s="12" t="s">
        <v>172</v>
      </c>
      <c r="Q62" s="74">
        <v>0.25</v>
      </c>
      <c r="R62" s="74">
        <v>0.0</v>
      </c>
      <c r="S62" s="74">
        <v>0.75</v>
      </c>
      <c r="T62" s="74">
        <v>1.0</v>
      </c>
      <c r="U62" s="74" t="s">
        <v>599</v>
      </c>
      <c r="V62" s="74" t="s">
        <v>600</v>
      </c>
      <c r="W62" s="74" t="s">
        <v>601</v>
      </c>
      <c r="X62" s="74" t="s">
        <v>602</v>
      </c>
      <c r="Y62" s="74" t="s">
        <v>603</v>
      </c>
      <c r="Z62" s="74" t="e">
        <v>#NAME?</v>
      </c>
      <c r="AA62" s="74" t="s">
        <v>604</v>
      </c>
      <c r="AB62" s="74" t="s">
        <v>3603</v>
      </c>
      <c r="AC62" s="74" t="s">
        <v>606</v>
      </c>
      <c r="AD62" s="74" t="s">
        <v>344</v>
      </c>
      <c r="AE62" s="74" t="s">
        <v>50</v>
      </c>
      <c r="AF62" s="74" t="s">
        <v>607</v>
      </c>
      <c r="AG62" s="74" t="s">
        <v>52</v>
      </c>
    </row>
    <row r="63">
      <c r="A63" s="73">
        <v>62.0</v>
      </c>
      <c r="B63" s="12" t="s">
        <v>211</v>
      </c>
      <c r="C63" s="12" t="s">
        <v>3604</v>
      </c>
      <c r="D63" s="74">
        <v>1996.0</v>
      </c>
      <c r="E63" s="74" t="s">
        <v>212</v>
      </c>
      <c r="F63" s="74">
        <v>3.0</v>
      </c>
      <c r="G63" s="75">
        <v>-10.0</v>
      </c>
      <c r="H63" s="74">
        <v>-6.0</v>
      </c>
      <c r="I63" s="75">
        <v>-15.0</v>
      </c>
      <c r="J63" s="74">
        <v>0.0</v>
      </c>
      <c r="K63" s="76" t="s">
        <v>213</v>
      </c>
      <c r="L63" s="74">
        <v>0.0</v>
      </c>
      <c r="M63" s="74">
        <v>1.0</v>
      </c>
      <c r="N63" s="74" t="s">
        <v>92</v>
      </c>
      <c r="O63" s="74" t="s">
        <v>93</v>
      </c>
      <c r="P63" s="12" t="s">
        <v>77</v>
      </c>
      <c r="Q63" s="74">
        <v>1.0</v>
      </c>
      <c r="R63" s="74">
        <v>0.0</v>
      </c>
      <c r="S63" s="74">
        <v>0.0</v>
      </c>
      <c r="T63" s="74">
        <v>1.0</v>
      </c>
      <c r="U63" s="74" t="s">
        <v>214</v>
      </c>
      <c r="V63" s="74" t="s">
        <v>215</v>
      </c>
      <c r="W63" s="74" t="s">
        <v>213</v>
      </c>
      <c r="X63" s="74" t="s">
        <v>124</v>
      </c>
      <c r="Y63" s="74" t="s">
        <v>216</v>
      </c>
      <c r="Z63" s="74" t="s">
        <v>50</v>
      </c>
      <c r="AA63" s="74" t="s">
        <v>217</v>
      </c>
      <c r="AB63" s="74" t="s">
        <v>3605</v>
      </c>
      <c r="AC63" s="74" t="s">
        <v>219</v>
      </c>
      <c r="AD63" s="74" t="s">
        <v>220</v>
      </c>
      <c r="AE63" s="74" t="s">
        <v>50</v>
      </c>
      <c r="AF63" s="74" t="s">
        <v>221</v>
      </c>
      <c r="AG63" s="13" t="s">
        <v>52</v>
      </c>
    </row>
    <row r="64">
      <c r="A64" s="73">
        <v>63.0</v>
      </c>
      <c r="B64" s="12" t="s">
        <v>170</v>
      </c>
      <c r="C64" s="83" t="s">
        <v>169</v>
      </c>
      <c r="D64" s="74">
        <v>2006.0</v>
      </c>
      <c r="E64" s="74" t="s">
        <v>171</v>
      </c>
      <c r="F64" s="74" t="s">
        <v>50</v>
      </c>
      <c r="G64" s="75">
        <v>-9.0</v>
      </c>
      <c r="H64" s="74">
        <v>0.0</v>
      </c>
      <c r="I64" s="75">
        <v>-6.0</v>
      </c>
      <c r="J64" s="74">
        <v>5.0</v>
      </c>
      <c r="K64" s="76" t="s">
        <v>40</v>
      </c>
      <c r="L64" s="74">
        <v>1.0</v>
      </c>
      <c r="M64" s="74">
        <v>1.0</v>
      </c>
      <c r="N64" s="74" t="s">
        <v>41</v>
      </c>
      <c r="O64" s="74" t="s">
        <v>42</v>
      </c>
      <c r="P64" s="12" t="s">
        <v>172</v>
      </c>
      <c r="Q64" s="74">
        <v>0.0</v>
      </c>
      <c r="R64" s="74">
        <v>0.0</v>
      </c>
      <c r="S64" s="74">
        <v>0.0</v>
      </c>
      <c r="T64" s="74">
        <v>0.0</v>
      </c>
      <c r="U64" s="74" t="s">
        <v>173</v>
      </c>
      <c r="V64" s="74" t="s">
        <v>174</v>
      </c>
      <c r="W64" s="74" t="s">
        <v>175</v>
      </c>
      <c r="X64" s="74" t="s">
        <v>176</v>
      </c>
      <c r="Y64" s="74" t="s">
        <v>177</v>
      </c>
      <c r="Z64" s="74" t="s">
        <v>50</v>
      </c>
      <c r="AA64" s="74" t="s">
        <v>50</v>
      </c>
      <c r="AB64" s="74" t="s">
        <v>3606</v>
      </c>
      <c r="AC64" s="74" t="s">
        <v>179</v>
      </c>
      <c r="AD64" s="74" t="s">
        <v>50</v>
      </c>
      <c r="AE64" s="74" t="s">
        <v>50</v>
      </c>
      <c r="AF64" s="74" t="s">
        <v>3607</v>
      </c>
      <c r="AG64" s="74" t="s">
        <v>52</v>
      </c>
    </row>
    <row r="65">
      <c r="A65" s="73">
        <v>64.0</v>
      </c>
      <c r="B65" s="4" t="s">
        <v>1047</v>
      </c>
      <c r="C65" s="4" t="s">
        <v>3608</v>
      </c>
      <c r="D65" s="13">
        <v>2011.0</v>
      </c>
      <c r="E65" s="13" t="s">
        <v>235</v>
      </c>
      <c r="F65" s="13">
        <v>3.0</v>
      </c>
      <c r="G65" s="82">
        <v>-5.0</v>
      </c>
      <c r="H65" s="13">
        <v>-2.0</v>
      </c>
      <c r="I65" s="82">
        <v>-9.0</v>
      </c>
      <c r="J65" s="13">
        <v>0.0</v>
      </c>
      <c r="K65" s="81" t="s">
        <v>1048</v>
      </c>
      <c r="L65" s="74">
        <v>1.0</v>
      </c>
      <c r="M65" s="74">
        <v>1.0</v>
      </c>
      <c r="N65" s="74" t="s">
        <v>41</v>
      </c>
      <c r="O65" s="74" t="s">
        <v>76</v>
      </c>
      <c r="P65" s="12" t="s">
        <v>1049</v>
      </c>
      <c r="Q65" s="74">
        <v>0.5</v>
      </c>
      <c r="R65" s="74">
        <v>0.25</v>
      </c>
      <c r="S65" s="74">
        <v>0.25</v>
      </c>
      <c r="T65" s="74">
        <v>1.0</v>
      </c>
      <c r="U65" s="74" t="s">
        <v>1050</v>
      </c>
      <c r="V65" s="74" t="s">
        <v>1051</v>
      </c>
      <c r="W65" s="74" t="s">
        <v>1052</v>
      </c>
      <c r="X65" s="74" t="s">
        <v>124</v>
      </c>
      <c r="Y65" s="74" t="s">
        <v>1053</v>
      </c>
      <c r="Z65" s="74" t="e">
        <v>#NAME?</v>
      </c>
      <c r="AA65" s="74" t="s">
        <v>1054</v>
      </c>
      <c r="AB65" s="74" t="s">
        <v>3609</v>
      </c>
      <c r="AC65" s="74" t="s">
        <v>1056</v>
      </c>
      <c r="AD65" s="74" t="s">
        <v>1057</v>
      </c>
      <c r="AE65" s="74" t="s">
        <v>50</v>
      </c>
      <c r="AF65" s="74" t="s">
        <v>1058</v>
      </c>
      <c r="AG65" s="74" t="s">
        <v>52</v>
      </c>
    </row>
    <row r="66">
      <c r="A66" s="73">
        <v>65.0</v>
      </c>
      <c r="B66" s="12" t="s">
        <v>940</v>
      </c>
      <c r="C66" s="12" t="s">
        <v>3610</v>
      </c>
      <c r="D66" s="74">
        <v>2007.0</v>
      </c>
      <c r="E66" s="74" t="s">
        <v>941</v>
      </c>
      <c r="F66" s="74">
        <v>3.0</v>
      </c>
      <c r="G66" s="75">
        <v>-9.0</v>
      </c>
      <c r="H66" s="74">
        <v>-9.0</v>
      </c>
      <c r="I66" s="75">
        <v>-6.0</v>
      </c>
      <c r="J66" s="74">
        <v>2.0</v>
      </c>
      <c r="K66" s="76" t="s">
        <v>302</v>
      </c>
      <c r="L66" s="74">
        <v>0.0</v>
      </c>
      <c r="M66" s="74">
        <v>0.0</v>
      </c>
      <c r="N66" s="74" t="s">
        <v>942</v>
      </c>
      <c r="O66" s="74" t="s">
        <v>58</v>
      </c>
      <c r="P66" s="12" t="s">
        <v>190</v>
      </c>
      <c r="Q66" s="74">
        <v>0.0</v>
      </c>
      <c r="R66" s="74">
        <v>0.0</v>
      </c>
      <c r="S66" s="74">
        <v>1.0</v>
      </c>
      <c r="T66" s="74">
        <v>1.0</v>
      </c>
      <c r="U66" s="74" t="s">
        <v>191</v>
      </c>
      <c r="V66" s="74" t="s">
        <v>943</v>
      </c>
      <c r="W66" s="74" t="s">
        <v>50</v>
      </c>
      <c r="X66" s="74" t="s">
        <v>194</v>
      </c>
      <c r="Y66" s="74" t="s">
        <v>944</v>
      </c>
      <c r="Z66" s="74" t="e">
        <v>#NAME?</v>
      </c>
      <c r="AA66" s="74" t="s">
        <v>945</v>
      </c>
      <c r="AB66" s="74" t="s">
        <v>3611</v>
      </c>
      <c r="AC66" s="74" t="s">
        <v>947</v>
      </c>
      <c r="AD66" s="74" t="s">
        <v>344</v>
      </c>
      <c r="AE66" s="74" t="s">
        <v>50</v>
      </c>
      <c r="AF66" s="74" t="s">
        <v>3612</v>
      </c>
      <c r="AG66" s="74" t="s">
        <v>52</v>
      </c>
    </row>
    <row r="67">
      <c r="A67" s="74">
        <v>66.0</v>
      </c>
      <c r="B67" s="12" t="s">
        <v>2127</v>
      </c>
      <c r="C67" s="12" t="s">
        <v>2126</v>
      </c>
      <c r="D67" s="74">
        <v>2009.0</v>
      </c>
      <c r="E67" s="74" t="s">
        <v>74</v>
      </c>
      <c r="F67" s="74">
        <v>3.0</v>
      </c>
      <c r="G67" s="75">
        <v>-3.0</v>
      </c>
      <c r="H67" s="74">
        <v>-1.0</v>
      </c>
      <c r="I67" s="75">
        <v>-3.0</v>
      </c>
      <c r="J67" s="74">
        <v>0.0</v>
      </c>
      <c r="K67" s="76" t="s">
        <v>75</v>
      </c>
      <c r="L67" s="74">
        <v>0.0</v>
      </c>
      <c r="M67" s="74">
        <v>1.0</v>
      </c>
      <c r="N67" s="74" t="s">
        <v>41</v>
      </c>
      <c r="O67" s="74" t="s">
        <v>76</v>
      </c>
      <c r="P67" s="12" t="s">
        <v>77</v>
      </c>
      <c r="Q67" s="74">
        <v>0.25</v>
      </c>
      <c r="R67" s="74">
        <v>0.75</v>
      </c>
      <c r="S67" s="74">
        <v>0.0</v>
      </c>
      <c r="T67" s="74">
        <v>1.0</v>
      </c>
      <c r="U67" s="74" t="s">
        <v>1933</v>
      </c>
      <c r="V67" s="74" t="s">
        <v>79</v>
      </c>
      <c r="W67" s="74" t="s">
        <v>80</v>
      </c>
      <c r="X67" s="74" t="s">
        <v>124</v>
      </c>
      <c r="Y67" s="74" t="s">
        <v>3613</v>
      </c>
      <c r="Z67" s="74" t="e">
        <v>#NAME?</v>
      </c>
      <c r="AA67" s="74" t="s">
        <v>2129</v>
      </c>
      <c r="AB67" s="74" t="s">
        <v>3614</v>
      </c>
      <c r="AC67" s="74" t="s">
        <v>2131</v>
      </c>
      <c r="AD67" s="74" t="s">
        <v>2132</v>
      </c>
      <c r="AE67" s="74" t="s">
        <v>2133</v>
      </c>
      <c r="AF67" s="78"/>
      <c r="AG67" s="78"/>
    </row>
    <row r="68">
      <c r="A68" s="74">
        <v>67.0</v>
      </c>
      <c r="B68" s="12" t="s">
        <v>867</v>
      </c>
      <c r="C68" s="12" t="s">
        <v>3615</v>
      </c>
      <c r="D68" s="74">
        <v>2010.0</v>
      </c>
      <c r="E68" s="74" t="s">
        <v>847</v>
      </c>
      <c r="F68" s="74">
        <v>2.0</v>
      </c>
      <c r="G68" s="75">
        <v>-9.0</v>
      </c>
      <c r="H68" s="74">
        <v>-6.0</v>
      </c>
      <c r="I68" s="75">
        <v>2.0</v>
      </c>
      <c r="J68" s="74">
        <v>3.0</v>
      </c>
      <c r="K68" s="76" t="s">
        <v>213</v>
      </c>
      <c r="L68" s="74">
        <v>0.0</v>
      </c>
      <c r="M68" s="74">
        <v>1.0</v>
      </c>
      <c r="N68" s="74" t="s">
        <v>41</v>
      </c>
      <c r="O68" s="74" t="s">
        <v>76</v>
      </c>
      <c r="P68" s="12" t="s">
        <v>77</v>
      </c>
      <c r="Q68" s="74">
        <v>0.0</v>
      </c>
      <c r="R68" s="74">
        <v>1.0</v>
      </c>
      <c r="S68" s="74">
        <v>0.0</v>
      </c>
      <c r="T68" s="74">
        <v>1.0</v>
      </c>
      <c r="U68" s="74" t="s">
        <v>201</v>
      </c>
      <c r="V68" s="74" t="s">
        <v>868</v>
      </c>
      <c r="W68" s="74" t="s">
        <v>213</v>
      </c>
      <c r="X68" s="74" t="s">
        <v>124</v>
      </c>
      <c r="Y68" s="74" t="s">
        <v>869</v>
      </c>
      <c r="Z68" s="74" t="e">
        <v>#NAME?</v>
      </c>
      <c r="AA68" s="74" t="s">
        <v>870</v>
      </c>
      <c r="AB68" s="74" t="s">
        <v>3616</v>
      </c>
      <c r="AC68" s="74" t="s">
        <v>872</v>
      </c>
      <c r="AD68" s="74" t="s">
        <v>873</v>
      </c>
      <c r="AE68" s="74" t="s">
        <v>50</v>
      </c>
      <c r="AF68" s="78"/>
      <c r="AG68" s="78"/>
    </row>
    <row r="69">
      <c r="A69" s="74">
        <v>68.0</v>
      </c>
      <c r="B69" s="12" t="s">
        <v>2801</v>
      </c>
      <c r="C69" s="12" t="s">
        <v>3617</v>
      </c>
      <c r="D69" s="74">
        <v>2004.0</v>
      </c>
      <c r="E69" s="74" t="s">
        <v>235</v>
      </c>
      <c r="F69" s="74">
        <v>3.0</v>
      </c>
      <c r="G69" s="75">
        <v>-3.0</v>
      </c>
      <c r="H69" s="74">
        <v>-2.0</v>
      </c>
      <c r="I69" s="75">
        <v>0.0</v>
      </c>
      <c r="J69" s="74">
        <v>0.0</v>
      </c>
      <c r="K69" s="76" t="s">
        <v>57</v>
      </c>
      <c r="L69" s="74">
        <v>0.0</v>
      </c>
      <c r="M69" s="74">
        <v>1.0</v>
      </c>
      <c r="N69" s="74" t="s">
        <v>41</v>
      </c>
      <c r="O69" s="74" t="s">
        <v>76</v>
      </c>
      <c r="P69" s="12" t="s">
        <v>2802</v>
      </c>
      <c r="Q69" s="74">
        <v>1.0</v>
      </c>
      <c r="R69" s="74">
        <v>0.0</v>
      </c>
      <c r="S69" s="74">
        <v>0.0</v>
      </c>
      <c r="T69" s="74">
        <v>1.0</v>
      </c>
      <c r="U69" s="74" t="s">
        <v>372</v>
      </c>
      <c r="V69" s="74" t="s">
        <v>2803</v>
      </c>
      <c r="W69" s="74" t="s">
        <v>123</v>
      </c>
      <c r="X69" s="74" t="s">
        <v>81</v>
      </c>
      <c r="Y69" s="74" t="s">
        <v>2804</v>
      </c>
      <c r="Z69" s="74" t="e">
        <v>#NAME?</v>
      </c>
      <c r="AA69" s="74" t="s">
        <v>2805</v>
      </c>
      <c r="AB69" s="74" t="s">
        <v>3618</v>
      </c>
      <c r="AC69" s="74" t="s">
        <v>2807</v>
      </c>
      <c r="AD69" s="74" t="s">
        <v>2808</v>
      </c>
      <c r="AE69" s="74" t="s">
        <v>50</v>
      </c>
      <c r="AF69" s="78"/>
      <c r="AG69" s="78"/>
    </row>
    <row r="70">
      <c r="A70" s="73">
        <v>69.0</v>
      </c>
      <c r="B70" s="12" t="s">
        <v>621</v>
      </c>
      <c r="C70" s="12" t="s">
        <v>620</v>
      </c>
      <c r="D70" s="74">
        <v>2011.0</v>
      </c>
      <c r="E70" s="74" t="s">
        <v>565</v>
      </c>
      <c r="F70" s="74">
        <v>3.0</v>
      </c>
      <c r="G70" s="75">
        <v>-6.0</v>
      </c>
      <c r="H70" s="74">
        <v>-5.0</v>
      </c>
      <c r="I70" s="75">
        <v>0.0</v>
      </c>
      <c r="J70" s="74">
        <v>0.0</v>
      </c>
      <c r="K70" s="76" t="s">
        <v>482</v>
      </c>
      <c r="L70" s="74">
        <v>0.0</v>
      </c>
      <c r="M70" s="74">
        <v>1.0</v>
      </c>
      <c r="N70" s="74" t="s">
        <v>92</v>
      </c>
      <c r="O70" s="74" t="s">
        <v>76</v>
      </c>
      <c r="P70" s="12" t="s">
        <v>20</v>
      </c>
      <c r="Q70" s="74">
        <v>0.0</v>
      </c>
      <c r="R70" s="74">
        <v>0.0</v>
      </c>
      <c r="S70" s="74">
        <v>1.0</v>
      </c>
      <c r="T70" s="74">
        <v>1.0</v>
      </c>
      <c r="U70" s="74" t="s">
        <v>191</v>
      </c>
      <c r="V70" s="74" t="s">
        <v>622</v>
      </c>
      <c r="W70" s="74" t="s">
        <v>50</v>
      </c>
      <c r="X70" s="74" t="s">
        <v>194</v>
      </c>
      <c r="Y70" s="74" t="s">
        <v>623</v>
      </c>
      <c r="Z70" s="78"/>
      <c r="AA70" s="74" t="s">
        <v>624</v>
      </c>
      <c r="AB70" s="74" t="s">
        <v>625</v>
      </c>
      <c r="AC70" s="74" t="s">
        <v>626</v>
      </c>
      <c r="AD70" s="74" t="s">
        <v>627</v>
      </c>
      <c r="AE70" s="78"/>
      <c r="AF70" s="74" t="s">
        <v>39</v>
      </c>
      <c r="AG70" s="74" t="s">
        <v>52</v>
      </c>
    </row>
    <row r="71">
      <c r="A71" s="73">
        <v>70.0</v>
      </c>
      <c r="B71" s="12" t="s">
        <v>1986</v>
      </c>
      <c r="C71" s="12" t="s">
        <v>3619</v>
      </c>
      <c r="D71" s="74">
        <v>2009.0</v>
      </c>
      <c r="E71" s="74" t="s">
        <v>1987</v>
      </c>
      <c r="F71" s="79">
        <v>3.0</v>
      </c>
      <c r="G71" s="80">
        <v>-2.0</v>
      </c>
      <c r="H71" s="79">
        <v>-1.0</v>
      </c>
      <c r="I71" s="80">
        <v>0.0</v>
      </c>
      <c r="J71" s="79">
        <v>0.0</v>
      </c>
      <c r="K71" s="81" t="s">
        <v>57</v>
      </c>
      <c r="L71" s="74">
        <v>0.0</v>
      </c>
      <c r="M71" s="74">
        <v>1.0</v>
      </c>
      <c r="N71" s="74" t="s">
        <v>41</v>
      </c>
      <c r="O71" s="74" t="s">
        <v>76</v>
      </c>
      <c r="P71" s="12" t="s">
        <v>77</v>
      </c>
      <c r="Q71" s="74">
        <v>0.25</v>
      </c>
      <c r="R71" s="74">
        <v>0.75</v>
      </c>
      <c r="S71" s="74">
        <v>0.0</v>
      </c>
      <c r="T71" s="74">
        <v>1.0</v>
      </c>
      <c r="U71" s="74" t="s">
        <v>201</v>
      </c>
      <c r="V71" s="74" t="s">
        <v>1989</v>
      </c>
      <c r="W71" s="74" t="s">
        <v>1990</v>
      </c>
      <c r="X71" s="74" t="s">
        <v>124</v>
      </c>
      <c r="Y71" s="74" t="s">
        <v>1991</v>
      </c>
      <c r="Z71" s="74" t="e">
        <v>#NAME?</v>
      </c>
      <c r="AA71" s="74" t="s">
        <v>1992</v>
      </c>
      <c r="AB71" s="74" t="s">
        <v>3620</v>
      </c>
      <c r="AC71" s="74" t="s">
        <v>1994</v>
      </c>
      <c r="AD71" s="74" t="s">
        <v>1995</v>
      </c>
      <c r="AE71" s="74" t="s">
        <v>1996</v>
      </c>
      <c r="AF71" s="74" t="s">
        <v>1997</v>
      </c>
      <c r="AG71" s="74" t="s">
        <v>1998</v>
      </c>
    </row>
    <row r="72">
      <c r="A72" s="73">
        <v>71.0</v>
      </c>
      <c r="B72" s="12" t="s">
        <v>564</v>
      </c>
      <c r="C72" s="12" t="s">
        <v>3621</v>
      </c>
      <c r="D72" s="74">
        <v>2006.0</v>
      </c>
      <c r="E72" s="74" t="s">
        <v>565</v>
      </c>
      <c r="F72" s="74">
        <v>2.0</v>
      </c>
      <c r="G72" s="75">
        <v>-7.0</v>
      </c>
      <c r="H72" s="74">
        <v>-7.0</v>
      </c>
      <c r="I72" s="75">
        <v>-6.0</v>
      </c>
      <c r="J72" s="74">
        <v>2.0</v>
      </c>
      <c r="K72" s="76" t="s">
        <v>213</v>
      </c>
      <c r="L72" s="74">
        <v>0.0</v>
      </c>
      <c r="M72" s="74">
        <v>1.0</v>
      </c>
      <c r="N72" s="74" t="s">
        <v>41</v>
      </c>
      <c r="O72" s="74" t="s">
        <v>76</v>
      </c>
      <c r="P72" s="12" t="s">
        <v>357</v>
      </c>
      <c r="Q72" s="74">
        <v>1.0</v>
      </c>
      <c r="R72" s="74">
        <v>0.0</v>
      </c>
      <c r="S72" s="74">
        <v>0.0</v>
      </c>
      <c r="T72" s="74">
        <v>1.0</v>
      </c>
      <c r="U72" s="74" t="s">
        <v>372</v>
      </c>
      <c r="V72" s="74" t="s">
        <v>566</v>
      </c>
      <c r="W72" s="74" t="s">
        <v>567</v>
      </c>
      <c r="X72" s="74" t="s">
        <v>568</v>
      </c>
      <c r="Y72" s="74" t="s">
        <v>569</v>
      </c>
      <c r="Z72" s="74" t="e">
        <v>#NAME?</v>
      </c>
      <c r="AA72" s="74" t="s">
        <v>570</v>
      </c>
      <c r="AB72" s="74" t="s">
        <v>3622</v>
      </c>
      <c r="AC72" s="74" t="s">
        <v>572</v>
      </c>
      <c r="AD72" s="74" t="s">
        <v>573</v>
      </c>
      <c r="AE72" s="74" t="s">
        <v>50</v>
      </c>
      <c r="AF72" s="74" t="s">
        <v>574</v>
      </c>
      <c r="AG72" s="74" t="s">
        <v>52</v>
      </c>
    </row>
    <row r="73">
      <c r="A73" s="74">
        <v>72.0</v>
      </c>
      <c r="B73" s="12" t="s">
        <v>2695</v>
      </c>
      <c r="C73" s="12" t="s">
        <v>3623</v>
      </c>
      <c r="D73" s="74">
        <v>2006.0</v>
      </c>
      <c r="E73" s="74" t="s">
        <v>133</v>
      </c>
      <c r="F73" s="74">
        <v>3.0</v>
      </c>
      <c r="G73" s="75">
        <v>-3.0</v>
      </c>
      <c r="H73" s="74">
        <v>-2.0</v>
      </c>
      <c r="I73" s="75" t="s">
        <v>50</v>
      </c>
      <c r="J73" s="74" t="s">
        <v>50</v>
      </c>
      <c r="K73" s="76" t="s">
        <v>57</v>
      </c>
      <c r="L73" s="74">
        <v>0.0</v>
      </c>
      <c r="M73" s="74">
        <v>1.0</v>
      </c>
      <c r="N73" s="74" t="s">
        <v>92</v>
      </c>
      <c r="O73" s="74" t="s">
        <v>76</v>
      </c>
      <c r="P73" s="12" t="s">
        <v>382</v>
      </c>
      <c r="Q73" s="74">
        <v>0.0</v>
      </c>
      <c r="R73" s="74">
        <v>0.5</v>
      </c>
      <c r="S73" s="74">
        <v>0.5</v>
      </c>
      <c r="T73" s="74">
        <v>1.0</v>
      </c>
      <c r="U73" s="74" t="s">
        <v>2696</v>
      </c>
      <c r="V73" s="74" t="s">
        <v>50</v>
      </c>
      <c r="W73" s="74" t="s">
        <v>80</v>
      </c>
      <c r="X73" s="74" t="s">
        <v>124</v>
      </c>
      <c r="Y73" s="74" t="s">
        <v>2697</v>
      </c>
      <c r="Z73" s="74" t="e">
        <v>#NAME?</v>
      </c>
      <c r="AA73" s="74" t="s">
        <v>2698</v>
      </c>
      <c r="AB73" s="74" t="s">
        <v>3624</v>
      </c>
      <c r="AC73" s="74" t="s">
        <v>2700</v>
      </c>
      <c r="AD73" s="74" t="s">
        <v>2701</v>
      </c>
      <c r="AE73" s="74" t="s">
        <v>2702</v>
      </c>
      <c r="AF73" s="78"/>
      <c r="AG73" s="78"/>
    </row>
    <row r="74">
      <c r="A74" s="73">
        <v>73.0</v>
      </c>
      <c r="B74" s="12" t="s">
        <v>334</v>
      </c>
      <c r="C74" s="12" t="s">
        <v>333</v>
      </c>
      <c r="D74" s="74">
        <v>2014.0</v>
      </c>
      <c r="E74" s="74" t="s">
        <v>212</v>
      </c>
      <c r="F74" s="74">
        <v>3.0</v>
      </c>
      <c r="G74" s="75">
        <v>-9.0</v>
      </c>
      <c r="H74" s="74">
        <v>-9.0</v>
      </c>
      <c r="I74" s="75">
        <v>-3.0</v>
      </c>
      <c r="J74" s="74">
        <v>-2.0</v>
      </c>
      <c r="K74" s="76" t="s">
        <v>213</v>
      </c>
      <c r="L74" s="74">
        <v>0.0</v>
      </c>
      <c r="M74" s="74">
        <v>1.0</v>
      </c>
      <c r="N74" s="74" t="s">
        <v>41</v>
      </c>
      <c r="O74" s="74" t="s">
        <v>58</v>
      </c>
      <c r="P74" s="12" t="s">
        <v>190</v>
      </c>
      <c r="Q74" s="74">
        <v>0.0</v>
      </c>
      <c r="R74" s="74">
        <v>0.0</v>
      </c>
      <c r="S74" s="74">
        <v>1.0</v>
      </c>
      <c r="T74" s="74">
        <v>1.0</v>
      </c>
      <c r="U74" s="74" t="s">
        <v>191</v>
      </c>
      <c r="V74" s="74" t="s">
        <v>336</v>
      </c>
      <c r="W74" s="74" t="s">
        <v>337</v>
      </c>
      <c r="X74" s="74" t="s">
        <v>194</v>
      </c>
      <c r="Y74" s="74" t="s">
        <v>338</v>
      </c>
      <c r="Z74" s="74" t="e">
        <v>#NAME?</v>
      </c>
      <c r="AA74" s="74" t="s">
        <v>339</v>
      </c>
      <c r="AB74" s="74" t="s">
        <v>3625</v>
      </c>
      <c r="AC74" s="74" t="s">
        <v>341</v>
      </c>
      <c r="AD74" s="74" t="s">
        <v>232</v>
      </c>
      <c r="AE74" s="74" t="s">
        <v>50</v>
      </c>
      <c r="AF74" s="74" t="s">
        <v>50</v>
      </c>
      <c r="AG74" s="74" t="s">
        <v>52</v>
      </c>
    </row>
    <row r="75">
      <c r="A75" s="74">
        <v>74.0</v>
      </c>
      <c r="B75" s="12" t="s">
        <v>2044</v>
      </c>
      <c r="C75" s="12" t="s">
        <v>3626</v>
      </c>
      <c r="D75" s="74">
        <v>2010.0</v>
      </c>
      <c r="E75" s="74" t="s">
        <v>429</v>
      </c>
      <c r="F75" s="79">
        <v>3.0</v>
      </c>
      <c r="G75" s="80">
        <v>-3.0</v>
      </c>
      <c r="H75" s="79">
        <v>-1.0</v>
      </c>
      <c r="I75" s="82">
        <v>0.0</v>
      </c>
      <c r="J75" s="79">
        <v>0.0</v>
      </c>
      <c r="K75" s="76" t="s">
        <v>57</v>
      </c>
      <c r="L75" s="74">
        <v>0.0</v>
      </c>
      <c r="M75" s="74">
        <v>1.0</v>
      </c>
      <c r="N75" s="74" t="s">
        <v>41</v>
      </c>
      <c r="O75" s="74" t="s">
        <v>58</v>
      </c>
      <c r="P75" s="12" t="s">
        <v>172</v>
      </c>
      <c r="Q75" s="74">
        <v>1.0</v>
      </c>
      <c r="R75" s="74">
        <v>0.0</v>
      </c>
      <c r="S75" s="74">
        <v>0.0</v>
      </c>
      <c r="T75" s="74">
        <v>1.0</v>
      </c>
      <c r="U75" s="74" t="s">
        <v>2045</v>
      </c>
      <c r="V75" s="74" t="s">
        <v>406</v>
      </c>
      <c r="W75" s="74" t="s">
        <v>407</v>
      </c>
      <c r="X75" s="74" t="s">
        <v>124</v>
      </c>
      <c r="Y75" s="74" t="s">
        <v>2046</v>
      </c>
      <c r="Z75" s="74" t="e">
        <v>#NAME?</v>
      </c>
      <c r="AA75" s="74" t="s">
        <v>2047</v>
      </c>
      <c r="AB75" s="74" t="s">
        <v>3627</v>
      </c>
      <c r="AC75" s="74" t="s">
        <v>2049</v>
      </c>
      <c r="AD75" s="74" t="s">
        <v>389</v>
      </c>
      <c r="AE75" s="74" t="s">
        <v>50</v>
      </c>
      <c r="AF75" s="78"/>
      <c r="AG75" s="78"/>
    </row>
    <row r="76">
      <c r="A76" s="74">
        <v>75.0</v>
      </c>
      <c r="B76" s="12" t="s">
        <v>1730</v>
      </c>
      <c r="C76" s="12" t="s">
        <v>3628</v>
      </c>
      <c r="D76" s="74">
        <v>2013.0</v>
      </c>
      <c r="E76" s="74" t="s">
        <v>200</v>
      </c>
      <c r="F76" s="79">
        <v>3.0</v>
      </c>
      <c r="G76" s="80">
        <v>-3.0</v>
      </c>
      <c r="H76" s="79">
        <v>-1.0</v>
      </c>
      <c r="I76" s="80">
        <v>-2.0</v>
      </c>
      <c r="J76" s="79">
        <v>0.0</v>
      </c>
      <c r="K76" s="76" t="s">
        <v>75</v>
      </c>
      <c r="L76" s="74">
        <v>0.0</v>
      </c>
      <c r="M76" s="74">
        <v>1.0</v>
      </c>
      <c r="N76" s="74" t="s">
        <v>41</v>
      </c>
      <c r="O76" s="74" t="s">
        <v>76</v>
      </c>
      <c r="P76" s="12" t="s">
        <v>77</v>
      </c>
      <c r="Q76" s="74">
        <v>0.0</v>
      </c>
      <c r="R76" s="74">
        <v>1.0</v>
      </c>
      <c r="S76" s="74">
        <v>0.0</v>
      </c>
      <c r="T76" s="74">
        <v>1.0</v>
      </c>
      <c r="U76" s="74" t="s">
        <v>3629</v>
      </c>
      <c r="V76" s="74" t="s">
        <v>146</v>
      </c>
      <c r="W76" s="74" t="s">
        <v>1691</v>
      </c>
      <c r="X76" s="74" t="s">
        <v>124</v>
      </c>
      <c r="Y76" s="74" t="s">
        <v>1732</v>
      </c>
      <c r="Z76" s="74" t="e">
        <v>#NAME?</v>
      </c>
      <c r="AA76" s="74" t="s">
        <v>1733</v>
      </c>
      <c r="AB76" s="74" t="s">
        <v>3630</v>
      </c>
      <c r="AC76" s="74" t="s">
        <v>1735</v>
      </c>
      <c r="AD76" s="74" t="s">
        <v>1736</v>
      </c>
      <c r="AE76" s="74" t="s">
        <v>1737</v>
      </c>
      <c r="AF76" s="78"/>
      <c r="AG76" s="78"/>
    </row>
    <row r="77">
      <c r="A77" s="73">
        <v>77.0</v>
      </c>
      <c r="B77" s="12" t="s">
        <v>1094</v>
      </c>
      <c r="C77" s="12" t="s">
        <v>1093</v>
      </c>
      <c r="D77" s="74">
        <v>2016.0</v>
      </c>
      <c r="E77" s="74" t="s">
        <v>1256</v>
      </c>
      <c r="F77" s="74">
        <v>2.0</v>
      </c>
      <c r="G77" s="75">
        <v>-9.0</v>
      </c>
      <c r="H77" s="74">
        <v>-9.0</v>
      </c>
      <c r="I77" s="75">
        <v>-12.0</v>
      </c>
      <c r="J77" s="74">
        <v>-9.0</v>
      </c>
      <c r="K77" s="76" t="s">
        <v>213</v>
      </c>
      <c r="L77" s="74">
        <v>0.0</v>
      </c>
      <c r="M77" s="74">
        <v>1.0</v>
      </c>
      <c r="N77" s="74" t="s">
        <v>41</v>
      </c>
      <c r="O77" s="74" t="s">
        <v>76</v>
      </c>
      <c r="P77" s="12" t="s">
        <v>77</v>
      </c>
      <c r="Q77" s="74">
        <v>0.25</v>
      </c>
      <c r="R77" s="74">
        <v>0.5</v>
      </c>
      <c r="S77" s="74">
        <v>0.25</v>
      </c>
      <c r="T77" s="74">
        <v>1.0</v>
      </c>
      <c r="U77" s="74" t="s">
        <v>201</v>
      </c>
      <c r="V77" s="74" t="s">
        <v>1257</v>
      </c>
      <c r="W77" s="74" t="s">
        <v>213</v>
      </c>
      <c r="X77" s="74" t="s">
        <v>124</v>
      </c>
      <c r="Y77" s="74" t="s">
        <v>1258</v>
      </c>
      <c r="Z77" s="74" t="e">
        <v>#NAME?</v>
      </c>
      <c r="AA77" s="74" t="s">
        <v>1259</v>
      </c>
      <c r="AB77" s="74" t="s">
        <v>3631</v>
      </c>
      <c r="AC77" s="74" t="s">
        <v>1261</v>
      </c>
      <c r="AD77" s="74" t="s">
        <v>1262</v>
      </c>
      <c r="AE77" s="74" t="s">
        <v>50</v>
      </c>
      <c r="AF77" s="74" t="s">
        <v>1102</v>
      </c>
      <c r="AG77" s="74" t="s">
        <v>52</v>
      </c>
    </row>
    <row r="78">
      <c r="A78" s="73">
        <v>76.0</v>
      </c>
      <c r="B78" s="12" t="s">
        <v>1094</v>
      </c>
      <c r="C78" s="12" t="s">
        <v>1255</v>
      </c>
      <c r="D78" s="74">
        <v>2014.0</v>
      </c>
      <c r="E78" s="74" t="s">
        <v>235</v>
      </c>
      <c r="F78" s="74">
        <v>3.0</v>
      </c>
      <c r="G78" s="75">
        <v>-9.0</v>
      </c>
      <c r="H78" s="74">
        <v>-8.0</v>
      </c>
      <c r="I78" s="75">
        <v>-9.0</v>
      </c>
      <c r="J78" s="74">
        <v>-4.0</v>
      </c>
      <c r="K78" s="76" t="s">
        <v>213</v>
      </c>
      <c r="L78" s="74">
        <v>1.0</v>
      </c>
      <c r="M78" s="74">
        <v>1.0</v>
      </c>
      <c r="N78" s="74" t="s">
        <v>41</v>
      </c>
      <c r="O78" s="74" t="s">
        <v>3632</v>
      </c>
      <c r="P78" s="12" t="s">
        <v>77</v>
      </c>
      <c r="Q78" s="74">
        <v>0.25</v>
      </c>
      <c r="R78" s="74">
        <v>0.0</v>
      </c>
      <c r="S78" s="74">
        <v>0.75</v>
      </c>
      <c r="T78" s="74">
        <v>1.0</v>
      </c>
      <c r="U78" s="74" t="s">
        <v>1095</v>
      </c>
      <c r="V78" s="74" t="s">
        <v>1096</v>
      </c>
      <c r="W78" s="74" t="s">
        <v>1097</v>
      </c>
      <c r="X78" s="74" t="s">
        <v>45</v>
      </c>
      <c r="Y78" s="74" t="s">
        <v>1098</v>
      </c>
      <c r="Z78" s="74" t="e">
        <v>#NAME?</v>
      </c>
      <c r="AA78" s="74" t="s">
        <v>1099</v>
      </c>
      <c r="AB78" s="74" t="s">
        <v>3633</v>
      </c>
      <c r="AC78" s="74" t="s">
        <v>1101</v>
      </c>
      <c r="AD78" s="74" t="s">
        <v>232</v>
      </c>
      <c r="AE78" s="74" t="s">
        <v>50</v>
      </c>
      <c r="AF78" s="74" t="s">
        <v>1263</v>
      </c>
      <c r="AG78" s="74" t="s">
        <v>52</v>
      </c>
    </row>
    <row r="79">
      <c r="A79" s="74">
        <v>79.0</v>
      </c>
      <c r="B79" s="12" t="s">
        <v>2670</v>
      </c>
      <c r="C79" s="12" t="s">
        <v>2679</v>
      </c>
      <c r="D79" s="74">
        <v>2010.0</v>
      </c>
      <c r="E79" s="74" t="s">
        <v>2671</v>
      </c>
      <c r="F79" s="74">
        <v>3.0</v>
      </c>
      <c r="G79" s="75">
        <v>-3.0</v>
      </c>
      <c r="H79" s="74">
        <v>-3.0</v>
      </c>
      <c r="I79" s="75">
        <v>-2.0</v>
      </c>
      <c r="J79" s="74">
        <v>0.0</v>
      </c>
      <c r="K79" s="76" t="s">
        <v>57</v>
      </c>
      <c r="L79" s="74">
        <v>0.0</v>
      </c>
      <c r="M79" s="74">
        <v>1.0</v>
      </c>
      <c r="N79" s="74" t="s">
        <v>41</v>
      </c>
      <c r="O79" s="74" t="s">
        <v>76</v>
      </c>
      <c r="P79" s="12" t="s">
        <v>77</v>
      </c>
      <c r="Q79" s="74">
        <v>0.0</v>
      </c>
      <c r="R79" s="74">
        <v>1.0</v>
      </c>
      <c r="S79" s="74">
        <v>0.0</v>
      </c>
      <c r="T79" s="74">
        <v>1.0</v>
      </c>
      <c r="U79" s="74" t="s">
        <v>2672</v>
      </c>
      <c r="V79" s="74" t="s">
        <v>2673</v>
      </c>
      <c r="W79" s="74" t="s">
        <v>2674</v>
      </c>
      <c r="X79" s="74" t="s">
        <v>124</v>
      </c>
      <c r="Y79" s="74" t="s">
        <v>2675</v>
      </c>
      <c r="Z79" s="74" t="e">
        <v>#NAME?</v>
      </c>
      <c r="AA79" s="74" t="s">
        <v>2676</v>
      </c>
      <c r="AB79" s="74" t="s">
        <v>3634</v>
      </c>
      <c r="AC79" s="74" t="s">
        <v>2678</v>
      </c>
      <c r="AD79" s="74" t="s">
        <v>201</v>
      </c>
      <c r="AE79" s="78"/>
      <c r="AF79" s="78"/>
      <c r="AG79" s="78"/>
    </row>
    <row r="80">
      <c r="A80" s="74">
        <v>78.0</v>
      </c>
      <c r="B80" s="12" t="s">
        <v>2670</v>
      </c>
      <c r="C80" s="12" t="s">
        <v>2669</v>
      </c>
      <c r="D80" s="74">
        <v>2006.0</v>
      </c>
      <c r="E80" s="74" t="s">
        <v>2671</v>
      </c>
      <c r="F80" s="74">
        <v>3.0</v>
      </c>
      <c r="G80" s="75">
        <v>-3.0</v>
      </c>
      <c r="H80" s="74">
        <v>-3.0</v>
      </c>
      <c r="I80" s="75">
        <v>-2.0</v>
      </c>
      <c r="J80" s="74">
        <v>0.0</v>
      </c>
      <c r="K80" s="76" t="s">
        <v>57</v>
      </c>
      <c r="L80" s="74">
        <v>0.0</v>
      </c>
      <c r="M80" s="74">
        <v>1.0</v>
      </c>
      <c r="N80" s="74" t="s">
        <v>41</v>
      </c>
      <c r="O80" s="74" t="s">
        <v>3632</v>
      </c>
      <c r="P80" s="12" t="s">
        <v>77</v>
      </c>
      <c r="Q80" s="74">
        <v>0.25</v>
      </c>
      <c r="R80" s="74">
        <v>0.75</v>
      </c>
      <c r="S80" s="74">
        <v>0.0</v>
      </c>
      <c r="T80" s="74">
        <v>1.0</v>
      </c>
      <c r="U80" s="74" t="s">
        <v>2680</v>
      </c>
      <c r="V80" s="74" t="s">
        <v>2673</v>
      </c>
      <c r="W80" s="74" t="s">
        <v>2674</v>
      </c>
      <c r="X80" s="74" t="s">
        <v>124</v>
      </c>
      <c r="Y80" s="74" t="s">
        <v>2680</v>
      </c>
      <c r="Z80" s="74" t="e">
        <v>#NAME?</v>
      </c>
      <c r="AA80" s="74" t="s">
        <v>2681</v>
      </c>
      <c r="AB80" s="74" t="s">
        <v>3635</v>
      </c>
      <c r="AC80" s="74" t="s">
        <v>2683</v>
      </c>
      <c r="AD80" s="74" t="s">
        <v>2684</v>
      </c>
      <c r="AE80" s="78"/>
      <c r="AF80" s="78"/>
      <c r="AG80" s="78"/>
    </row>
    <row r="81">
      <c r="A81" s="74">
        <v>80.0</v>
      </c>
      <c r="B81" s="12" t="s">
        <v>1720</v>
      </c>
      <c r="C81" s="12" t="s">
        <v>3636</v>
      </c>
      <c r="D81" s="74">
        <v>2012.0</v>
      </c>
      <c r="E81" s="74" t="s">
        <v>200</v>
      </c>
      <c r="F81" s="79">
        <v>3.0</v>
      </c>
      <c r="G81" s="80">
        <v>-3.0</v>
      </c>
      <c r="H81" s="79">
        <v>-1.0</v>
      </c>
      <c r="I81" s="80">
        <v>-2.0</v>
      </c>
      <c r="J81" s="79">
        <v>0.0</v>
      </c>
      <c r="K81" s="76" t="s">
        <v>75</v>
      </c>
      <c r="L81" s="74">
        <v>0.0</v>
      </c>
      <c r="M81" s="74">
        <v>1.0</v>
      </c>
      <c r="N81" s="74" t="s">
        <v>41</v>
      </c>
      <c r="O81" s="74" t="s">
        <v>76</v>
      </c>
      <c r="P81" s="12" t="s">
        <v>77</v>
      </c>
      <c r="Q81" s="74">
        <v>0.0</v>
      </c>
      <c r="R81" s="74">
        <v>0.25</v>
      </c>
      <c r="S81" s="74">
        <v>0.75</v>
      </c>
      <c r="T81" s="74">
        <v>1.0</v>
      </c>
      <c r="U81" s="74" t="s">
        <v>3637</v>
      </c>
      <c r="V81" s="74" t="s">
        <v>146</v>
      </c>
      <c r="W81" s="74" t="s">
        <v>1691</v>
      </c>
      <c r="X81" s="74" t="s">
        <v>124</v>
      </c>
      <c r="Y81" s="74" t="s">
        <v>1722</v>
      </c>
      <c r="Z81" s="74" t="e">
        <v>#NAME?</v>
      </c>
      <c r="AA81" s="74" t="s">
        <v>1723</v>
      </c>
      <c r="AB81" s="74" t="s">
        <v>3638</v>
      </c>
      <c r="AC81" s="74" t="s">
        <v>1725</v>
      </c>
      <c r="AD81" s="74" t="s">
        <v>1726</v>
      </c>
      <c r="AE81" s="74" t="s">
        <v>1727</v>
      </c>
      <c r="AF81" s="78"/>
      <c r="AG81" s="78"/>
    </row>
    <row r="82">
      <c r="A82" s="73">
        <v>81.0</v>
      </c>
      <c r="B82" s="12" t="s">
        <v>1204</v>
      </c>
      <c r="C82" s="12" t="s">
        <v>1203</v>
      </c>
      <c r="D82" s="74">
        <v>2016.0</v>
      </c>
      <c r="E82" s="74" t="s">
        <v>301</v>
      </c>
      <c r="F82" s="74">
        <v>3.0</v>
      </c>
      <c r="G82" s="75">
        <v>-9.0</v>
      </c>
      <c r="H82" s="74">
        <v>-9.0</v>
      </c>
      <c r="I82" s="75">
        <v>-11.0</v>
      </c>
      <c r="J82" s="74">
        <v>-9.0</v>
      </c>
      <c r="K82" s="76" t="s">
        <v>213</v>
      </c>
      <c r="L82" s="74">
        <v>0.0</v>
      </c>
      <c r="M82" s="74">
        <v>1.0</v>
      </c>
      <c r="N82" s="74" t="s">
        <v>41</v>
      </c>
      <c r="O82" s="74" t="s">
        <v>76</v>
      </c>
      <c r="P82" s="12" t="s">
        <v>77</v>
      </c>
      <c r="Q82" s="74">
        <v>0.0</v>
      </c>
      <c r="R82" s="74">
        <v>0.5</v>
      </c>
      <c r="S82" s="74">
        <v>0.5</v>
      </c>
      <c r="T82" s="74">
        <v>1.0</v>
      </c>
      <c r="U82" s="74" t="s">
        <v>1205</v>
      </c>
      <c r="V82" s="74" t="s">
        <v>215</v>
      </c>
      <c r="W82" s="74" t="s">
        <v>305</v>
      </c>
      <c r="X82" s="74" t="s">
        <v>124</v>
      </c>
      <c r="Y82" s="74" t="s">
        <v>1206</v>
      </c>
      <c r="Z82" s="74" t="e">
        <v>#NAME?</v>
      </c>
      <c r="AA82" s="74" t="s">
        <v>1207</v>
      </c>
      <c r="AB82" s="74" t="s">
        <v>3639</v>
      </c>
      <c r="AC82" s="74" t="s">
        <v>1209</v>
      </c>
      <c r="AD82" s="74" t="s">
        <v>1210</v>
      </c>
      <c r="AE82" s="74" t="s">
        <v>1211</v>
      </c>
      <c r="AF82" s="74" t="s">
        <v>1212</v>
      </c>
      <c r="AG82" s="74" t="s">
        <v>52</v>
      </c>
    </row>
    <row r="83">
      <c r="A83" s="74">
        <v>82.0</v>
      </c>
      <c r="B83" s="12" t="s">
        <v>2000</v>
      </c>
      <c r="C83" s="12" t="s">
        <v>3640</v>
      </c>
      <c r="D83" s="74">
        <v>2011.0</v>
      </c>
      <c r="E83" s="74" t="s">
        <v>56</v>
      </c>
      <c r="F83" s="79">
        <v>3.0</v>
      </c>
      <c r="G83" s="80">
        <v>-4.0</v>
      </c>
      <c r="H83" s="79">
        <v>-1.0</v>
      </c>
      <c r="I83" s="80">
        <v>-3.0</v>
      </c>
      <c r="J83" s="79">
        <v>0.0</v>
      </c>
      <c r="K83" s="76" t="s">
        <v>75</v>
      </c>
      <c r="L83" s="74">
        <v>0.0</v>
      </c>
      <c r="M83" s="74">
        <v>1.0</v>
      </c>
      <c r="N83" s="74" t="s">
        <v>41</v>
      </c>
      <c r="O83" s="74" t="s">
        <v>58</v>
      </c>
      <c r="P83" s="12" t="s">
        <v>77</v>
      </c>
      <c r="Q83" s="74">
        <v>0.5</v>
      </c>
      <c r="R83" s="74">
        <v>0.0</v>
      </c>
      <c r="S83" s="74">
        <v>0.5</v>
      </c>
      <c r="T83" s="74">
        <v>1.0</v>
      </c>
      <c r="U83" s="74" t="s">
        <v>3641</v>
      </c>
      <c r="V83" s="74" t="s">
        <v>3642</v>
      </c>
      <c r="W83" s="78"/>
      <c r="X83" s="74" t="s">
        <v>752</v>
      </c>
      <c r="Y83" s="74" t="s">
        <v>2005</v>
      </c>
      <c r="Z83" s="74" t="e">
        <v>#NAME?</v>
      </c>
      <c r="AA83" s="74" t="s">
        <v>2006</v>
      </c>
      <c r="AB83" s="74" t="s">
        <v>3643</v>
      </c>
      <c r="AC83" s="74" t="s">
        <v>2008</v>
      </c>
      <c r="AD83" s="74" t="s">
        <v>2009</v>
      </c>
      <c r="AE83" s="74" t="s">
        <v>2010</v>
      </c>
      <c r="AF83" s="78"/>
      <c r="AG83" s="78"/>
    </row>
    <row r="84">
      <c r="A84" s="73">
        <v>83.0</v>
      </c>
      <c r="B84" s="12" t="s">
        <v>660</v>
      </c>
      <c r="C84" s="12" t="s">
        <v>3644</v>
      </c>
      <c r="D84" s="74">
        <v>2012.0</v>
      </c>
      <c r="E84" s="74" t="s">
        <v>661</v>
      </c>
      <c r="F84" s="74">
        <v>3.0</v>
      </c>
      <c r="G84" s="75">
        <v>-5.0</v>
      </c>
      <c r="H84" s="74">
        <v>-3.0</v>
      </c>
      <c r="I84" s="75">
        <v>-6.0</v>
      </c>
      <c r="J84" s="77">
        <v>-2.0</v>
      </c>
      <c r="K84" s="76" t="s">
        <v>455</v>
      </c>
      <c r="L84" s="74">
        <v>0.0</v>
      </c>
      <c r="M84" s="74">
        <v>1.0</v>
      </c>
      <c r="N84" s="74" t="s">
        <v>92</v>
      </c>
      <c r="O84" s="74" t="s">
        <v>76</v>
      </c>
      <c r="P84" s="12" t="s">
        <v>59</v>
      </c>
      <c r="Q84" s="74">
        <v>1.0</v>
      </c>
      <c r="R84" s="74">
        <v>0.0</v>
      </c>
      <c r="S84" s="74">
        <v>0.0</v>
      </c>
      <c r="T84" s="74">
        <v>1.0</v>
      </c>
      <c r="U84" s="74" t="s">
        <v>662</v>
      </c>
      <c r="V84" s="74" t="s">
        <v>663</v>
      </c>
      <c r="W84" s="74" t="s">
        <v>664</v>
      </c>
      <c r="X84" s="74" t="s">
        <v>124</v>
      </c>
      <c r="Y84" s="74" t="s">
        <v>665</v>
      </c>
      <c r="Z84" s="74" t="e">
        <v>#NAME?</v>
      </c>
      <c r="AA84" s="74" t="s">
        <v>666</v>
      </c>
      <c r="AB84" s="74" t="s">
        <v>3645</v>
      </c>
      <c r="AC84" s="74" t="s">
        <v>668</v>
      </c>
      <c r="AD84" s="74" t="s">
        <v>669</v>
      </c>
      <c r="AE84" s="74" t="s">
        <v>670</v>
      </c>
      <c r="AF84" s="74" t="s">
        <v>671</v>
      </c>
      <c r="AG84" s="74" t="s">
        <v>52</v>
      </c>
    </row>
    <row r="85">
      <c r="A85" s="74">
        <v>86.0</v>
      </c>
      <c r="B85" s="12" t="s">
        <v>415</v>
      </c>
      <c r="C85" s="12" t="s">
        <v>2195</v>
      </c>
      <c r="D85" s="74">
        <v>2016.0</v>
      </c>
      <c r="E85" s="74" t="s">
        <v>416</v>
      </c>
      <c r="F85" s="79">
        <v>3.0</v>
      </c>
      <c r="G85" s="80">
        <v>-3.0</v>
      </c>
      <c r="H85" s="79">
        <v>-2.0</v>
      </c>
      <c r="I85" s="80">
        <v>-3.0</v>
      </c>
      <c r="J85" s="79">
        <v>0.0</v>
      </c>
      <c r="K85" s="76" t="s">
        <v>75</v>
      </c>
      <c r="L85" s="74">
        <v>0.0</v>
      </c>
      <c r="M85" s="74">
        <v>1.0</v>
      </c>
      <c r="N85" s="74" t="s">
        <v>41</v>
      </c>
      <c r="O85" s="74" t="s">
        <v>76</v>
      </c>
      <c r="P85" s="12" t="s">
        <v>77</v>
      </c>
      <c r="Q85" s="74">
        <v>0.0</v>
      </c>
      <c r="R85" s="74">
        <v>0.25</v>
      </c>
      <c r="S85" s="74">
        <v>0.75</v>
      </c>
      <c r="T85" s="74">
        <v>1.0</v>
      </c>
      <c r="U85" s="74" t="s">
        <v>3646</v>
      </c>
      <c r="V85" s="74" t="s">
        <v>146</v>
      </c>
      <c r="W85" s="74" t="s">
        <v>3647</v>
      </c>
      <c r="X85" s="74" t="s">
        <v>124</v>
      </c>
      <c r="Y85" s="74" t="s">
        <v>419</v>
      </c>
      <c r="Z85" s="74" t="e">
        <v>#NAME?</v>
      </c>
      <c r="AA85" s="74" t="s">
        <v>420</v>
      </c>
      <c r="AB85" s="74" t="s">
        <v>3648</v>
      </c>
      <c r="AC85" s="74" t="s">
        <v>422</v>
      </c>
      <c r="AD85" s="74" t="s">
        <v>423</v>
      </c>
      <c r="AE85" s="74" t="s">
        <v>424</v>
      </c>
      <c r="AF85" s="85" t="s">
        <v>2205</v>
      </c>
      <c r="AG85" s="74" t="s">
        <v>426</v>
      </c>
    </row>
    <row r="86">
      <c r="A86" s="74">
        <v>85.0</v>
      </c>
      <c r="B86" s="12" t="s">
        <v>1769</v>
      </c>
      <c r="C86" s="12" t="s">
        <v>1768</v>
      </c>
      <c r="D86" s="74">
        <v>2014.0</v>
      </c>
      <c r="E86" s="74" t="s">
        <v>1770</v>
      </c>
      <c r="F86" s="79">
        <v>3.0</v>
      </c>
      <c r="G86" s="80">
        <v>-3.0</v>
      </c>
      <c r="H86" s="79">
        <v>-2.0</v>
      </c>
      <c r="I86" s="80">
        <v>-3.0</v>
      </c>
      <c r="J86" s="79">
        <v>0.0</v>
      </c>
      <c r="K86" s="76" t="s">
        <v>75</v>
      </c>
      <c r="L86" s="74">
        <v>0.0</v>
      </c>
      <c r="M86" s="74">
        <v>1.0</v>
      </c>
      <c r="N86" s="74" t="s">
        <v>41</v>
      </c>
      <c r="O86" s="74" t="s">
        <v>76</v>
      </c>
      <c r="P86" s="12" t="s">
        <v>77</v>
      </c>
      <c r="Q86" s="74">
        <v>0.0</v>
      </c>
      <c r="R86" s="74">
        <v>0.0</v>
      </c>
      <c r="S86" s="74">
        <v>1.0</v>
      </c>
      <c r="T86" s="74">
        <v>1.0</v>
      </c>
      <c r="U86" s="74" t="s">
        <v>1771</v>
      </c>
      <c r="V86" s="74" t="s">
        <v>146</v>
      </c>
      <c r="W86" s="74" t="s">
        <v>1772</v>
      </c>
      <c r="X86" s="74" t="s">
        <v>124</v>
      </c>
      <c r="Y86" s="74" t="s">
        <v>1773</v>
      </c>
      <c r="Z86" s="74" t="e">
        <v>#NAME?</v>
      </c>
      <c r="AA86" s="74" t="s">
        <v>1774</v>
      </c>
      <c r="AB86" s="74" t="s">
        <v>3649</v>
      </c>
      <c r="AC86" s="74" t="s">
        <v>1776</v>
      </c>
      <c r="AD86" s="74" t="s">
        <v>1777</v>
      </c>
      <c r="AE86" s="74" t="s">
        <v>1778</v>
      </c>
      <c r="AF86" s="78"/>
      <c r="AG86" s="78"/>
    </row>
    <row r="87">
      <c r="A87" s="74">
        <v>84.0</v>
      </c>
      <c r="B87" s="12" t="s">
        <v>2196</v>
      </c>
      <c r="C87" s="12" t="s">
        <v>414</v>
      </c>
      <c r="D87" s="74">
        <v>2014.0</v>
      </c>
      <c r="E87" s="74" t="s">
        <v>2197</v>
      </c>
      <c r="F87" s="79">
        <v>3.0</v>
      </c>
      <c r="G87" s="80">
        <v>-3.0</v>
      </c>
      <c r="H87" s="79">
        <v>-2.0</v>
      </c>
      <c r="I87" s="80">
        <v>-3.0</v>
      </c>
      <c r="J87" s="79">
        <v>0.0</v>
      </c>
      <c r="K87" s="76" t="s">
        <v>75</v>
      </c>
      <c r="L87" s="74">
        <v>0.0</v>
      </c>
      <c r="M87" s="74">
        <v>1.0</v>
      </c>
      <c r="N87" s="74" t="s">
        <v>41</v>
      </c>
      <c r="O87" s="74" t="s">
        <v>76</v>
      </c>
      <c r="P87" s="12" t="s">
        <v>77</v>
      </c>
      <c r="Q87" s="74">
        <v>0.25</v>
      </c>
      <c r="R87" s="74">
        <v>0.0</v>
      </c>
      <c r="S87" s="74">
        <v>0.75</v>
      </c>
      <c r="T87" s="74">
        <v>1.0</v>
      </c>
      <c r="U87" s="74" t="s">
        <v>3650</v>
      </c>
      <c r="V87" s="74" t="s">
        <v>146</v>
      </c>
      <c r="W87" s="78"/>
      <c r="X87" s="74" t="s">
        <v>124</v>
      </c>
      <c r="Y87" s="74" t="s">
        <v>2199</v>
      </c>
      <c r="Z87" s="74" t="e">
        <v>#NAME?</v>
      </c>
      <c r="AA87" s="74" t="s">
        <v>2200</v>
      </c>
      <c r="AB87" s="74" t="s">
        <v>3651</v>
      </c>
      <c r="AC87" s="74" t="s">
        <v>2202</v>
      </c>
      <c r="AD87" s="74" t="s">
        <v>2203</v>
      </c>
      <c r="AE87" s="74" t="s">
        <v>2204</v>
      </c>
      <c r="AF87" s="78"/>
      <c r="AG87" s="78"/>
    </row>
    <row r="88">
      <c r="A88" s="73">
        <v>87.0</v>
      </c>
      <c r="B88" s="12" t="s">
        <v>300</v>
      </c>
      <c r="C88" s="12" t="s">
        <v>3652</v>
      </c>
      <c r="D88" s="74">
        <v>2014.0</v>
      </c>
      <c r="E88" s="74" t="s">
        <v>1256</v>
      </c>
      <c r="F88" s="74">
        <v>3.0</v>
      </c>
      <c r="G88" s="75">
        <v>-9.0</v>
      </c>
      <c r="H88" s="74">
        <v>-7.0</v>
      </c>
      <c r="I88" s="82">
        <v>-9.0</v>
      </c>
      <c r="J88" s="13">
        <v>-3.0</v>
      </c>
      <c r="K88" s="76" t="s">
        <v>213</v>
      </c>
      <c r="L88" s="74">
        <v>0.0</v>
      </c>
      <c r="M88" s="74">
        <v>1.0</v>
      </c>
      <c r="N88" s="74" t="s">
        <v>41</v>
      </c>
      <c r="O88" s="74" t="s">
        <v>76</v>
      </c>
      <c r="P88" s="12" t="s">
        <v>190</v>
      </c>
      <c r="Q88" s="74">
        <v>0.25</v>
      </c>
      <c r="R88" s="74">
        <v>0.0</v>
      </c>
      <c r="S88" s="74">
        <v>0.75</v>
      </c>
      <c r="T88" s="74">
        <v>1.0</v>
      </c>
      <c r="U88" s="74" t="s">
        <v>1265</v>
      </c>
      <c r="V88" s="74" t="s">
        <v>1266</v>
      </c>
      <c r="W88" s="74" t="s">
        <v>1267</v>
      </c>
      <c r="X88" s="74" t="s">
        <v>124</v>
      </c>
      <c r="Y88" s="74" t="s">
        <v>1268</v>
      </c>
      <c r="Z88" s="74" t="e">
        <v>#NAME?</v>
      </c>
      <c r="AA88" s="74" t="s">
        <v>1269</v>
      </c>
      <c r="AB88" s="74" t="s">
        <v>3653</v>
      </c>
      <c r="AC88" s="74" t="s">
        <v>309</v>
      </c>
      <c r="AD88" s="74" t="s">
        <v>1271</v>
      </c>
      <c r="AE88" s="74" t="s">
        <v>1272</v>
      </c>
      <c r="AF88" s="74" t="s">
        <v>1273</v>
      </c>
      <c r="AG88" s="74" t="s">
        <v>273</v>
      </c>
    </row>
    <row r="89">
      <c r="A89" s="73">
        <v>88.0</v>
      </c>
      <c r="B89" s="12" t="s">
        <v>300</v>
      </c>
      <c r="C89" s="12" t="s">
        <v>3654</v>
      </c>
      <c r="D89" s="74">
        <v>2015.0</v>
      </c>
      <c r="E89" s="74" t="s">
        <v>301</v>
      </c>
      <c r="F89" s="74">
        <v>3.0</v>
      </c>
      <c r="G89" s="75">
        <v>-9.0</v>
      </c>
      <c r="H89" s="74">
        <v>-6.0</v>
      </c>
      <c r="I89" s="75">
        <v>-9.0</v>
      </c>
      <c r="J89" s="74">
        <v>0.0</v>
      </c>
      <c r="K89" s="76" t="s">
        <v>302</v>
      </c>
      <c r="L89" s="74">
        <v>1.0</v>
      </c>
      <c r="M89" s="74">
        <v>1.0</v>
      </c>
      <c r="N89" s="74" t="s">
        <v>41</v>
      </c>
      <c r="O89" s="74" t="s">
        <v>76</v>
      </c>
      <c r="P89" s="12" t="s">
        <v>20</v>
      </c>
      <c r="Q89" s="74">
        <v>0.25</v>
      </c>
      <c r="R89" s="74">
        <v>0.0</v>
      </c>
      <c r="S89" s="74">
        <v>0.75</v>
      </c>
      <c r="T89" s="74">
        <v>1.0</v>
      </c>
      <c r="U89" s="74" t="s">
        <v>303</v>
      </c>
      <c r="V89" s="74" t="s">
        <v>304</v>
      </c>
      <c r="W89" s="78"/>
      <c r="X89" s="74" t="s">
        <v>124</v>
      </c>
      <c r="Y89" s="74" t="s">
        <v>306</v>
      </c>
      <c r="Z89" s="78"/>
      <c r="AA89" s="74" t="s">
        <v>307</v>
      </c>
      <c r="AB89" s="74" t="s">
        <v>3655</v>
      </c>
      <c r="AC89" s="74" t="s">
        <v>309</v>
      </c>
      <c r="AD89" s="74" t="s">
        <v>310</v>
      </c>
      <c r="AE89" s="78"/>
      <c r="AF89" s="74" t="s">
        <v>311</v>
      </c>
      <c r="AG89" s="74" t="s">
        <v>273</v>
      </c>
    </row>
    <row r="90">
      <c r="A90" s="74">
        <v>91.0</v>
      </c>
      <c r="B90" s="12" t="s">
        <v>2765</v>
      </c>
      <c r="C90" s="12" t="s">
        <v>2879</v>
      </c>
      <c r="D90" s="74">
        <v>2010.0</v>
      </c>
      <c r="E90" s="74" t="s">
        <v>1301</v>
      </c>
      <c r="F90" s="74">
        <v>3.0</v>
      </c>
      <c r="G90" s="75">
        <v>-3.0</v>
      </c>
      <c r="H90" s="74">
        <v>-2.0</v>
      </c>
      <c r="I90" s="75">
        <v>0.0</v>
      </c>
      <c r="J90" s="74">
        <v>0.0</v>
      </c>
      <c r="K90" s="76" t="s">
        <v>57</v>
      </c>
      <c r="L90" s="74">
        <v>0.0</v>
      </c>
      <c r="M90" s="74">
        <v>1.0</v>
      </c>
      <c r="N90" s="74" t="s">
        <v>92</v>
      </c>
      <c r="O90" s="74" t="s">
        <v>76</v>
      </c>
      <c r="P90" s="12" t="s">
        <v>77</v>
      </c>
      <c r="Q90" s="74">
        <v>0.75</v>
      </c>
      <c r="R90" s="74">
        <v>0.25</v>
      </c>
      <c r="S90" s="74">
        <v>0.0</v>
      </c>
      <c r="T90" s="74">
        <v>1.0</v>
      </c>
      <c r="U90" s="74" t="s">
        <v>201</v>
      </c>
      <c r="V90" s="74" t="s">
        <v>50</v>
      </c>
      <c r="W90" s="74" t="s">
        <v>407</v>
      </c>
      <c r="X90" s="74" t="s">
        <v>124</v>
      </c>
      <c r="Y90" s="74" t="s">
        <v>2880</v>
      </c>
      <c r="Z90" s="74" t="e">
        <v>#NAME?</v>
      </c>
      <c r="AA90" s="74" t="s">
        <v>2881</v>
      </c>
      <c r="AB90" s="74" t="s">
        <v>3656</v>
      </c>
      <c r="AC90" s="74" t="s">
        <v>2883</v>
      </c>
      <c r="AD90" s="74" t="s">
        <v>2884</v>
      </c>
      <c r="AE90" s="74" t="s">
        <v>2885</v>
      </c>
      <c r="AF90" s="78"/>
      <c r="AG90" s="78"/>
    </row>
    <row r="91">
      <c r="A91" s="74">
        <v>89.0</v>
      </c>
      <c r="B91" s="12" t="s">
        <v>2765</v>
      </c>
      <c r="C91" s="83" t="s">
        <v>3657</v>
      </c>
      <c r="D91" s="74">
        <v>2009.0</v>
      </c>
      <c r="E91" s="74" t="s">
        <v>171</v>
      </c>
      <c r="F91" s="74">
        <v>3.0</v>
      </c>
      <c r="G91" s="75">
        <v>-3.0</v>
      </c>
      <c r="H91" s="74">
        <v>-2.0</v>
      </c>
      <c r="I91" s="75" t="s">
        <v>50</v>
      </c>
      <c r="J91" s="74" t="s">
        <v>50</v>
      </c>
      <c r="K91" s="76" t="s">
        <v>57</v>
      </c>
      <c r="L91" s="74">
        <v>0.0</v>
      </c>
      <c r="M91" s="74">
        <v>1.0</v>
      </c>
      <c r="N91" s="74" t="s">
        <v>41</v>
      </c>
      <c r="O91" s="74" t="s">
        <v>42</v>
      </c>
      <c r="P91" s="12" t="s">
        <v>2766</v>
      </c>
      <c r="Q91" s="74">
        <v>1.0</v>
      </c>
      <c r="R91" s="74">
        <v>0.0</v>
      </c>
      <c r="S91" s="74">
        <v>0.0</v>
      </c>
      <c r="T91" s="74">
        <v>1.0</v>
      </c>
      <c r="U91" s="74" t="s">
        <v>2767</v>
      </c>
      <c r="V91" s="74" t="s">
        <v>3658</v>
      </c>
      <c r="W91" s="78"/>
      <c r="X91" s="74" t="s">
        <v>124</v>
      </c>
      <c r="Y91" s="74" t="s">
        <v>42</v>
      </c>
      <c r="Z91" s="74" t="s">
        <v>50</v>
      </c>
      <c r="AA91" s="74" t="s">
        <v>50</v>
      </c>
      <c r="AB91" s="74" t="s">
        <v>3659</v>
      </c>
      <c r="AC91" s="74" t="s">
        <v>2770</v>
      </c>
      <c r="AD91" s="74" t="s">
        <v>50</v>
      </c>
      <c r="AE91" s="74" t="s">
        <v>50</v>
      </c>
      <c r="AF91" s="78"/>
      <c r="AG91" s="78"/>
    </row>
    <row r="92">
      <c r="A92" s="73">
        <v>92.0</v>
      </c>
      <c r="B92" s="12" t="s">
        <v>1828</v>
      </c>
      <c r="C92" s="12" t="s">
        <v>1827</v>
      </c>
      <c r="D92" s="74">
        <v>2013.0</v>
      </c>
      <c r="E92" s="74" t="s">
        <v>235</v>
      </c>
      <c r="F92" s="74">
        <v>2.0</v>
      </c>
      <c r="G92" s="75">
        <v>-9.0</v>
      </c>
      <c r="H92" s="74">
        <v>-6.0</v>
      </c>
      <c r="I92" s="86">
        <v>-6.0</v>
      </c>
      <c r="J92" s="74">
        <v>3.0</v>
      </c>
      <c r="K92" s="76" t="s">
        <v>263</v>
      </c>
      <c r="L92" s="74">
        <v>1.0</v>
      </c>
      <c r="M92" s="74">
        <v>0.0</v>
      </c>
      <c r="N92" s="74" t="s">
        <v>41</v>
      </c>
      <c r="O92" s="74" t="s">
        <v>76</v>
      </c>
      <c r="P92" s="12" t="s">
        <v>1829</v>
      </c>
      <c r="Q92" s="74">
        <v>0.25</v>
      </c>
      <c r="R92" s="74">
        <v>0.5</v>
      </c>
      <c r="S92" s="74">
        <v>0.25</v>
      </c>
      <c r="T92" s="74">
        <v>1.0</v>
      </c>
      <c r="U92" s="74" t="s">
        <v>3660</v>
      </c>
      <c r="V92" s="74" t="s">
        <v>589</v>
      </c>
      <c r="W92" s="74" t="s">
        <v>96</v>
      </c>
      <c r="X92" s="74" t="s">
        <v>1831</v>
      </c>
      <c r="Y92" s="74" t="s">
        <v>1832</v>
      </c>
      <c r="Z92" s="78"/>
      <c r="AA92" s="74" t="s">
        <v>1833</v>
      </c>
      <c r="AB92" s="74" t="s">
        <v>3661</v>
      </c>
      <c r="AC92" s="74" t="s">
        <v>1835</v>
      </c>
      <c r="AD92" s="74" t="s">
        <v>1836</v>
      </c>
      <c r="AE92" s="74" t="s">
        <v>1837</v>
      </c>
      <c r="AF92" s="74" t="s">
        <v>1838</v>
      </c>
      <c r="AG92" s="74" t="s">
        <v>52</v>
      </c>
    </row>
    <row r="93">
      <c r="A93" s="74">
        <v>90.0</v>
      </c>
      <c r="B93" s="12" t="s">
        <v>3662</v>
      </c>
      <c r="C93" s="12" t="s">
        <v>3663</v>
      </c>
      <c r="D93" s="74">
        <v>2009.0</v>
      </c>
      <c r="E93" s="74" t="s">
        <v>235</v>
      </c>
      <c r="F93" s="74">
        <v>3.0</v>
      </c>
      <c r="G93" s="75">
        <v>-3.0</v>
      </c>
      <c r="H93" s="74">
        <v>-2.0</v>
      </c>
      <c r="I93" s="75">
        <v>0.0</v>
      </c>
      <c r="J93" s="74">
        <v>0.0</v>
      </c>
      <c r="K93" s="76" t="s">
        <v>57</v>
      </c>
      <c r="L93" s="74">
        <v>0.0</v>
      </c>
      <c r="M93" s="74">
        <v>1.0</v>
      </c>
      <c r="N93" s="74" t="s">
        <v>41</v>
      </c>
      <c r="O93" s="74" t="s">
        <v>58</v>
      </c>
      <c r="P93" s="12" t="s">
        <v>2824</v>
      </c>
      <c r="Q93" s="74">
        <v>1.0</v>
      </c>
      <c r="R93" s="74">
        <v>0.0</v>
      </c>
      <c r="S93" s="74">
        <v>0.0</v>
      </c>
      <c r="T93" s="74">
        <v>1.0</v>
      </c>
      <c r="U93" s="74" t="s">
        <v>2221</v>
      </c>
      <c r="V93" s="74" t="s">
        <v>3664</v>
      </c>
      <c r="W93" s="78"/>
      <c r="X93" s="74" t="s">
        <v>2825</v>
      </c>
      <c r="Y93" s="74" t="s">
        <v>2826</v>
      </c>
      <c r="Z93" s="74" t="e">
        <v>#NAME?</v>
      </c>
      <c r="AA93" s="74" t="s">
        <v>2827</v>
      </c>
      <c r="AB93" s="74" t="s">
        <v>3665</v>
      </c>
      <c r="AC93" s="74" t="s">
        <v>2829</v>
      </c>
      <c r="AD93" s="74" t="s">
        <v>68</v>
      </c>
      <c r="AE93" s="74" t="s">
        <v>50</v>
      </c>
      <c r="AF93" s="78"/>
      <c r="AG93" s="78"/>
    </row>
    <row r="94">
      <c r="A94" s="74">
        <v>93.0</v>
      </c>
      <c r="B94" s="12" t="s">
        <v>1669</v>
      </c>
      <c r="C94" s="12" t="s">
        <v>1668</v>
      </c>
      <c r="D94" s="74">
        <v>2008.0</v>
      </c>
      <c r="E94" s="74" t="s">
        <v>847</v>
      </c>
      <c r="F94" s="77">
        <v>0.0</v>
      </c>
      <c r="G94" s="75">
        <v>-9.0</v>
      </c>
      <c r="H94" s="74">
        <v>-6.0</v>
      </c>
      <c r="I94" s="75">
        <v>2.0</v>
      </c>
      <c r="J94" s="74">
        <v>3.0</v>
      </c>
      <c r="K94" s="76" t="s">
        <v>213</v>
      </c>
      <c r="L94" s="74">
        <v>0.0</v>
      </c>
      <c r="M94" s="74">
        <v>1.0</v>
      </c>
      <c r="N94" s="74" t="s">
        <v>41</v>
      </c>
      <c r="O94" s="74" t="s">
        <v>93</v>
      </c>
      <c r="P94" s="12" t="s">
        <v>77</v>
      </c>
      <c r="Q94" s="74">
        <v>1.0</v>
      </c>
      <c r="R94" s="74">
        <v>0.0</v>
      </c>
      <c r="S94" s="74">
        <v>0.0</v>
      </c>
      <c r="T94" s="74">
        <v>1.0</v>
      </c>
      <c r="U94" s="74" t="s">
        <v>1572</v>
      </c>
      <c r="V94" s="74" t="s">
        <v>859</v>
      </c>
      <c r="W94" s="78"/>
      <c r="X94" s="74" t="s">
        <v>1671</v>
      </c>
      <c r="Y94" s="74" t="s">
        <v>3666</v>
      </c>
      <c r="Z94" s="74" t="e">
        <v>#NAME?</v>
      </c>
      <c r="AA94" s="74" t="s">
        <v>1673</v>
      </c>
      <c r="AB94" s="74" t="s">
        <v>3667</v>
      </c>
      <c r="AC94" s="74" t="s">
        <v>1675</v>
      </c>
      <c r="AD94" s="74" t="s">
        <v>1665</v>
      </c>
      <c r="AE94" s="74" t="s">
        <v>50</v>
      </c>
      <c r="AF94" s="78"/>
      <c r="AG94" s="78"/>
    </row>
    <row r="95">
      <c r="A95" s="74">
        <v>95.0</v>
      </c>
      <c r="B95" s="12" t="s">
        <v>1570</v>
      </c>
      <c r="C95" s="12" t="s">
        <v>3668</v>
      </c>
      <c r="D95" s="74">
        <v>2013.0</v>
      </c>
      <c r="E95" s="74" t="s">
        <v>847</v>
      </c>
      <c r="F95" s="77">
        <v>0.0</v>
      </c>
      <c r="G95" s="75">
        <v>-9.0</v>
      </c>
      <c r="H95" s="74">
        <v>-6.0</v>
      </c>
      <c r="I95" s="75">
        <v>2.0</v>
      </c>
      <c r="J95" s="74">
        <v>3.0</v>
      </c>
      <c r="K95" s="76" t="s">
        <v>213</v>
      </c>
      <c r="L95" s="74">
        <v>0.0</v>
      </c>
      <c r="M95" s="74">
        <v>1.0</v>
      </c>
      <c r="N95" s="74" t="s">
        <v>41</v>
      </c>
      <c r="O95" s="74" t="s">
        <v>93</v>
      </c>
      <c r="P95" s="12" t="s">
        <v>77</v>
      </c>
      <c r="Q95" s="74">
        <v>0.0</v>
      </c>
      <c r="R95" s="74">
        <v>1.0</v>
      </c>
      <c r="S95" s="74">
        <v>0.0</v>
      </c>
      <c r="T95" s="74">
        <v>1.0</v>
      </c>
      <c r="U95" s="74" t="s">
        <v>1572</v>
      </c>
      <c r="V95" s="74" t="s">
        <v>859</v>
      </c>
      <c r="W95" s="78"/>
      <c r="X95" s="74" t="s">
        <v>124</v>
      </c>
      <c r="Y95" s="74" t="s">
        <v>1679</v>
      </c>
      <c r="Z95" s="74" t="e">
        <v>#NAME?</v>
      </c>
      <c r="AA95" s="74" t="s">
        <v>1680</v>
      </c>
      <c r="AB95" s="74" t="s">
        <v>3669</v>
      </c>
      <c r="AC95" s="74" t="s">
        <v>1682</v>
      </c>
      <c r="AD95" s="74" t="s">
        <v>1578</v>
      </c>
      <c r="AE95" s="74" t="s">
        <v>1579</v>
      </c>
      <c r="AF95" s="78"/>
      <c r="AG95" s="78"/>
    </row>
    <row r="96">
      <c r="A96" s="73">
        <v>94.0</v>
      </c>
      <c r="B96" s="12" t="s">
        <v>1570</v>
      </c>
      <c r="C96" s="12" t="s">
        <v>1569</v>
      </c>
      <c r="D96" s="74">
        <v>2010.0</v>
      </c>
      <c r="E96" s="74" t="s">
        <v>3670</v>
      </c>
      <c r="F96" s="74">
        <v>0.0</v>
      </c>
      <c r="G96" s="75">
        <v>-7.0</v>
      </c>
      <c r="H96" s="74">
        <v>-6.0</v>
      </c>
      <c r="I96" s="75">
        <v>3.0</v>
      </c>
      <c r="J96" s="74">
        <v>3.0</v>
      </c>
      <c r="K96" s="76" t="s">
        <v>213</v>
      </c>
      <c r="L96" s="74">
        <v>0.0</v>
      </c>
      <c r="M96" s="74">
        <v>1.0</v>
      </c>
      <c r="N96" s="74" t="s">
        <v>41</v>
      </c>
      <c r="O96" s="74" t="s">
        <v>93</v>
      </c>
      <c r="P96" s="12" t="s">
        <v>529</v>
      </c>
      <c r="Q96" s="74">
        <v>0.0</v>
      </c>
      <c r="R96" s="74">
        <v>1.0</v>
      </c>
      <c r="S96" s="74">
        <v>0.0</v>
      </c>
      <c r="T96" s="74">
        <v>1.0</v>
      </c>
      <c r="U96" s="74" t="s">
        <v>1572</v>
      </c>
      <c r="V96" s="74" t="s">
        <v>50</v>
      </c>
      <c r="W96" s="78"/>
      <c r="X96" s="74" t="s">
        <v>124</v>
      </c>
      <c r="Y96" s="74" t="s">
        <v>3671</v>
      </c>
      <c r="Z96" s="74" t="e">
        <v>#NAME?</v>
      </c>
      <c r="AA96" s="74" t="s">
        <v>1575</v>
      </c>
      <c r="AB96" s="74" t="s">
        <v>3672</v>
      </c>
      <c r="AC96" s="74" t="s">
        <v>1577</v>
      </c>
      <c r="AD96" s="74" t="s">
        <v>1683</v>
      </c>
      <c r="AE96" s="74" t="s">
        <v>1684</v>
      </c>
      <c r="AF96" s="74" t="s">
        <v>1580</v>
      </c>
      <c r="AG96" s="74" t="s">
        <v>273</v>
      </c>
    </row>
    <row r="97">
      <c r="A97" s="74">
        <v>96.0</v>
      </c>
      <c r="B97" s="12" t="s">
        <v>2811</v>
      </c>
      <c r="C97" s="12" t="s">
        <v>3673</v>
      </c>
      <c r="D97" s="74">
        <v>2004.0</v>
      </c>
      <c r="E97" s="74" t="s">
        <v>235</v>
      </c>
      <c r="F97" s="74">
        <v>3.0</v>
      </c>
      <c r="G97" s="75">
        <v>-3.0</v>
      </c>
      <c r="H97" s="74">
        <v>-2.0</v>
      </c>
      <c r="I97" s="75">
        <v>0.0</v>
      </c>
      <c r="J97" s="74">
        <v>0.0</v>
      </c>
      <c r="K97" s="76" t="s">
        <v>57</v>
      </c>
      <c r="L97" s="74">
        <v>0.0</v>
      </c>
      <c r="M97" s="74">
        <v>0.0</v>
      </c>
      <c r="N97" s="74" t="s">
        <v>41</v>
      </c>
      <c r="O97" s="74" t="s">
        <v>58</v>
      </c>
      <c r="P97" s="12" t="s">
        <v>2812</v>
      </c>
      <c r="Q97" s="74">
        <v>0.0</v>
      </c>
      <c r="R97" s="74">
        <v>0.0</v>
      </c>
      <c r="S97" s="74">
        <v>1.0</v>
      </c>
      <c r="T97" s="74">
        <v>1.0</v>
      </c>
      <c r="U97" s="74" t="s">
        <v>2813</v>
      </c>
      <c r="V97" s="74" t="s">
        <v>2814</v>
      </c>
      <c r="W97" s="74" t="s">
        <v>601</v>
      </c>
      <c r="X97" s="74" t="s">
        <v>2815</v>
      </c>
      <c r="Y97" s="74" t="s">
        <v>2816</v>
      </c>
      <c r="Z97" s="74" t="e">
        <v>#NAME?</v>
      </c>
      <c r="AA97" s="74" t="s">
        <v>2817</v>
      </c>
      <c r="AB97" s="74" t="s">
        <v>3674</v>
      </c>
      <c r="AC97" s="74" t="s">
        <v>2819</v>
      </c>
      <c r="AD97" s="74" t="s">
        <v>2820</v>
      </c>
      <c r="AE97" s="74" t="s">
        <v>50</v>
      </c>
      <c r="AF97" s="78"/>
      <c r="AG97" s="78"/>
    </row>
    <row r="98">
      <c r="A98" s="74">
        <v>97.0</v>
      </c>
      <c r="B98" s="12" t="s">
        <v>2136</v>
      </c>
      <c r="C98" s="12" t="s">
        <v>2135</v>
      </c>
      <c r="D98" s="74">
        <v>2009.0</v>
      </c>
      <c r="E98" s="74" t="s">
        <v>74</v>
      </c>
      <c r="F98" s="74">
        <v>3.0</v>
      </c>
      <c r="G98" s="75">
        <v>-3.0</v>
      </c>
      <c r="H98" s="74">
        <v>-2.0</v>
      </c>
      <c r="I98" s="75">
        <v>-3.0</v>
      </c>
      <c r="J98" s="74">
        <v>0.0</v>
      </c>
      <c r="K98" s="76" t="s">
        <v>57</v>
      </c>
      <c r="L98" s="74">
        <v>0.0</v>
      </c>
      <c r="M98" s="74">
        <v>1.0</v>
      </c>
      <c r="N98" s="74" t="s">
        <v>41</v>
      </c>
      <c r="O98" s="74" t="s">
        <v>76</v>
      </c>
      <c r="P98" s="12" t="s">
        <v>77</v>
      </c>
      <c r="Q98" s="74">
        <v>0.0</v>
      </c>
      <c r="R98" s="74">
        <v>1.0</v>
      </c>
      <c r="S98" s="74">
        <v>0.0</v>
      </c>
      <c r="T98" s="74">
        <v>1.0</v>
      </c>
      <c r="U98" s="74" t="s">
        <v>3675</v>
      </c>
      <c r="V98" s="74" t="s">
        <v>50</v>
      </c>
      <c r="W98" s="74" t="s">
        <v>80</v>
      </c>
      <c r="X98" s="74" t="s">
        <v>762</v>
      </c>
      <c r="Y98" s="74" t="s">
        <v>3676</v>
      </c>
      <c r="Z98" s="74" t="e">
        <v>#NAME?</v>
      </c>
      <c r="AA98" s="74" t="s">
        <v>2139</v>
      </c>
      <c r="AB98" s="74" t="s">
        <v>3677</v>
      </c>
      <c r="AC98" s="74" t="s">
        <v>2141</v>
      </c>
      <c r="AD98" s="74" t="s">
        <v>2142</v>
      </c>
      <c r="AE98" s="74" t="s">
        <v>50</v>
      </c>
      <c r="AF98" s="78"/>
      <c r="AG98" s="78"/>
    </row>
    <row r="99">
      <c r="A99" s="74">
        <v>98.0</v>
      </c>
      <c r="B99" s="12" t="s">
        <v>2095</v>
      </c>
      <c r="C99" s="12" t="s">
        <v>3678</v>
      </c>
      <c r="D99" s="74">
        <v>2011.0</v>
      </c>
      <c r="E99" s="74" t="s">
        <v>3679</v>
      </c>
      <c r="F99" s="74">
        <v>3.0</v>
      </c>
      <c r="G99" s="75">
        <v>-3.0</v>
      </c>
      <c r="H99" s="74">
        <v>-2.0</v>
      </c>
      <c r="I99" s="75">
        <v>-2.0</v>
      </c>
      <c r="J99" s="74">
        <v>0.0</v>
      </c>
      <c r="K99" s="76" t="s">
        <v>57</v>
      </c>
      <c r="L99" s="74">
        <v>0.0</v>
      </c>
      <c r="M99" s="74">
        <v>1.0</v>
      </c>
      <c r="N99" s="74" t="s">
        <v>41</v>
      </c>
      <c r="O99" s="74" t="s">
        <v>58</v>
      </c>
      <c r="P99" s="12" t="s">
        <v>59</v>
      </c>
      <c r="Q99" s="74">
        <v>0.75</v>
      </c>
      <c r="R99" s="74">
        <v>0.0</v>
      </c>
      <c r="S99" s="74">
        <v>0.25</v>
      </c>
      <c r="T99" s="74">
        <v>1.0</v>
      </c>
      <c r="U99" s="74" t="s">
        <v>3680</v>
      </c>
      <c r="V99" s="74" t="s">
        <v>3681</v>
      </c>
      <c r="W99" s="74" t="s">
        <v>2099</v>
      </c>
      <c r="X99" s="74" t="s">
        <v>63</v>
      </c>
      <c r="Y99" s="74" t="s">
        <v>3682</v>
      </c>
      <c r="Z99" s="74" t="e">
        <v>#NAME?</v>
      </c>
      <c r="AA99" s="74" t="s">
        <v>2101</v>
      </c>
      <c r="AB99" s="74" t="s">
        <v>3683</v>
      </c>
      <c r="AC99" s="74" t="s">
        <v>2103</v>
      </c>
      <c r="AD99" s="74" t="s">
        <v>2104</v>
      </c>
      <c r="AE99" s="74" t="s">
        <v>2105</v>
      </c>
      <c r="AF99" s="78"/>
      <c r="AG99" s="78"/>
    </row>
    <row r="100">
      <c r="A100" s="74">
        <v>99.0</v>
      </c>
      <c r="B100" s="12" t="s">
        <v>2749</v>
      </c>
      <c r="C100" s="12" t="s">
        <v>2748</v>
      </c>
      <c r="D100" s="74">
        <v>2013.0</v>
      </c>
      <c r="E100" s="74" t="s">
        <v>2750</v>
      </c>
      <c r="F100" s="74">
        <v>3.0</v>
      </c>
      <c r="G100" s="75">
        <v>-3.0</v>
      </c>
      <c r="H100" s="74">
        <v>-2.0</v>
      </c>
      <c r="I100" s="75" t="s">
        <v>50</v>
      </c>
      <c r="J100" s="74" t="s">
        <v>50</v>
      </c>
      <c r="K100" s="76" t="s">
        <v>57</v>
      </c>
      <c r="L100" s="74">
        <v>0.0</v>
      </c>
      <c r="M100" s="74">
        <v>1.0</v>
      </c>
      <c r="N100" s="74" t="s">
        <v>92</v>
      </c>
      <c r="O100" s="74" t="s">
        <v>93</v>
      </c>
      <c r="P100" s="12" t="s">
        <v>77</v>
      </c>
      <c r="Q100" s="74">
        <v>0.25</v>
      </c>
      <c r="R100" s="74">
        <v>0.75</v>
      </c>
      <c r="S100" s="74">
        <v>0.0</v>
      </c>
      <c r="T100" s="74">
        <v>1.0</v>
      </c>
      <c r="U100" s="74" t="s">
        <v>2751</v>
      </c>
      <c r="V100" s="74" t="s">
        <v>50</v>
      </c>
      <c r="W100" s="74" t="s">
        <v>80</v>
      </c>
      <c r="X100" s="74" t="s">
        <v>124</v>
      </c>
      <c r="Y100" s="74" t="s">
        <v>2752</v>
      </c>
      <c r="Z100" s="74" t="e">
        <v>#NAME?</v>
      </c>
      <c r="AA100" s="74" t="s">
        <v>2753</v>
      </c>
      <c r="AB100" s="74" t="s">
        <v>3684</v>
      </c>
      <c r="AC100" s="74" t="s">
        <v>2754</v>
      </c>
      <c r="AD100" s="74" t="s">
        <v>2755</v>
      </c>
      <c r="AE100" s="74" t="s">
        <v>50</v>
      </c>
      <c r="AF100" s="78"/>
      <c r="AG100" s="78"/>
    </row>
    <row r="101">
      <c r="A101" s="74">
        <v>100.0</v>
      </c>
      <c r="B101" s="12" t="s">
        <v>1967</v>
      </c>
      <c r="C101" s="83" t="s">
        <v>1966</v>
      </c>
      <c r="D101" s="74">
        <v>2012.0</v>
      </c>
      <c r="E101" s="74" t="s">
        <v>1966</v>
      </c>
      <c r="F101" s="79">
        <v>3.0</v>
      </c>
      <c r="G101" s="80">
        <v>-3.0</v>
      </c>
      <c r="H101" s="79">
        <v>-1.0</v>
      </c>
      <c r="I101" s="80">
        <v>-2.0</v>
      </c>
      <c r="J101" s="79">
        <v>0.0</v>
      </c>
      <c r="K101" s="76" t="s">
        <v>75</v>
      </c>
      <c r="L101" s="74">
        <v>0.0</v>
      </c>
      <c r="M101" s="74">
        <v>1.0</v>
      </c>
      <c r="N101" s="74" t="s">
        <v>41</v>
      </c>
      <c r="O101" s="74" t="s">
        <v>42</v>
      </c>
      <c r="P101" s="12" t="s">
        <v>77</v>
      </c>
      <c r="Q101" s="74">
        <v>0.5</v>
      </c>
      <c r="R101" s="74">
        <v>0.5</v>
      </c>
      <c r="S101" s="74">
        <v>0.0</v>
      </c>
      <c r="T101" s="74">
        <v>1.0</v>
      </c>
      <c r="U101" s="74" t="s">
        <v>1968</v>
      </c>
      <c r="V101" s="74" t="s">
        <v>146</v>
      </c>
      <c r="W101" s="74" t="s">
        <v>1969</v>
      </c>
      <c r="X101" s="74" t="s">
        <v>63</v>
      </c>
      <c r="Y101" s="74" t="s">
        <v>1970</v>
      </c>
      <c r="Z101" s="74" t="s">
        <v>50</v>
      </c>
      <c r="AA101" s="74" t="s">
        <v>50</v>
      </c>
      <c r="AB101" s="74" t="s">
        <v>3685</v>
      </c>
      <c r="AC101" s="74" t="s">
        <v>1972</v>
      </c>
      <c r="AD101" s="74" t="s">
        <v>50</v>
      </c>
      <c r="AE101" s="74" t="s">
        <v>50</v>
      </c>
      <c r="AF101" s="74" t="s">
        <v>1973</v>
      </c>
      <c r="AG101" s="78"/>
    </row>
    <row r="102">
      <c r="A102" s="74">
        <v>101.0</v>
      </c>
      <c r="B102" s="12" t="s">
        <v>2348</v>
      </c>
      <c r="C102" s="83" t="s">
        <v>2347</v>
      </c>
      <c r="D102" s="74">
        <v>2011.0</v>
      </c>
      <c r="E102" s="74" t="s">
        <v>200</v>
      </c>
      <c r="F102" s="79">
        <v>3.0</v>
      </c>
      <c r="G102" s="80">
        <v>-3.0</v>
      </c>
      <c r="H102" s="79">
        <v>-1.0</v>
      </c>
      <c r="I102" s="80">
        <v>-2.0</v>
      </c>
      <c r="J102" s="79">
        <v>0.0</v>
      </c>
      <c r="K102" s="76" t="s">
        <v>75</v>
      </c>
      <c r="L102" s="74">
        <v>0.0</v>
      </c>
      <c r="M102" s="74">
        <v>1.0</v>
      </c>
      <c r="N102" s="74" t="s">
        <v>41</v>
      </c>
      <c r="O102" s="74" t="s">
        <v>42</v>
      </c>
      <c r="P102" s="12" t="s">
        <v>77</v>
      </c>
      <c r="Q102" s="74">
        <v>0.75</v>
      </c>
      <c r="R102" s="74">
        <v>0.25</v>
      </c>
      <c r="S102" s="74">
        <v>0.0</v>
      </c>
      <c r="T102" s="74">
        <v>1.0</v>
      </c>
      <c r="U102" s="74" t="s">
        <v>1968</v>
      </c>
      <c r="V102" s="74" t="s">
        <v>146</v>
      </c>
      <c r="W102" s="74" t="s">
        <v>123</v>
      </c>
      <c r="X102" s="74" t="s">
        <v>1303</v>
      </c>
      <c r="Y102" s="74" t="s">
        <v>3686</v>
      </c>
      <c r="Z102" s="74" t="s">
        <v>50</v>
      </c>
      <c r="AA102" s="74" t="s">
        <v>50</v>
      </c>
      <c r="AB102" s="74" t="s">
        <v>3687</v>
      </c>
      <c r="AC102" s="74" t="s">
        <v>2351</v>
      </c>
      <c r="AD102" s="74" t="s">
        <v>50</v>
      </c>
      <c r="AE102" s="74" t="s">
        <v>50</v>
      </c>
      <c r="AF102" s="78"/>
      <c r="AG102" s="78"/>
    </row>
    <row r="103">
      <c r="A103" s="74">
        <v>102.0</v>
      </c>
      <c r="B103" s="12" t="s">
        <v>2340</v>
      </c>
      <c r="C103" s="12" t="s">
        <v>2339</v>
      </c>
      <c r="D103" s="74">
        <v>2010.0</v>
      </c>
      <c r="E103" s="74" t="s">
        <v>200</v>
      </c>
      <c r="F103" s="79">
        <v>3.0</v>
      </c>
      <c r="G103" s="80">
        <v>-3.0</v>
      </c>
      <c r="H103" s="79">
        <v>-2.0</v>
      </c>
      <c r="I103" s="80">
        <v>-2.0</v>
      </c>
      <c r="J103" s="79">
        <v>0.0</v>
      </c>
      <c r="K103" s="76" t="s">
        <v>75</v>
      </c>
      <c r="L103" s="74">
        <v>0.0</v>
      </c>
      <c r="M103" s="74">
        <v>1.0</v>
      </c>
      <c r="N103" s="74" t="s">
        <v>41</v>
      </c>
      <c r="O103" s="74" t="s">
        <v>76</v>
      </c>
      <c r="P103" s="12" t="s">
        <v>77</v>
      </c>
      <c r="Q103" s="74">
        <v>1.0</v>
      </c>
      <c r="R103" s="74">
        <v>0.0</v>
      </c>
      <c r="S103" s="74">
        <v>0.0</v>
      </c>
      <c r="T103" s="74">
        <v>1.0</v>
      </c>
      <c r="U103" s="74" t="s">
        <v>201</v>
      </c>
      <c r="V103" s="74" t="s">
        <v>146</v>
      </c>
      <c r="W103" s="74" t="s">
        <v>887</v>
      </c>
      <c r="X103" s="74" t="s">
        <v>1303</v>
      </c>
      <c r="Y103" s="74" t="s">
        <v>2343</v>
      </c>
      <c r="Z103" s="74" t="e">
        <v>#NAME?</v>
      </c>
      <c r="AA103" s="74" t="s">
        <v>2344</v>
      </c>
      <c r="AB103" s="74" t="s">
        <v>3688</v>
      </c>
      <c r="AC103" s="74" t="s">
        <v>2346</v>
      </c>
      <c r="AD103" s="74" t="s">
        <v>207</v>
      </c>
      <c r="AE103" s="74" t="s">
        <v>50</v>
      </c>
      <c r="AF103" s="78"/>
      <c r="AG103" s="78"/>
    </row>
    <row r="104">
      <c r="A104" s="74">
        <v>103.0</v>
      </c>
      <c r="B104" s="12" t="s">
        <v>2034</v>
      </c>
      <c r="C104" s="12" t="s">
        <v>3689</v>
      </c>
      <c r="D104" s="74">
        <v>2010.0</v>
      </c>
      <c r="E104" s="74" t="s">
        <v>429</v>
      </c>
      <c r="F104" s="79">
        <v>3.0</v>
      </c>
      <c r="G104" s="80">
        <v>-4.0</v>
      </c>
      <c r="H104" s="79">
        <v>-1.0</v>
      </c>
      <c r="I104" s="80">
        <v>-3.0</v>
      </c>
      <c r="J104" s="79">
        <v>0.0</v>
      </c>
      <c r="K104" s="76" t="s">
        <v>57</v>
      </c>
      <c r="L104" s="74">
        <v>0.0</v>
      </c>
      <c r="M104" s="74">
        <v>1.0</v>
      </c>
      <c r="N104" s="74" t="s">
        <v>41</v>
      </c>
      <c r="O104" s="74" t="s">
        <v>58</v>
      </c>
      <c r="P104" s="12" t="s">
        <v>382</v>
      </c>
      <c r="Q104" s="74">
        <v>0.75</v>
      </c>
      <c r="R104" s="74">
        <v>0.25</v>
      </c>
      <c r="S104" s="74">
        <v>0.0</v>
      </c>
      <c r="T104" s="74">
        <v>1.0</v>
      </c>
      <c r="U104" s="74" t="s">
        <v>3690</v>
      </c>
      <c r="V104" s="74" t="s">
        <v>2036</v>
      </c>
      <c r="W104" s="74" t="s">
        <v>123</v>
      </c>
      <c r="X104" s="74" t="s">
        <v>63</v>
      </c>
      <c r="Y104" s="74" t="s">
        <v>2037</v>
      </c>
      <c r="Z104" s="74" t="e">
        <v>#NAME?</v>
      </c>
      <c r="AA104" s="74" t="s">
        <v>2038</v>
      </c>
      <c r="AB104" s="74" t="s">
        <v>3691</v>
      </c>
      <c r="AC104" s="74" t="s">
        <v>2039</v>
      </c>
      <c r="AD104" s="74" t="s">
        <v>2040</v>
      </c>
      <c r="AE104" s="74" t="s">
        <v>2041</v>
      </c>
      <c r="AF104" s="78"/>
      <c r="AG104" s="78"/>
    </row>
    <row r="105">
      <c r="A105" s="74">
        <v>104.0</v>
      </c>
      <c r="B105" s="12" t="s">
        <v>1750</v>
      </c>
      <c r="C105" s="12" t="s">
        <v>3692</v>
      </c>
      <c r="D105" s="74">
        <v>2016.0</v>
      </c>
      <c r="E105" s="74" t="s">
        <v>200</v>
      </c>
      <c r="F105" s="79">
        <v>3.0</v>
      </c>
      <c r="G105" s="80">
        <v>-3.0</v>
      </c>
      <c r="H105" s="79">
        <v>-2.0</v>
      </c>
      <c r="I105" s="80">
        <v>-2.0</v>
      </c>
      <c r="J105" s="79">
        <v>0.0</v>
      </c>
      <c r="K105" s="76" t="s">
        <v>75</v>
      </c>
      <c r="L105" s="74">
        <v>0.0</v>
      </c>
      <c r="M105" s="74">
        <v>1.0</v>
      </c>
      <c r="N105" s="74" t="s">
        <v>41</v>
      </c>
      <c r="O105" s="74" t="s">
        <v>76</v>
      </c>
      <c r="P105" s="12" t="s">
        <v>77</v>
      </c>
      <c r="Q105" s="74">
        <v>0.0</v>
      </c>
      <c r="R105" s="74">
        <v>1.0</v>
      </c>
      <c r="S105" s="74">
        <v>0.0</v>
      </c>
      <c r="T105" s="74">
        <v>1.0</v>
      </c>
      <c r="U105" s="74" t="s">
        <v>3693</v>
      </c>
      <c r="V105" s="74" t="s">
        <v>146</v>
      </c>
      <c r="W105" s="74" t="s">
        <v>1752</v>
      </c>
      <c r="X105" s="74" t="s">
        <v>124</v>
      </c>
      <c r="Y105" s="74" t="s">
        <v>1753</v>
      </c>
      <c r="Z105" s="74" t="e">
        <v>#NAME?</v>
      </c>
      <c r="AA105" s="74" t="s">
        <v>1754</v>
      </c>
      <c r="AB105" s="74" t="s">
        <v>3694</v>
      </c>
      <c r="AC105" s="74" t="s">
        <v>1756</v>
      </c>
      <c r="AD105" s="74" t="s">
        <v>1757</v>
      </c>
      <c r="AE105" s="78"/>
      <c r="AF105" s="74" t="s">
        <v>3695</v>
      </c>
      <c r="AG105" s="78"/>
    </row>
    <row r="106">
      <c r="A106" s="74">
        <v>105.0</v>
      </c>
      <c r="B106" s="12" t="s">
        <v>2870</v>
      </c>
      <c r="C106" s="12" t="s">
        <v>2869</v>
      </c>
      <c r="D106" s="74">
        <v>2008.0</v>
      </c>
      <c r="E106" s="74" t="s">
        <v>2871</v>
      </c>
      <c r="F106" s="74">
        <v>3.0</v>
      </c>
      <c r="G106" s="75">
        <v>-3.0</v>
      </c>
      <c r="H106" s="74">
        <v>-2.0</v>
      </c>
      <c r="I106" s="75" t="s">
        <v>50</v>
      </c>
      <c r="J106" s="74" t="s">
        <v>50</v>
      </c>
      <c r="K106" s="76" t="s">
        <v>57</v>
      </c>
      <c r="L106" s="74">
        <v>0.0</v>
      </c>
      <c r="M106" s="74">
        <v>1.0</v>
      </c>
      <c r="N106" s="74" t="s">
        <v>41</v>
      </c>
      <c r="O106" s="74" t="s">
        <v>76</v>
      </c>
      <c r="P106" s="12" t="s">
        <v>382</v>
      </c>
      <c r="Q106" s="74">
        <v>0.0</v>
      </c>
      <c r="R106" s="74">
        <v>1.0</v>
      </c>
      <c r="S106" s="74">
        <v>0.0</v>
      </c>
      <c r="T106" s="74">
        <v>1.0</v>
      </c>
      <c r="U106" s="74" t="s">
        <v>201</v>
      </c>
      <c r="V106" s="74" t="s">
        <v>2465</v>
      </c>
      <c r="W106" s="74" t="s">
        <v>2872</v>
      </c>
      <c r="X106" s="74" t="s">
        <v>124</v>
      </c>
      <c r="Y106" s="74" t="s">
        <v>2873</v>
      </c>
      <c r="Z106" s="74" t="e">
        <v>#NAME?</v>
      </c>
      <c r="AA106" s="74" t="s">
        <v>2874</v>
      </c>
      <c r="AB106" s="74" t="s">
        <v>3696</v>
      </c>
      <c r="AC106" s="74" t="s">
        <v>2876</v>
      </c>
      <c r="AD106" s="74" t="s">
        <v>2877</v>
      </c>
      <c r="AE106" s="74" t="s">
        <v>50</v>
      </c>
      <c r="AF106" s="78"/>
      <c r="AG106" s="78"/>
    </row>
    <row r="107">
      <c r="A107" s="73">
        <v>106.0</v>
      </c>
      <c r="B107" s="12" t="s">
        <v>609</v>
      </c>
      <c r="C107" s="12" t="s">
        <v>3697</v>
      </c>
      <c r="D107" s="74">
        <v>2010.0</v>
      </c>
      <c r="E107" s="74" t="s">
        <v>565</v>
      </c>
      <c r="F107" s="74">
        <v>2.0</v>
      </c>
      <c r="G107" s="75">
        <v>-8.0</v>
      </c>
      <c r="H107" s="74">
        <v>-8.0</v>
      </c>
      <c r="I107" s="75">
        <v>2.0</v>
      </c>
      <c r="J107" s="74">
        <v>2.0</v>
      </c>
      <c r="K107" s="76" t="s">
        <v>213</v>
      </c>
      <c r="L107" s="74">
        <v>0.0</v>
      </c>
      <c r="M107" s="74">
        <v>1.0</v>
      </c>
      <c r="N107" s="74" t="s">
        <v>92</v>
      </c>
      <c r="O107" s="74" t="s">
        <v>76</v>
      </c>
      <c r="P107" s="12" t="s">
        <v>77</v>
      </c>
      <c r="Q107" s="74">
        <v>0.25</v>
      </c>
      <c r="R107" s="74">
        <v>0.75</v>
      </c>
      <c r="S107" s="74">
        <v>0.0</v>
      </c>
      <c r="T107" s="74">
        <v>1.0</v>
      </c>
      <c r="U107" s="74" t="s">
        <v>610</v>
      </c>
      <c r="V107" s="74" t="s">
        <v>611</v>
      </c>
      <c r="W107" s="74" t="s">
        <v>612</v>
      </c>
      <c r="X107" s="74" t="s">
        <v>613</v>
      </c>
      <c r="Y107" s="74" t="s">
        <v>614</v>
      </c>
      <c r="Z107" s="74" t="e">
        <v>#NAME?</v>
      </c>
      <c r="AA107" s="74" t="s">
        <v>615</v>
      </c>
      <c r="AB107" s="74" t="s">
        <v>3698</v>
      </c>
      <c r="AC107" s="74" t="s">
        <v>617</v>
      </c>
      <c r="AD107" s="74" t="s">
        <v>618</v>
      </c>
      <c r="AE107" s="74" t="s">
        <v>50</v>
      </c>
      <c r="AF107" s="74" t="s">
        <v>3699</v>
      </c>
      <c r="AG107" s="74" t="s">
        <v>52</v>
      </c>
    </row>
    <row r="108">
      <c r="A108" s="74">
        <v>107.0</v>
      </c>
      <c r="B108" s="12" t="s">
        <v>2793</v>
      </c>
      <c r="C108" s="12" t="s">
        <v>2792</v>
      </c>
      <c r="D108" s="74">
        <v>1998.0</v>
      </c>
      <c r="E108" s="74" t="s">
        <v>235</v>
      </c>
      <c r="F108" s="74">
        <v>3.0</v>
      </c>
      <c r="G108" s="75">
        <v>-3.0</v>
      </c>
      <c r="H108" s="74">
        <v>-2.0</v>
      </c>
      <c r="I108" s="75" t="s">
        <v>50</v>
      </c>
      <c r="J108" s="74" t="s">
        <v>50</v>
      </c>
      <c r="K108" s="76" t="s">
        <v>57</v>
      </c>
      <c r="L108" s="74">
        <v>0.0</v>
      </c>
      <c r="M108" s="74">
        <v>1.0</v>
      </c>
      <c r="N108" s="74" t="s">
        <v>92</v>
      </c>
      <c r="O108" s="74" t="s">
        <v>58</v>
      </c>
      <c r="P108" s="12" t="s">
        <v>382</v>
      </c>
      <c r="Q108" s="74">
        <v>0.5</v>
      </c>
      <c r="R108" s="74">
        <v>0.0</v>
      </c>
      <c r="S108" s="74">
        <v>0.5</v>
      </c>
      <c r="T108" s="74">
        <v>1.0</v>
      </c>
      <c r="U108" s="74" t="s">
        <v>2767</v>
      </c>
      <c r="V108" s="74" t="s">
        <v>50</v>
      </c>
      <c r="W108" s="74" t="s">
        <v>1368</v>
      </c>
      <c r="X108" s="74" t="s">
        <v>124</v>
      </c>
      <c r="Y108" s="74" t="s">
        <v>2794</v>
      </c>
      <c r="Z108" s="74" t="e">
        <v>#NAME?</v>
      </c>
      <c r="AA108" s="74" t="s">
        <v>2795</v>
      </c>
      <c r="AB108" s="74" t="s">
        <v>3700</v>
      </c>
      <c r="AC108" s="74" t="s">
        <v>2797</v>
      </c>
      <c r="AD108" s="74" t="s">
        <v>477</v>
      </c>
      <c r="AE108" s="74" t="s">
        <v>2798</v>
      </c>
      <c r="AF108" s="78"/>
      <c r="AG108" s="78"/>
    </row>
    <row r="109">
      <c r="A109" s="74">
        <v>108.0</v>
      </c>
      <c r="B109" s="12" t="s">
        <v>2721</v>
      </c>
      <c r="C109" s="12" t="s">
        <v>2720</v>
      </c>
      <c r="D109" s="74">
        <v>2009.0</v>
      </c>
      <c r="E109" s="74" t="s">
        <v>133</v>
      </c>
      <c r="F109" s="74">
        <v>3.0</v>
      </c>
      <c r="G109" s="75">
        <v>-3.0</v>
      </c>
      <c r="H109" s="74">
        <v>-2.0</v>
      </c>
      <c r="I109" s="75" t="s">
        <v>50</v>
      </c>
      <c r="J109" s="74" t="s">
        <v>50</v>
      </c>
      <c r="K109" s="76" t="s">
        <v>57</v>
      </c>
      <c r="L109" s="74">
        <v>0.0</v>
      </c>
      <c r="M109" s="74">
        <v>1.0</v>
      </c>
      <c r="N109" s="74" t="s">
        <v>92</v>
      </c>
      <c r="O109" s="74" t="s">
        <v>76</v>
      </c>
      <c r="P109" s="12" t="s">
        <v>382</v>
      </c>
      <c r="Q109" s="74">
        <v>0.0</v>
      </c>
      <c r="R109" s="74">
        <v>1.0</v>
      </c>
      <c r="S109" s="74">
        <v>0.0</v>
      </c>
      <c r="T109" s="74">
        <v>1.0</v>
      </c>
      <c r="U109" s="74" t="s">
        <v>201</v>
      </c>
      <c r="V109" s="74" t="s">
        <v>50</v>
      </c>
      <c r="W109" s="74" t="s">
        <v>887</v>
      </c>
      <c r="X109" s="74" t="s">
        <v>124</v>
      </c>
      <c r="Y109" s="74" t="s">
        <v>2722</v>
      </c>
      <c r="Z109" s="74" t="e">
        <v>#NAME?</v>
      </c>
      <c r="AA109" s="74" t="s">
        <v>2723</v>
      </c>
      <c r="AB109" s="74" t="s">
        <v>3701</v>
      </c>
      <c r="AC109" s="74" t="s">
        <v>2725</v>
      </c>
      <c r="AD109" s="74" t="s">
        <v>2726</v>
      </c>
      <c r="AE109" s="74" t="s">
        <v>2727</v>
      </c>
      <c r="AF109" s="78"/>
      <c r="AG109" s="78"/>
    </row>
    <row r="110">
      <c r="A110" s="74">
        <v>109.0</v>
      </c>
      <c r="B110" s="12" t="s">
        <v>1434</v>
      </c>
      <c r="C110" s="12" t="s">
        <v>3702</v>
      </c>
      <c r="D110" s="74">
        <v>2010.0</v>
      </c>
      <c r="E110" s="74" t="s">
        <v>74</v>
      </c>
      <c r="F110" s="74">
        <v>3.0</v>
      </c>
      <c r="G110" s="75">
        <v>-3.0</v>
      </c>
      <c r="H110" s="74">
        <v>-1.0</v>
      </c>
      <c r="I110" s="75">
        <v>-3.0</v>
      </c>
      <c r="J110" s="74">
        <v>0.0</v>
      </c>
      <c r="K110" s="76" t="s">
        <v>75</v>
      </c>
      <c r="L110" s="74">
        <v>0.0</v>
      </c>
      <c r="M110" s="74">
        <v>2.0</v>
      </c>
      <c r="N110" s="74" t="s">
        <v>41</v>
      </c>
      <c r="O110" s="74" t="s">
        <v>76</v>
      </c>
      <c r="P110" s="12" t="s">
        <v>77</v>
      </c>
      <c r="Q110" s="74">
        <v>1.0</v>
      </c>
      <c r="R110" s="74">
        <v>0.0</v>
      </c>
      <c r="S110" s="74">
        <v>0.0</v>
      </c>
      <c r="T110" s="74">
        <v>1.0</v>
      </c>
      <c r="U110" s="74" t="s">
        <v>372</v>
      </c>
      <c r="V110" s="74" t="s">
        <v>3703</v>
      </c>
      <c r="W110" s="74" t="s">
        <v>80</v>
      </c>
      <c r="X110" s="74" t="s">
        <v>124</v>
      </c>
      <c r="Y110" s="74" t="s">
        <v>3704</v>
      </c>
      <c r="Z110" s="74" t="s">
        <v>2212</v>
      </c>
      <c r="AA110" s="74" t="s">
        <v>2212</v>
      </c>
      <c r="AB110" s="74" t="s">
        <v>3705</v>
      </c>
      <c r="AC110" s="74" t="s">
        <v>3706</v>
      </c>
      <c r="AD110" s="74" t="s">
        <v>2216</v>
      </c>
      <c r="AE110" s="78"/>
      <c r="AF110" s="78"/>
      <c r="AG110" s="78"/>
    </row>
    <row r="111">
      <c r="A111" s="74">
        <v>110.0</v>
      </c>
      <c r="B111" s="12" t="s">
        <v>1446</v>
      </c>
      <c r="C111" s="83" t="s">
        <v>3707</v>
      </c>
      <c r="D111" s="74">
        <v>2010.0</v>
      </c>
      <c r="E111" s="74" t="s">
        <v>1447</v>
      </c>
      <c r="F111" s="74">
        <v>0.0</v>
      </c>
      <c r="G111" s="75">
        <v>-7.0</v>
      </c>
      <c r="H111" s="74">
        <v>-6.0</v>
      </c>
      <c r="I111" s="75">
        <v>3.0</v>
      </c>
      <c r="J111" s="74">
        <v>3.0</v>
      </c>
      <c r="K111" s="76" t="s">
        <v>213</v>
      </c>
      <c r="L111" s="74">
        <v>0.0</v>
      </c>
      <c r="M111" s="74">
        <v>1.0</v>
      </c>
      <c r="N111" s="74" t="s">
        <v>942</v>
      </c>
      <c r="O111" s="74" t="s">
        <v>42</v>
      </c>
      <c r="P111" s="12" t="s">
        <v>529</v>
      </c>
      <c r="Q111" s="74">
        <v>0.0</v>
      </c>
      <c r="R111" s="74">
        <v>1.0</v>
      </c>
      <c r="S111" s="74">
        <v>0.0</v>
      </c>
      <c r="T111" s="74">
        <v>1.0</v>
      </c>
      <c r="U111" s="74" t="s">
        <v>201</v>
      </c>
      <c r="V111" s="74" t="s">
        <v>50</v>
      </c>
      <c r="W111" s="74" t="s">
        <v>1449</v>
      </c>
      <c r="X111" s="74" t="s">
        <v>1303</v>
      </c>
      <c r="Y111" s="74" t="s">
        <v>3708</v>
      </c>
      <c r="Z111" s="74" t="s">
        <v>50</v>
      </c>
      <c r="AA111" s="74" t="s">
        <v>50</v>
      </c>
      <c r="AB111" s="74" t="s">
        <v>3709</v>
      </c>
      <c r="AC111" s="74" t="s">
        <v>1453</v>
      </c>
      <c r="AD111" s="74" t="s">
        <v>50</v>
      </c>
      <c r="AE111" s="74" t="s">
        <v>50</v>
      </c>
      <c r="AF111" s="78"/>
      <c r="AG111" s="78"/>
    </row>
    <row r="112">
      <c r="A112" s="74">
        <v>111.0</v>
      </c>
      <c r="B112" s="12" t="s">
        <v>2063</v>
      </c>
      <c r="C112" s="12" t="s">
        <v>3710</v>
      </c>
      <c r="D112" s="74">
        <v>2009.0</v>
      </c>
      <c r="E112" s="74" t="s">
        <v>2064</v>
      </c>
      <c r="F112" s="79">
        <v>3.0</v>
      </c>
      <c r="G112" s="80">
        <v>-3.0</v>
      </c>
      <c r="H112" s="79">
        <v>-2.0</v>
      </c>
      <c r="I112" s="80">
        <v>-3.0</v>
      </c>
      <c r="J112" s="79">
        <v>0.0</v>
      </c>
      <c r="K112" s="76" t="s">
        <v>75</v>
      </c>
      <c r="L112" s="74">
        <v>0.0</v>
      </c>
      <c r="M112" s="74">
        <v>1.0</v>
      </c>
      <c r="N112" s="74" t="s">
        <v>41</v>
      </c>
      <c r="O112" s="74" t="s">
        <v>58</v>
      </c>
      <c r="P112" s="12" t="s">
        <v>470</v>
      </c>
      <c r="Q112" s="74">
        <v>1.0</v>
      </c>
      <c r="R112" s="74">
        <v>0.0</v>
      </c>
      <c r="S112" s="74">
        <v>0.0</v>
      </c>
      <c r="T112" s="74">
        <v>1.0</v>
      </c>
      <c r="U112" s="74" t="s">
        <v>2065</v>
      </c>
      <c r="V112" s="74" t="s">
        <v>146</v>
      </c>
      <c r="W112" s="74" t="s">
        <v>887</v>
      </c>
      <c r="X112" s="74" t="s">
        <v>124</v>
      </c>
      <c r="Y112" s="74" t="s">
        <v>3711</v>
      </c>
      <c r="Z112" s="74" t="e">
        <v>#NAME?</v>
      </c>
      <c r="AA112" s="74" t="s">
        <v>2067</v>
      </c>
      <c r="AB112" s="74" t="s">
        <v>3712</v>
      </c>
      <c r="AC112" s="74" t="s">
        <v>2069</v>
      </c>
      <c r="AD112" s="74" t="s">
        <v>2070</v>
      </c>
      <c r="AE112" s="74" t="s">
        <v>50</v>
      </c>
      <c r="AF112" s="78"/>
      <c r="AG112" s="78"/>
    </row>
    <row r="113">
      <c r="A113" s="74">
        <v>112.0</v>
      </c>
      <c r="B113" s="12" t="s">
        <v>2730</v>
      </c>
      <c r="C113" s="12" t="s">
        <v>3713</v>
      </c>
      <c r="D113" s="74">
        <v>2014.0</v>
      </c>
      <c r="E113" s="74" t="s">
        <v>133</v>
      </c>
      <c r="F113" s="74">
        <v>3.0</v>
      </c>
      <c r="G113" s="75">
        <v>-3.0</v>
      </c>
      <c r="H113" s="74">
        <v>-2.0</v>
      </c>
      <c r="I113" s="75" t="s">
        <v>50</v>
      </c>
      <c r="J113" s="74" t="s">
        <v>50</v>
      </c>
      <c r="K113" s="76" t="s">
        <v>57</v>
      </c>
      <c r="L113" s="74">
        <v>0.0</v>
      </c>
      <c r="M113" s="74">
        <v>1.0</v>
      </c>
      <c r="N113" s="74" t="s">
        <v>92</v>
      </c>
      <c r="O113" s="74" t="s">
        <v>76</v>
      </c>
      <c r="P113" s="12" t="s">
        <v>382</v>
      </c>
      <c r="Q113" s="74">
        <v>0.0</v>
      </c>
      <c r="R113" s="74">
        <v>1.0</v>
      </c>
      <c r="S113" s="74">
        <v>0.0</v>
      </c>
      <c r="T113" s="74">
        <v>1.0</v>
      </c>
      <c r="U113" s="74" t="s">
        <v>201</v>
      </c>
      <c r="V113" s="74" t="s">
        <v>2731</v>
      </c>
      <c r="W113" s="74" t="s">
        <v>80</v>
      </c>
      <c r="X113" s="74" t="s">
        <v>124</v>
      </c>
      <c r="Y113" s="74" t="s">
        <v>2732</v>
      </c>
      <c r="Z113" s="74" t="e">
        <v>#NAME?</v>
      </c>
      <c r="AA113" s="74" t="s">
        <v>2733</v>
      </c>
      <c r="AB113" s="74" t="s">
        <v>3714</v>
      </c>
      <c r="AC113" s="74" t="s">
        <v>2735</v>
      </c>
      <c r="AD113" s="74" t="s">
        <v>2736</v>
      </c>
      <c r="AE113" s="74" t="s">
        <v>2737</v>
      </c>
      <c r="AF113" s="78"/>
      <c r="AG113" s="78"/>
    </row>
    <row r="114">
      <c r="A114" s="73">
        <v>116.0</v>
      </c>
      <c r="B114" s="12" t="s">
        <v>2267</v>
      </c>
      <c r="C114" s="12" t="s">
        <v>2296</v>
      </c>
      <c r="D114" s="74">
        <v>2016.0</v>
      </c>
      <c r="E114" s="74" t="s">
        <v>3715</v>
      </c>
      <c r="F114" s="79">
        <v>3.0</v>
      </c>
      <c r="G114" s="80">
        <v>-3.0</v>
      </c>
      <c r="H114" s="79">
        <v>-2.0</v>
      </c>
      <c r="I114" s="80">
        <v>-3.0</v>
      </c>
      <c r="J114" s="79">
        <v>0.0</v>
      </c>
      <c r="K114" s="81" t="s">
        <v>75</v>
      </c>
      <c r="L114" s="74">
        <v>0.0</v>
      </c>
      <c r="M114" s="74">
        <v>1.0</v>
      </c>
      <c r="N114" s="74" t="s">
        <v>41</v>
      </c>
      <c r="O114" s="74" t="s">
        <v>76</v>
      </c>
      <c r="P114" s="12" t="s">
        <v>77</v>
      </c>
      <c r="Q114" s="74">
        <v>0.25</v>
      </c>
      <c r="R114" s="74">
        <v>0.75</v>
      </c>
      <c r="S114" s="74">
        <v>0.0</v>
      </c>
      <c r="T114" s="74">
        <v>1.0</v>
      </c>
      <c r="U114" s="74" t="s">
        <v>2298</v>
      </c>
      <c r="V114" s="74" t="s">
        <v>146</v>
      </c>
      <c r="W114" s="74" t="s">
        <v>2299</v>
      </c>
      <c r="X114" s="74" t="s">
        <v>124</v>
      </c>
      <c r="Y114" s="74" t="s">
        <v>2300</v>
      </c>
      <c r="Z114" s="74" t="e">
        <v>#NAME?</v>
      </c>
      <c r="AA114" s="74" t="s">
        <v>2301</v>
      </c>
      <c r="AB114" s="74" t="s">
        <v>3716</v>
      </c>
      <c r="AC114" s="74" t="s">
        <v>2303</v>
      </c>
      <c r="AD114" s="74" t="s">
        <v>2304</v>
      </c>
      <c r="AE114" s="78"/>
      <c r="AF114" s="74" t="s">
        <v>2305</v>
      </c>
      <c r="AG114" s="74" t="s">
        <v>71</v>
      </c>
    </row>
    <row r="115">
      <c r="A115" s="74">
        <v>113.0</v>
      </c>
      <c r="B115" s="12" t="s">
        <v>2267</v>
      </c>
      <c r="C115" s="12" t="s">
        <v>2287</v>
      </c>
      <c r="D115" s="74">
        <v>2009.0</v>
      </c>
      <c r="E115" s="74" t="s">
        <v>133</v>
      </c>
      <c r="F115" s="79">
        <v>3.0</v>
      </c>
      <c r="G115" s="80">
        <v>-3.0</v>
      </c>
      <c r="H115" s="79">
        <v>-1.0</v>
      </c>
      <c r="I115" s="80">
        <v>-3.0</v>
      </c>
      <c r="J115" s="79">
        <v>0.0</v>
      </c>
      <c r="K115" s="76" t="s">
        <v>75</v>
      </c>
      <c r="L115" s="74">
        <v>0.0</v>
      </c>
      <c r="M115" s="74">
        <v>1.0</v>
      </c>
      <c r="N115" s="74" t="s">
        <v>41</v>
      </c>
      <c r="O115" s="74" t="s">
        <v>76</v>
      </c>
      <c r="P115" s="12" t="s">
        <v>77</v>
      </c>
      <c r="Q115" s="74">
        <v>0.0</v>
      </c>
      <c r="R115" s="74">
        <v>1.0</v>
      </c>
      <c r="S115" s="74">
        <v>0.0</v>
      </c>
      <c r="T115" s="74">
        <v>1.0</v>
      </c>
      <c r="U115" s="74" t="s">
        <v>201</v>
      </c>
      <c r="V115" s="74" t="s">
        <v>395</v>
      </c>
      <c r="W115" s="74" t="s">
        <v>80</v>
      </c>
      <c r="X115" s="74" t="s">
        <v>124</v>
      </c>
      <c r="Y115" s="74" t="s">
        <v>3717</v>
      </c>
      <c r="Z115" s="74" t="e">
        <v>#NAME?</v>
      </c>
      <c r="AA115" s="74" t="s">
        <v>2291</v>
      </c>
      <c r="AB115" s="74" t="s">
        <v>3718</v>
      </c>
      <c r="AC115" s="74" t="s">
        <v>3719</v>
      </c>
      <c r="AD115" s="74" t="s">
        <v>3720</v>
      </c>
      <c r="AE115" s="74" t="s">
        <v>50</v>
      </c>
      <c r="AF115" s="78"/>
      <c r="AG115" s="78"/>
    </row>
    <row r="116">
      <c r="A116" s="74">
        <v>114.0</v>
      </c>
      <c r="B116" s="12" t="s">
        <v>2267</v>
      </c>
      <c r="C116" s="12" t="s">
        <v>2276</v>
      </c>
      <c r="D116" s="74">
        <v>2007.0</v>
      </c>
      <c r="E116" s="74" t="s">
        <v>2277</v>
      </c>
      <c r="F116" s="74">
        <v>3.0</v>
      </c>
      <c r="G116" s="75">
        <v>-3.0</v>
      </c>
      <c r="H116" s="74">
        <v>-1.0</v>
      </c>
      <c r="I116" s="75">
        <v>0.0</v>
      </c>
      <c r="J116" s="74">
        <v>0.0</v>
      </c>
      <c r="K116" s="76" t="s">
        <v>57</v>
      </c>
      <c r="L116" s="74">
        <v>0.0</v>
      </c>
      <c r="M116" s="74">
        <v>1.0</v>
      </c>
      <c r="N116" s="74" t="s">
        <v>41</v>
      </c>
      <c r="O116" s="74" t="s">
        <v>76</v>
      </c>
      <c r="P116" s="12" t="s">
        <v>77</v>
      </c>
      <c r="Q116" s="74">
        <v>0.0</v>
      </c>
      <c r="R116" s="74">
        <v>1.0</v>
      </c>
      <c r="S116" s="74">
        <v>0.0</v>
      </c>
      <c r="T116" s="74">
        <v>1.0</v>
      </c>
      <c r="U116" s="74" t="s">
        <v>201</v>
      </c>
      <c r="V116" s="74" t="s">
        <v>2465</v>
      </c>
      <c r="W116" s="74" t="s">
        <v>80</v>
      </c>
      <c r="X116" s="74" t="s">
        <v>124</v>
      </c>
      <c r="Y116" s="74" t="s">
        <v>3721</v>
      </c>
      <c r="Z116" s="74" t="e">
        <v>#NAME?</v>
      </c>
      <c r="AA116" s="74" t="s">
        <v>2282</v>
      </c>
      <c r="AB116" s="74" t="s">
        <v>3722</v>
      </c>
      <c r="AC116" s="74" t="s">
        <v>2284</v>
      </c>
      <c r="AD116" s="74" t="s">
        <v>3723</v>
      </c>
      <c r="AE116" s="74" t="s">
        <v>50</v>
      </c>
      <c r="AF116" s="78"/>
      <c r="AG116" s="78"/>
    </row>
    <row r="117">
      <c r="A117" s="74">
        <v>115.0</v>
      </c>
      <c r="B117" s="12" t="s">
        <v>2267</v>
      </c>
      <c r="C117" s="12" t="s">
        <v>2266</v>
      </c>
      <c r="D117" s="74">
        <v>2006.0</v>
      </c>
      <c r="E117" s="74" t="s">
        <v>2297</v>
      </c>
      <c r="F117" s="74">
        <v>3.0</v>
      </c>
      <c r="G117" s="75">
        <v>-3.0</v>
      </c>
      <c r="H117" s="74">
        <v>-3.0</v>
      </c>
      <c r="I117" s="75">
        <v>0.0</v>
      </c>
      <c r="J117" s="74">
        <v>0.0</v>
      </c>
      <c r="K117" s="76" t="s">
        <v>57</v>
      </c>
      <c r="L117" s="74">
        <v>0.0</v>
      </c>
      <c r="M117" s="74">
        <v>1.0</v>
      </c>
      <c r="N117" s="74" t="s">
        <v>41</v>
      </c>
      <c r="O117" s="74" t="s">
        <v>76</v>
      </c>
      <c r="P117" s="12" t="s">
        <v>382</v>
      </c>
      <c r="Q117" s="74">
        <v>0.0</v>
      </c>
      <c r="R117" s="74">
        <v>1.0</v>
      </c>
      <c r="S117" s="74">
        <v>0.0</v>
      </c>
      <c r="T117" s="74">
        <v>1.0</v>
      </c>
      <c r="U117" s="74" t="s">
        <v>201</v>
      </c>
      <c r="V117" s="74" t="s">
        <v>2465</v>
      </c>
      <c r="W117" s="74" t="s">
        <v>123</v>
      </c>
      <c r="X117" s="74" t="s">
        <v>124</v>
      </c>
      <c r="Y117" s="74" t="s">
        <v>2290</v>
      </c>
      <c r="Z117" s="74" t="e">
        <v>#NAME?</v>
      </c>
      <c r="AA117" s="74" t="s">
        <v>2271</v>
      </c>
      <c r="AB117" s="74" t="s">
        <v>3724</v>
      </c>
      <c r="AC117" s="74" t="s">
        <v>2293</v>
      </c>
      <c r="AD117" s="74" t="s">
        <v>3725</v>
      </c>
      <c r="AE117" s="74" t="s">
        <v>50</v>
      </c>
      <c r="AF117" s="78"/>
      <c r="AG117" s="78"/>
    </row>
    <row r="118">
      <c r="A118" s="73">
        <v>117.0</v>
      </c>
      <c r="B118" s="12" t="s">
        <v>995</v>
      </c>
      <c r="C118" s="12" t="s">
        <v>994</v>
      </c>
      <c r="D118" s="74">
        <v>2008.0</v>
      </c>
      <c r="E118" s="74" t="s">
        <v>235</v>
      </c>
      <c r="F118" s="74">
        <v>3.0</v>
      </c>
      <c r="G118" s="75">
        <v>-5.0</v>
      </c>
      <c r="H118" s="74">
        <v>-3.0</v>
      </c>
      <c r="I118" s="75">
        <v>0.0</v>
      </c>
      <c r="J118" s="74">
        <v>2.0</v>
      </c>
      <c r="K118" s="76" t="s">
        <v>455</v>
      </c>
      <c r="L118" s="74">
        <v>0.0</v>
      </c>
      <c r="M118" s="74">
        <v>1.0</v>
      </c>
      <c r="N118" s="74" t="s">
        <v>41</v>
      </c>
      <c r="O118" s="74" t="s">
        <v>58</v>
      </c>
      <c r="P118" s="12" t="s">
        <v>172</v>
      </c>
      <c r="Q118" s="74">
        <v>1.0</v>
      </c>
      <c r="R118" s="74">
        <v>0.0</v>
      </c>
      <c r="S118" s="74">
        <v>0.0</v>
      </c>
      <c r="T118" s="74">
        <v>1.0</v>
      </c>
      <c r="U118" s="74" t="s">
        <v>996</v>
      </c>
      <c r="V118" s="74" t="s">
        <v>997</v>
      </c>
      <c r="W118" s="74" t="s">
        <v>998</v>
      </c>
      <c r="X118" s="74" t="s">
        <v>590</v>
      </c>
      <c r="Y118" s="74" t="s">
        <v>999</v>
      </c>
      <c r="Z118" s="74" t="e">
        <v>#NAME?</v>
      </c>
      <c r="AA118" s="74" t="s">
        <v>1000</v>
      </c>
      <c r="AB118" s="74" t="s">
        <v>3726</v>
      </c>
      <c r="AC118" s="74" t="s">
        <v>1002</v>
      </c>
      <c r="AD118" s="74" t="s">
        <v>1003</v>
      </c>
      <c r="AE118" s="74" t="s">
        <v>50</v>
      </c>
      <c r="AF118" s="74" t="s">
        <v>1004</v>
      </c>
      <c r="AG118" s="74" t="s">
        <v>52</v>
      </c>
    </row>
    <row r="119">
      <c r="A119" s="74">
        <v>118.0</v>
      </c>
      <c r="B119" s="12" t="s">
        <v>2687</v>
      </c>
      <c r="C119" s="12" t="s">
        <v>2686</v>
      </c>
      <c r="D119" s="74">
        <v>2000.0</v>
      </c>
      <c r="E119" s="74" t="s">
        <v>133</v>
      </c>
      <c r="F119" s="74">
        <v>3.0</v>
      </c>
      <c r="G119" s="75">
        <v>-3.0</v>
      </c>
      <c r="H119" s="74">
        <v>-3.0</v>
      </c>
      <c r="I119" s="75" t="s">
        <v>50</v>
      </c>
      <c r="J119" s="74" t="s">
        <v>50</v>
      </c>
      <c r="K119" s="76" t="s">
        <v>57</v>
      </c>
      <c r="L119" s="74">
        <v>0.0</v>
      </c>
      <c r="M119" s="74">
        <v>1.0</v>
      </c>
      <c r="N119" s="74" t="s">
        <v>92</v>
      </c>
      <c r="O119" s="74" t="s">
        <v>76</v>
      </c>
      <c r="P119" s="12" t="s">
        <v>382</v>
      </c>
      <c r="Q119" s="74">
        <v>0.75</v>
      </c>
      <c r="R119" s="74">
        <v>0.25</v>
      </c>
      <c r="S119" s="74">
        <v>0.0</v>
      </c>
      <c r="T119" s="74">
        <v>1.0</v>
      </c>
      <c r="U119" s="74" t="s">
        <v>2688</v>
      </c>
      <c r="V119" s="74" t="s">
        <v>50</v>
      </c>
      <c r="W119" s="74" t="s">
        <v>123</v>
      </c>
      <c r="X119" s="74" t="s">
        <v>124</v>
      </c>
      <c r="Y119" s="74" t="s">
        <v>2689</v>
      </c>
      <c r="Z119" s="74" t="e">
        <v>#NAME?</v>
      </c>
      <c r="AA119" s="74" t="s">
        <v>2690</v>
      </c>
      <c r="AB119" s="74" t="s">
        <v>3727</v>
      </c>
      <c r="AC119" s="74" t="s">
        <v>2692</v>
      </c>
      <c r="AD119" s="74" t="s">
        <v>669</v>
      </c>
      <c r="AE119" s="74" t="s">
        <v>50</v>
      </c>
      <c r="AF119" s="78"/>
      <c r="AG119" s="78"/>
    </row>
    <row r="120">
      <c r="A120" s="73">
        <v>119.0</v>
      </c>
      <c r="B120" s="12" t="s">
        <v>1422</v>
      </c>
      <c r="C120" s="12" t="s">
        <v>3728</v>
      </c>
      <c r="D120" s="74">
        <v>2009.0</v>
      </c>
      <c r="E120" s="74" t="s">
        <v>565</v>
      </c>
      <c r="F120" s="74">
        <v>3.0</v>
      </c>
      <c r="G120" s="75">
        <v>-6.0</v>
      </c>
      <c r="H120" s="74">
        <v>-6.0</v>
      </c>
      <c r="I120" s="75" t="s">
        <v>50</v>
      </c>
      <c r="J120" s="74" t="s">
        <v>50</v>
      </c>
      <c r="K120" s="76" t="s">
        <v>1424</v>
      </c>
      <c r="L120" s="74">
        <v>0.0</v>
      </c>
      <c r="M120" s="74">
        <v>1.0</v>
      </c>
      <c r="N120" s="77" t="s">
        <v>92</v>
      </c>
      <c r="O120" s="74" t="s">
        <v>93</v>
      </c>
      <c r="P120" s="12" t="s">
        <v>382</v>
      </c>
      <c r="Q120" s="74">
        <v>1.0</v>
      </c>
      <c r="R120" s="74">
        <v>0.0</v>
      </c>
      <c r="S120" s="74">
        <v>0.0</v>
      </c>
      <c r="T120" s="74">
        <v>1.0</v>
      </c>
      <c r="U120" s="74" t="s">
        <v>3729</v>
      </c>
      <c r="V120" s="74" t="s">
        <v>50</v>
      </c>
      <c r="W120" s="74" t="s">
        <v>1426</v>
      </c>
      <c r="X120" s="74" t="s">
        <v>124</v>
      </c>
      <c r="Y120" s="74" t="s">
        <v>3730</v>
      </c>
      <c r="Z120" s="74" t="e">
        <v>#NAME?</v>
      </c>
      <c r="AA120" s="74" t="s">
        <v>1428</v>
      </c>
      <c r="AB120" s="74" t="s">
        <v>3731</v>
      </c>
      <c r="AC120" s="74" t="s">
        <v>1430</v>
      </c>
      <c r="AD120" s="74" t="s">
        <v>1431</v>
      </c>
      <c r="AE120" s="78"/>
      <c r="AF120" s="74" t="s">
        <v>3732</v>
      </c>
      <c r="AG120" s="74" t="s">
        <v>52</v>
      </c>
    </row>
    <row r="121">
      <c r="A121" s="74">
        <v>120.0</v>
      </c>
      <c r="B121" s="12" t="s">
        <v>2220</v>
      </c>
      <c r="C121" s="12" t="s">
        <v>3733</v>
      </c>
      <c r="D121" s="74">
        <v>2010.0</v>
      </c>
      <c r="E121" s="74" t="s">
        <v>3734</v>
      </c>
      <c r="F121" s="74">
        <v>3.0</v>
      </c>
      <c r="G121" s="75">
        <v>-3.0</v>
      </c>
      <c r="H121" s="74">
        <v>-2.0</v>
      </c>
      <c r="I121" s="75" t="s">
        <v>50</v>
      </c>
      <c r="J121" s="74" t="s">
        <v>50</v>
      </c>
      <c r="K121" s="76" t="s">
        <v>57</v>
      </c>
      <c r="L121" s="74">
        <v>0.0</v>
      </c>
      <c r="M121" s="74">
        <v>1.0</v>
      </c>
      <c r="N121" s="74" t="s">
        <v>92</v>
      </c>
      <c r="O121" s="74" t="s">
        <v>58</v>
      </c>
      <c r="P121" s="12" t="s">
        <v>382</v>
      </c>
      <c r="Q121" s="74">
        <v>1.0</v>
      </c>
      <c r="R121" s="74">
        <v>0.0</v>
      </c>
      <c r="S121" s="74">
        <v>0.0</v>
      </c>
      <c r="T121" s="74">
        <v>1.0</v>
      </c>
      <c r="U121" s="74" t="s">
        <v>2221</v>
      </c>
      <c r="V121" s="74" t="s">
        <v>50</v>
      </c>
      <c r="W121" s="74" t="s">
        <v>123</v>
      </c>
      <c r="X121" s="74" t="s">
        <v>124</v>
      </c>
      <c r="Y121" s="74" t="s">
        <v>3735</v>
      </c>
      <c r="Z121" s="74" t="e">
        <v>#NAME?</v>
      </c>
      <c r="AA121" s="74" t="s">
        <v>2224</v>
      </c>
      <c r="AB121" s="74" t="s">
        <v>3736</v>
      </c>
      <c r="AC121" s="74" t="s">
        <v>2226</v>
      </c>
      <c r="AD121" s="74" t="s">
        <v>3737</v>
      </c>
      <c r="AE121" s="74" t="s">
        <v>2228</v>
      </c>
      <c r="AF121" s="78"/>
      <c r="AG121" s="78"/>
    </row>
    <row r="122">
      <c r="A122" s="74">
        <v>121.0</v>
      </c>
      <c r="B122" s="12" t="s">
        <v>2085</v>
      </c>
      <c r="C122" s="12" t="s">
        <v>3738</v>
      </c>
      <c r="D122" s="74">
        <v>2007.0</v>
      </c>
      <c r="E122" s="74" t="s">
        <v>2086</v>
      </c>
      <c r="F122" s="79">
        <v>3.0</v>
      </c>
      <c r="G122" s="80">
        <v>-3.0</v>
      </c>
      <c r="H122" s="79">
        <v>-2.0</v>
      </c>
      <c r="I122" s="80">
        <v>-3.0</v>
      </c>
      <c r="J122" s="79">
        <v>0.0</v>
      </c>
      <c r="K122" s="76" t="s">
        <v>75</v>
      </c>
      <c r="L122" s="74">
        <v>0.0</v>
      </c>
      <c r="M122" s="74">
        <v>1.0</v>
      </c>
      <c r="N122" s="74" t="s">
        <v>41</v>
      </c>
      <c r="O122" s="74" t="s">
        <v>76</v>
      </c>
      <c r="P122" s="12" t="s">
        <v>77</v>
      </c>
      <c r="Q122" s="74">
        <v>1.0</v>
      </c>
      <c r="R122" s="74">
        <v>0.0</v>
      </c>
      <c r="S122" s="74">
        <v>0.0</v>
      </c>
      <c r="T122" s="74">
        <v>1.0</v>
      </c>
      <c r="U122" s="74" t="s">
        <v>372</v>
      </c>
      <c r="V122" s="74" t="s">
        <v>146</v>
      </c>
      <c r="W122" s="74" t="s">
        <v>123</v>
      </c>
      <c r="X122" s="74" t="s">
        <v>124</v>
      </c>
      <c r="Y122" s="74" t="s">
        <v>2087</v>
      </c>
      <c r="Z122" s="74" t="e">
        <v>#NAME?</v>
      </c>
      <c r="AA122" s="74" t="s">
        <v>2088</v>
      </c>
      <c r="AB122" s="74" t="s">
        <v>3739</v>
      </c>
      <c r="AC122" s="74" t="s">
        <v>2090</v>
      </c>
      <c r="AD122" s="74" t="s">
        <v>3740</v>
      </c>
      <c r="AE122" s="74" t="s">
        <v>2092</v>
      </c>
      <c r="AF122" s="78"/>
      <c r="AG122" s="78"/>
    </row>
    <row r="123">
      <c r="A123" s="73">
        <v>122.0</v>
      </c>
      <c r="B123" s="12" t="s">
        <v>639</v>
      </c>
      <c r="C123" s="12" t="s">
        <v>638</v>
      </c>
      <c r="D123" s="74">
        <v>2015.0</v>
      </c>
      <c r="E123" s="74" t="s">
        <v>565</v>
      </c>
      <c r="F123" s="74">
        <v>2.0</v>
      </c>
      <c r="G123" s="82">
        <v>-5.0</v>
      </c>
      <c r="H123" s="13">
        <v>-4.0</v>
      </c>
      <c r="I123" s="82">
        <v>5.0</v>
      </c>
      <c r="J123" s="13">
        <v>6.0</v>
      </c>
      <c r="K123" s="81" t="s">
        <v>455</v>
      </c>
      <c r="L123" s="74">
        <v>0.0</v>
      </c>
      <c r="M123" s="74">
        <v>1.0</v>
      </c>
      <c r="N123" s="74" t="s">
        <v>41</v>
      </c>
      <c r="O123" s="74" t="s">
        <v>93</v>
      </c>
      <c r="P123" s="12" t="s">
        <v>77</v>
      </c>
      <c r="Q123" s="74">
        <v>0.0</v>
      </c>
      <c r="R123" s="74">
        <v>1.0</v>
      </c>
      <c r="S123" s="74">
        <v>0.0</v>
      </c>
      <c r="T123" s="74">
        <v>1.0</v>
      </c>
      <c r="U123" s="74" t="s">
        <v>201</v>
      </c>
      <c r="V123" s="74" t="s">
        <v>640</v>
      </c>
      <c r="W123" s="74" t="s">
        <v>641</v>
      </c>
      <c r="X123" s="74" t="s">
        <v>124</v>
      </c>
      <c r="Y123" s="74" t="s">
        <v>642</v>
      </c>
      <c r="Z123" s="74" t="e">
        <v>#NAME?</v>
      </c>
      <c r="AA123" s="74" t="s">
        <v>643</v>
      </c>
      <c r="AB123" s="74" t="s">
        <v>3741</v>
      </c>
      <c r="AC123" s="74" t="s">
        <v>645</v>
      </c>
      <c r="AD123" s="74" t="s">
        <v>646</v>
      </c>
      <c r="AE123" s="74" t="s">
        <v>647</v>
      </c>
      <c r="AF123" s="74" t="s">
        <v>648</v>
      </c>
      <c r="AG123" s="74" t="s">
        <v>71</v>
      </c>
    </row>
    <row r="124">
      <c r="A124" s="74">
        <v>123.0</v>
      </c>
      <c r="B124" s="12" t="s">
        <v>857</v>
      </c>
      <c r="C124" s="12" t="s">
        <v>3742</v>
      </c>
      <c r="D124" s="74">
        <v>2010.0</v>
      </c>
      <c r="E124" s="74" t="s">
        <v>847</v>
      </c>
      <c r="F124" s="74">
        <v>2.0</v>
      </c>
      <c r="G124" s="75">
        <v>-9.0</v>
      </c>
      <c r="H124" s="74">
        <v>-6.0</v>
      </c>
      <c r="I124" s="75">
        <v>2.0</v>
      </c>
      <c r="J124" s="74">
        <v>2.0</v>
      </c>
      <c r="K124" s="76" t="s">
        <v>213</v>
      </c>
      <c r="L124" s="74">
        <v>0.0</v>
      </c>
      <c r="M124" s="74">
        <v>1.0</v>
      </c>
      <c r="N124" s="74" t="s">
        <v>41</v>
      </c>
      <c r="O124" s="74" t="s">
        <v>76</v>
      </c>
      <c r="P124" s="12" t="s">
        <v>77</v>
      </c>
      <c r="Q124" s="74">
        <v>0.0</v>
      </c>
      <c r="R124" s="74">
        <v>0.75</v>
      </c>
      <c r="S124" s="74">
        <v>0.25</v>
      </c>
      <c r="T124" s="74">
        <v>1.0</v>
      </c>
      <c r="U124" s="74" t="s">
        <v>858</v>
      </c>
      <c r="V124" s="74" t="s">
        <v>859</v>
      </c>
      <c r="W124" s="74" t="s">
        <v>50</v>
      </c>
      <c r="X124" s="74" t="s">
        <v>124</v>
      </c>
      <c r="Y124" s="74" t="s">
        <v>860</v>
      </c>
      <c r="Z124" s="74" t="e">
        <v>#NAME?</v>
      </c>
      <c r="AA124" s="74" t="s">
        <v>861</v>
      </c>
      <c r="AB124" s="74" t="s">
        <v>3743</v>
      </c>
      <c r="AC124" s="74" t="s">
        <v>863</v>
      </c>
      <c r="AD124" s="74" t="s">
        <v>864</v>
      </c>
      <c r="AE124" s="74" t="s">
        <v>50</v>
      </c>
      <c r="AF124" s="78"/>
      <c r="AG124" s="78"/>
    </row>
    <row r="125">
      <c r="A125" s="74">
        <v>124.0</v>
      </c>
      <c r="B125" s="12" t="s">
        <v>2073</v>
      </c>
      <c r="C125" s="12" t="s">
        <v>3744</v>
      </c>
      <c r="D125" s="74">
        <v>2009.0</v>
      </c>
      <c r="E125" s="74" t="s">
        <v>2074</v>
      </c>
      <c r="F125" s="74">
        <v>3.0</v>
      </c>
      <c r="G125" s="75">
        <v>-3.0</v>
      </c>
      <c r="H125" s="74">
        <v>-2.0</v>
      </c>
      <c r="I125" s="75" t="s">
        <v>50</v>
      </c>
      <c r="J125" s="74" t="s">
        <v>50</v>
      </c>
      <c r="K125" s="76" t="s">
        <v>57</v>
      </c>
      <c r="L125" s="74">
        <v>0.0</v>
      </c>
      <c r="M125" s="74">
        <v>1.0</v>
      </c>
      <c r="N125" s="74" t="s">
        <v>92</v>
      </c>
      <c r="O125" s="74" t="s">
        <v>76</v>
      </c>
      <c r="P125" s="12" t="s">
        <v>2075</v>
      </c>
      <c r="Q125" s="74">
        <v>0.0</v>
      </c>
      <c r="R125" s="74">
        <v>0.75</v>
      </c>
      <c r="S125" s="74">
        <v>0.25</v>
      </c>
      <c r="T125" s="74">
        <v>1.0</v>
      </c>
      <c r="U125" s="74" t="s">
        <v>858</v>
      </c>
      <c r="V125" s="74" t="s">
        <v>50</v>
      </c>
      <c r="W125" s="74" t="s">
        <v>193</v>
      </c>
      <c r="X125" s="74" t="s">
        <v>124</v>
      </c>
      <c r="Y125" s="74" t="s">
        <v>2078</v>
      </c>
      <c r="Z125" s="74" t="e">
        <v>#NAME?</v>
      </c>
      <c r="AA125" s="74" t="s">
        <v>2079</v>
      </c>
      <c r="AB125" s="74" t="s">
        <v>3745</v>
      </c>
      <c r="AC125" s="74" t="s">
        <v>2081</v>
      </c>
      <c r="AD125" s="74" t="s">
        <v>2082</v>
      </c>
      <c r="AE125" s="74" t="s">
        <v>50</v>
      </c>
      <c r="AF125" s="78"/>
      <c r="AG125" s="78"/>
    </row>
    <row r="126">
      <c r="A126" s="74">
        <v>125.0</v>
      </c>
      <c r="B126" s="12" t="s">
        <v>2117</v>
      </c>
      <c r="C126" s="12" t="s">
        <v>2116</v>
      </c>
      <c r="D126" s="74">
        <v>2006.0</v>
      </c>
      <c r="E126" s="74" t="s">
        <v>74</v>
      </c>
      <c r="F126" s="74">
        <v>3.0</v>
      </c>
      <c r="G126" s="75">
        <v>-3.0</v>
      </c>
      <c r="H126" s="74">
        <v>-2.0</v>
      </c>
      <c r="I126" s="75">
        <v>-3.0</v>
      </c>
      <c r="J126" s="74">
        <v>0.0</v>
      </c>
      <c r="K126" s="76" t="s">
        <v>57</v>
      </c>
      <c r="L126" s="74">
        <v>0.0</v>
      </c>
      <c r="M126" s="74">
        <v>1.0</v>
      </c>
      <c r="N126" s="74" t="s">
        <v>41</v>
      </c>
      <c r="O126" s="74" t="s">
        <v>76</v>
      </c>
      <c r="P126" s="12" t="s">
        <v>77</v>
      </c>
      <c r="Q126" s="74">
        <v>1.0</v>
      </c>
      <c r="R126" s="74">
        <v>0.0</v>
      </c>
      <c r="S126" s="74">
        <v>0.0</v>
      </c>
      <c r="T126" s="74">
        <v>1.0</v>
      </c>
      <c r="U126" s="74" t="s">
        <v>3746</v>
      </c>
      <c r="V126" s="74" t="s">
        <v>2119</v>
      </c>
      <c r="W126" s="74" t="s">
        <v>80</v>
      </c>
      <c r="X126" s="74" t="s">
        <v>124</v>
      </c>
      <c r="Y126" s="74" t="s">
        <v>2120</v>
      </c>
      <c r="Z126" s="74" t="e">
        <v>#NAME?</v>
      </c>
      <c r="AA126" s="74" t="s">
        <v>2121</v>
      </c>
      <c r="AB126" s="74" t="s">
        <v>3747</v>
      </c>
      <c r="AC126" s="74" t="s">
        <v>2123</v>
      </c>
      <c r="AD126" s="74" t="s">
        <v>2124</v>
      </c>
      <c r="AE126" s="74" t="s">
        <v>50</v>
      </c>
      <c r="AF126" s="78"/>
      <c r="AG126" s="78"/>
    </row>
    <row r="127">
      <c r="A127" s="73">
        <v>126.0</v>
      </c>
      <c r="B127" s="12" t="s">
        <v>189</v>
      </c>
      <c r="C127" s="83" t="s">
        <v>3748</v>
      </c>
      <c r="D127" s="74">
        <v>2014.0</v>
      </c>
      <c r="E127" s="74" t="s">
        <v>171</v>
      </c>
      <c r="F127" s="74">
        <v>3.0</v>
      </c>
      <c r="G127" s="75">
        <v>-9.0</v>
      </c>
      <c r="H127" s="74">
        <v>-2.0</v>
      </c>
      <c r="I127" s="75">
        <v>-9.0</v>
      </c>
      <c r="J127" s="74">
        <v>0.0</v>
      </c>
      <c r="K127" s="76" t="s">
        <v>3504</v>
      </c>
      <c r="L127" s="74">
        <v>1.0</v>
      </c>
      <c r="M127" s="74">
        <v>1.0</v>
      </c>
      <c r="N127" s="74" t="s">
        <v>41</v>
      </c>
      <c r="O127" s="74" t="s">
        <v>42</v>
      </c>
      <c r="P127" s="12" t="s">
        <v>190</v>
      </c>
      <c r="Q127" s="74">
        <v>0.0</v>
      </c>
      <c r="R127" s="74">
        <v>0.0</v>
      </c>
      <c r="S127" s="74">
        <v>0.0</v>
      </c>
      <c r="T127" s="74">
        <v>0.0</v>
      </c>
      <c r="U127" s="74" t="s">
        <v>191</v>
      </c>
      <c r="V127" s="74" t="s">
        <v>192</v>
      </c>
      <c r="W127" s="74" t="s">
        <v>193</v>
      </c>
      <c r="X127" s="74" t="s">
        <v>194</v>
      </c>
      <c r="Y127" s="74" t="s">
        <v>195</v>
      </c>
      <c r="Z127" s="74" t="e">
        <v>#NAME?</v>
      </c>
      <c r="AA127" s="74" t="s">
        <v>196</v>
      </c>
      <c r="AB127" s="74" t="s">
        <v>3749</v>
      </c>
      <c r="AC127" s="74" t="s">
        <v>198</v>
      </c>
      <c r="AD127" s="74" t="s">
        <v>191</v>
      </c>
      <c r="AE127" s="74" t="s">
        <v>50</v>
      </c>
      <c r="AF127" s="74" t="s">
        <v>39</v>
      </c>
      <c r="AG127" s="74" t="s">
        <v>52</v>
      </c>
    </row>
    <row r="128">
      <c r="A128" s="73">
        <v>127.0</v>
      </c>
      <c r="B128" s="12" t="s">
        <v>588</v>
      </c>
      <c r="C128" s="12" t="s">
        <v>587</v>
      </c>
      <c r="D128" s="74">
        <v>2008.0</v>
      </c>
      <c r="E128" s="74" t="s">
        <v>565</v>
      </c>
      <c r="F128" s="74">
        <v>2.0</v>
      </c>
      <c r="G128" s="75">
        <v>-5.0</v>
      </c>
      <c r="H128" s="74">
        <v>-4.0</v>
      </c>
      <c r="I128" s="75">
        <v>3.0</v>
      </c>
      <c r="J128" s="74">
        <v>5.0</v>
      </c>
      <c r="K128" s="76" t="s">
        <v>455</v>
      </c>
      <c r="L128" s="74">
        <v>0.0</v>
      </c>
      <c r="M128" s="74">
        <v>0.0</v>
      </c>
      <c r="N128" s="74" t="s">
        <v>41</v>
      </c>
      <c r="O128" s="74" t="s">
        <v>76</v>
      </c>
      <c r="P128" s="12" t="s">
        <v>578</v>
      </c>
      <c r="Q128" s="74">
        <v>1.0</v>
      </c>
      <c r="R128" s="74">
        <v>0.0</v>
      </c>
      <c r="S128" s="74">
        <v>0.0</v>
      </c>
      <c r="T128" s="74">
        <v>1.0</v>
      </c>
      <c r="U128" s="74" t="s">
        <v>372</v>
      </c>
      <c r="V128" s="74" t="s">
        <v>589</v>
      </c>
      <c r="W128" s="74" t="s">
        <v>91</v>
      </c>
      <c r="X128" s="74" t="s">
        <v>590</v>
      </c>
      <c r="Y128" s="74" t="s">
        <v>591</v>
      </c>
      <c r="Z128" s="74" t="e">
        <v>#NAME?</v>
      </c>
      <c r="AA128" s="74" t="s">
        <v>592</v>
      </c>
      <c r="AB128" s="74" t="s">
        <v>3750</v>
      </c>
      <c r="AC128" s="74" t="s">
        <v>594</v>
      </c>
      <c r="AD128" s="74" t="s">
        <v>595</v>
      </c>
      <c r="AE128" s="74" t="s">
        <v>50</v>
      </c>
      <c r="AF128" s="78"/>
      <c r="AG128" s="78"/>
    </row>
    <row r="129">
      <c r="A129" s="73">
        <v>128.0</v>
      </c>
      <c r="B129" s="12" t="s">
        <v>428</v>
      </c>
      <c r="C129" s="12" t="s">
        <v>3751</v>
      </c>
      <c r="D129" s="74">
        <v>2008.0</v>
      </c>
      <c r="E129" s="74" t="s">
        <v>429</v>
      </c>
      <c r="F129" s="79">
        <v>3.0</v>
      </c>
      <c r="G129" s="80">
        <v>-2.0</v>
      </c>
      <c r="H129" s="79">
        <v>-1.0</v>
      </c>
      <c r="I129" s="80">
        <v>0.0</v>
      </c>
      <c r="J129" s="79">
        <v>2.0</v>
      </c>
      <c r="K129" s="76" t="s">
        <v>57</v>
      </c>
      <c r="L129" s="74">
        <v>0.0</v>
      </c>
      <c r="M129" s="74">
        <v>1.0</v>
      </c>
      <c r="N129" s="74" t="s">
        <v>41</v>
      </c>
      <c r="O129" s="74" t="s">
        <v>58</v>
      </c>
      <c r="P129" s="12" t="s">
        <v>430</v>
      </c>
      <c r="Q129" s="74">
        <v>1.0</v>
      </c>
      <c r="R129" s="74">
        <v>0.0</v>
      </c>
      <c r="S129" s="74">
        <v>0.0</v>
      </c>
      <c r="T129" s="74">
        <v>1.0</v>
      </c>
      <c r="U129" s="74" t="s">
        <v>431</v>
      </c>
      <c r="V129" s="74" t="s">
        <v>432</v>
      </c>
      <c r="W129" s="74" t="s">
        <v>407</v>
      </c>
      <c r="X129" s="74" t="s">
        <v>124</v>
      </c>
      <c r="Y129" s="74" t="s">
        <v>433</v>
      </c>
      <c r="Z129" s="74" t="e">
        <v>#NAME?</v>
      </c>
      <c r="AA129" s="74" t="s">
        <v>434</v>
      </c>
      <c r="AB129" s="74" t="s">
        <v>3752</v>
      </c>
      <c r="AC129" s="74" t="s">
        <v>436</v>
      </c>
      <c r="AD129" s="74" t="s">
        <v>437</v>
      </c>
      <c r="AE129" s="74" t="s">
        <v>438</v>
      </c>
      <c r="AF129" s="74" t="s">
        <v>439</v>
      </c>
      <c r="AG129" s="74" t="s">
        <v>52</v>
      </c>
    </row>
    <row r="130">
      <c r="A130" s="74">
        <v>129.0</v>
      </c>
      <c r="B130" s="12" t="s">
        <v>468</v>
      </c>
      <c r="C130" s="12" t="s">
        <v>467</v>
      </c>
      <c r="D130" s="74">
        <v>2002.0</v>
      </c>
      <c r="E130" s="74" t="s">
        <v>469</v>
      </c>
      <c r="F130" s="74">
        <v>3.0</v>
      </c>
      <c r="G130" s="75">
        <v>-3.0</v>
      </c>
      <c r="H130" s="74">
        <v>-3.0</v>
      </c>
      <c r="I130" s="75">
        <v>4.0</v>
      </c>
      <c r="J130" s="74">
        <v>4.0</v>
      </c>
      <c r="K130" s="76" t="s">
        <v>57</v>
      </c>
      <c r="L130" s="74">
        <v>0.0</v>
      </c>
      <c r="M130" s="74">
        <v>1.0</v>
      </c>
      <c r="N130" s="74" t="s">
        <v>92</v>
      </c>
      <c r="O130" s="74" t="s">
        <v>58</v>
      </c>
      <c r="P130" s="12" t="s">
        <v>470</v>
      </c>
      <c r="Q130" s="74">
        <v>0.0</v>
      </c>
      <c r="R130" s="74">
        <v>0.0</v>
      </c>
      <c r="S130" s="74">
        <v>1.0</v>
      </c>
      <c r="T130" s="74">
        <v>1.0</v>
      </c>
      <c r="U130" s="74" t="s">
        <v>191</v>
      </c>
      <c r="V130" s="74" t="s">
        <v>472</v>
      </c>
      <c r="W130" s="74" t="s">
        <v>123</v>
      </c>
      <c r="X130" s="74" t="s">
        <v>124</v>
      </c>
      <c r="Y130" s="74" t="s">
        <v>473</v>
      </c>
      <c r="Z130" s="74" t="e">
        <v>#NAME?</v>
      </c>
      <c r="AA130" s="74" t="s">
        <v>474</v>
      </c>
      <c r="AB130" s="74" t="s">
        <v>3753</v>
      </c>
      <c r="AC130" s="74" t="s">
        <v>476</v>
      </c>
      <c r="AD130" s="74" t="s">
        <v>477</v>
      </c>
      <c r="AE130" s="74" t="s">
        <v>50</v>
      </c>
      <c r="AF130" s="78"/>
      <c r="AG130" s="78"/>
    </row>
    <row r="131">
      <c r="A131" s="73">
        <v>130.0</v>
      </c>
      <c r="B131" s="12" t="s">
        <v>527</v>
      </c>
      <c r="C131" s="12" t="s">
        <v>526</v>
      </c>
      <c r="D131" s="74">
        <v>2002.0</v>
      </c>
      <c r="E131" s="74" t="s">
        <v>528</v>
      </c>
      <c r="F131" s="74">
        <v>3.0</v>
      </c>
      <c r="G131" s="75">
        <v>-9.0</v>
      </c>
      <c r="H131" s="74">
        <v>-7.0</v>
      </c>
      <c r="I131" s="75">
        <v>-12.0</v>
      </c>
      <c r="J131" s="74">
        <v>-6.0</v>
      </c>
      <c r="K131" s="76" t="s">
        <v>213</v>
      </c>
      <c r="L131" s="74">
        <v>0.0</v>
      </c>
      <c r="M131" s="74">
        <v>1.0</v>
      </c>
      <c r="N131" s="74" t="s">
        <v>41</v>
      </c>
      <c r="O131" s="74" t="s">
        <v>76</v>
      </c>
      <c r="P131" s="12" t="s">
        <v>529</v>
      </c>
      <c r="Q131" s="74">
        <v>0.75</v>
      </c>
      <c r="R131" s="74">
        <v>0.25</v>
      </c>
      <c r="S131" s="74">
        <v>0.0</v>
      </c>
      <c r="T131" s="74">
        <v>1.0</v>
      </c>
      <c r="U131" s="74" t="s">
        <v>530</v>
      </c>
      <c r="V131" s="74" t="s">
        <v>531</v>
      </c>
      <c r="W131" s="74" t="s">
        <v>213</v>
      </c>
      <c r="X131" s="74" t="s">
        <v>124</v>
      </c>
      <c r="Y131" s="74" t="s">
        <v>532</v>
      </c>
      <c r="Z131" s="74" t="e">
        <v>#NAME?</v>
      </c>
      <c r="AA131" s="74" t="s">
        <v>533</v>
      </c>
      <c r="AB131" s="74" t="s">
        <v>3754</v>
      </c>
      <c r="AC131" s="74" t="s">
        <v>535</v>
      </c>
      <c r="AD131" s="74" t="s">
        <v>536</v>
      </c>
      <c r="AE131" s="74" t="s">
        <v>537</v>
      </c>
      <c r="AF131" s="74" t="s">
        <v>538</v>
      </c>
      <c r="AG131" s="74" t="s">
        <v>273</v>
      </c>
    </row>
    <row r="132">
      <c r="A132" s="74">
        <v>131.0</v>
      </c>
      <c r="B132" s="12" t="s">
        <v>846</v>
      </c>
      <c r="C132" s="12" t="s">
        <v>3755</v>
      </c>
      <c r="D132" s="74">
        <v>2003.0</v>
      </c>
      <c r="E132" s="74" t="s">
        <v>847</v>
      </c>
      <c r="F132" s="74">
        <v>2.0</v>
      </c>
      <c r="G132" s="75">
        <v>-9.0</v>
      </c>
      <c r="H132" s="74">
        <v>-6.0</v>
      </c>
      <c r="I132" s="75">
        <v>2.0</v>
      </c>
      <c r="J132" s="74">
        <v>3.0</v>
      </c>
      <c r="K132" s="76" t="s">
        <v>213</v>
      </c>
      <c r="L132" s="74">
        <v>0.0</v>
      </c>
      <c r="M132" s="74">
        <v>1.0</v>
      </c>
      <c r="N132" s="74" t="s">
        <v>848</v>
      </c>
      <c r="O132" s="74" t="s">
        <v>76</v>
      </c>
      <c r="P132" s="12" t="s">
        <v>77</v>
      </c>
      <c r="Q132" s="74">
        <v>1.0</v>
      </c>
      <c r="R132" s="74">
        <v>0.0</v>
      </c>
      <c r="S132" s="74">
        <v>0.0</v>
      </c>
      <c r="T132" s="74">
        <v>1.0</v>
      </c>
      <c r="U132" s="74" t="s">
        <v>372</v>
      </c>
      <c r="V132" s="74" t="s">
        <v>849</v>
      </c>
      <c r="W132" s="74" t="s">
        <v>50</v>
      </c>
      <c r="X132" s="74" t="s">
        <v>124</v>
      </c>
      <c r="Y132" s="74" t="s">
        <v>850</v>
      </c>
      <c r="Z132" s="74" t="e">
        <v>#NAME?</v>
      </c>
      <c r="AA132" s="74" t="s">
        <v>851</v>
      </c>
      <c r="AB132" s="74" t="s">
        <v>3756</v>
      </c>
      <c r="AC132" s="74" t="s">
        <v>853</v>
      </c>
      <c r="AD132" s="74" t="s">
        <v>854</v>
      </c>
      <c r="AE132" s="74" t="s">
        <v>50</v>
      </c>
      <c r="AF132" s="78"/>
      <c r="AG132" s="78"/>
    </row>
    <row r="133">
      <c r="A133" s="74">
        <v>132.0</v>
      </c>
      <c r="B133" s="12" t="s">
        <v>905</v>
      </c>
      <c r="C133" s="12" t="s">
        <v>3757</v>
      </c>
      <c r="D133" s="74">
        <v>2011.0</v>
      </c>
      <c r="E133" s="74" t="s">
        <v>200</v>
      </c>
      <c r="F133" s="79">
        <v>3.0</v>
      </c>
      <c r="G133" s="80">
        <v>-3.0</v>
      </c>
      <c r="H133" s="79">
        <v>-1.0</v>
      </c>
      <c r="I133" s="80">
        <v>-2.0</v>
      </c>
      <c r="J133" s="79">
        <v>0.0</v>
      </c>
      <c r="K133" s="76" t="s">
        <v>75</v>
      </c>
      <c r="L133" s="74">
        <v>0.0</v>
      </c>
      <c r="M133" s="74">
        <v>1.0</v>
      </c>
      <c r="N133" s="74" t="s">
        <v>41</v>
      </c>
      <c r="O133" s="74" t="s">
        <v>76</v>
      </c>
      <c r="P133" s="12" t="s">
        <v>77</v>
      </c>
      <c r="Q133" s="74">
        <v>0.25</v>
      </c>
      <c r="R133" s="74">
        <v>0.75</v>
      </c>
      <c r="S133" s="74">
        <v>0.0</v>
      </c>
      <c r="T133" s="74">
        <v>1.0</v>
      </c>
      <c r="U133" s="74" t="s">
        <v>530</v>
      </c>
      <c r="V133" s="74" t="s">
        <v>146</v>
      </c>
      <c r="W133" s="74" t="s">
        <v>123</v>
      </c>
      <c r="X133" s="74" t="s">
        <v>63</v>
      </c>
      <c r="Y133" s="74" t="s">
        <v>906</v>
      </c>
      <c r="Z133" s="74" t="e">
        <v>#NAME?</v>
      </c>
      <c r="AA133" s="74" t="s">
        <v>907</v>
      </c>
      <c r="AB133" s="74" t="s">
        <v>3758</v>
      </c>
      <c r="AC133" s="74" t="s">
        <v>909</v>
      </c>
      <c r="AD133" s="74" t="s">
        <v>207</v>
      </c>
      <c r="AE133" s="74" t="s">
        <v>910</v>
      </c>
      <c r="AF133" s="78"/>
      <c r="AG133" s="78"/>
    </row>
    <row r="134">
      <c r="A134" s="74">
        <v>133.0</v>
      </c>
      <c r="B134" s="12" t="s">
        <v>727</v>
      </c>
      <c r="C134" s="12" t="s">
        <v>726</v>
      </c>
      <c r="D134" s="74">
        <v>2016.0</v>
      </c>
      <c r="E134" s="74" t="s">
        <v>728</v>
      </c>
      <c r="F134" s="79">
        <v>2.0</v>
      </c>
      <c r="G134" s="80">
        <v>-3.0</v>
      </c>
      <c r="H134" s="79">
        <v>-2.0</v>
      </c>
      <c r="I134" s="80">
        <v>-2.0</v>
      </c>
      <c r="J134" s="79">
        <v>0.0</v>
      </c>
      <c r="K134" s="76" t="s">
        <v>75</v>
      </c>
      <c r="L134" s="74">
        <v>0.0</v>
      </c>
      <c r="M134" s="74">
        <v>1.0</v>
      </c>
      <c r="N134" s="74" t="s">
        <v>41</v>
      </c>
      <c r="O134" s="74" t="s">
        <v>76</v>
      </c>
      <c r="P134" s="12" t="s">
        <v>77</v>
      </c>
      <c r="Q134" s="74">
        <v>0.0</v>
      </c>
      <c r="R134" s="74">
        <v>1.0</v>
      </c>
      <c r="S134" s="74">
        <v>0.0</v>
      </c>
      <c r="T134" s="74">
        <v>1.0</v>
      </c>
      <c r="U134" s="74" t="s">
        <v>729</v>
      </c>
      <c r="V134" s="74" t="s">
        <v>730</v>
      </c>
      <c r="W134" s="74" t="s">
        <v>123</v>
      </c>
      <c r="X134" s="74" t="s">
        <v>124</v>
      </c>
      <c r="Y134" s="74" t="s">
        <v>731</v>
      </c>
      <c r="Z134" s="78"/>
      <c r="AA134" s="74" t="s">
        <v>732</v>
      </c>
      <c r="AB134" s="74" t="s">
        <v>3759</v>
      </c>
      <c r="AC134" s="74" t="s">
        <v>734</v>
      </c>
      <c r="AD134" s="74" t="s">
        <v>735</v>
      </c>
      <c r="AE134" s="74" t="s">
        <v>50</v>
      </c>
      <c r="AF134" s="78"/>
      <c r="AG134" s="78"/>
    </row>
    <row r="135">
      <c r="A135" s="74">
        <v>134.0</v>
      </c>
      <c r="B135" s="12" t="s">
        <v>2394</v>
      </c>
      <c r="C135" s="12" t="s">
        <v>2393</v>
      </c>
      <c r="D135" s="74">
        <v>2010.0</v>
      </c>
      <c r="E135" s="74" t="s">
        <v>2395</v>
      </c>
      <c r="F135" s="74">
        <v>2.0</v>
      </c>
      <c r="G135" s="75">
        <v>-3.0</v>
      </c>
      <c r="H135" s="74">
        <v>-3.0</v>
      </c>
      <c r="I135" s="75">
        <v>0.0</v>
      </c>
      <c r="J135" s="74">
        <v>0.0</v>
      </c>
      <c r="K135" s="76" t="s">
        <v>1149</v>
      </c>
      <c r="L135" s="74">
        <v>0.0</v>
      </c>
      <c r="M135" s="74">
        <v>1.0</v>
      </c>
      <c r="N135" s="74" t="s">
        <v>41</v>
      </c>
      <c r="O135" s="74" t="s">
        <v>76</v>
      </c>
      <c r="P135" s="12" t="s">
        <v>77</v>
      </c>
      <c r="Q135" s="74">
        <v>1.0</v>
      </c>
      <c r="R135" s="74">
        <v>0.0</v>
      </c>
      <c r="S135" s="74">
        <v>0.0</v>
      </c>
      <c r="T135" s="74">
        <v>1.0</v>
      </c>
      <c r="U135" s="74" t="s">
        <v>372</v>
      </c>
      <c r="V135" s="74" t="s">
        <v>3760</v>
      </c>
      <c r="W135" s="74" t="s">
        <v>1368</v>
      </c>
      <c r="X135" s="74" t="s">
        <v>81</v>
      </c>
      <c r="Y135" s="74" t="s">
        <v>2398</v>
      </c>
      <c r="Z135" s="74" t="e">
        <v>#NAME?</v>
      </c>
      <c r="AA135" s="74" t="s">
        <v>2399</v>
      </c>
      <c r="AB135" s="74" t="s">
        <v>3761</v>
      </c>
      <c r="AC135" s="74" t="s">
        <v>2401</v>
      </c>
      <c r="AD135" s="74" t="s">
        <v>86</v>
      </c>
      <c r="AE135" s="74" t="s">
        <v>50</v>
      </c>
      <c r="AF135" s="78"/>
      <c r="AG135" s="78"/>
    </row>
    <row r="136">
      <c r="A136" s="74">
        <v>135.0</v>
      </c>
      <c r="B136" s="12" t="s">
        <v>2370</v>
      </c>
      <c r="C136" s="12" t="s">
        <v>3762</v>
      </c>
      <c r="D136" s="74">
        <v>2008.0</v>
      </c>
      <c r="E136" s="74" t="s">
        <v>235</v>
      </c>
      <c r="F136" s="74">
        <v>3.0</v>
      </c>
      <c r="G136" s="75">
        <v>-3.0</v>
      </c>
      <c r="H136" s="74">
        <v>-3.0</v>
      </c>
      <c r="I136" s="75">
        <v>-6.0</v>
      </c>
      <c r="J136" s="74">
        <v>0.0</v>
      </c>
      <c r="K136" s="76" t="s">
        <v>1149</v>
      </c>
      <c r="L136" s="74">
        <v>0.0</v>
      </c>
      <c r="M136" s="74">
        <v>1.0</v>
      </c>
      <c r="N136" s="74" t="s">
        <v>41</v>
      </c>
      <c r="O136" s="74" t="s">
        <v>76</v>
      </c>
      <c r="P136" s="12" t="s">
        <v>2371</v>
      </c>
      <c r="Q136" s="74">
        <v>0.75</v>
      </c>
      <c r="R136" s="74">
        <v>0.0</v>
      </c>
      <c r="S136" s="74">
        <v>0.25</v>
      </c>
      <c r="T136" s="74">
        <v>1.0</v>
      </c>
      <c r="U136" s="74" t="s">
        <v>3763</v>
      </c>
      <c r="V136" s="74" t="s">
        <v>2373</v>
      </c>
      <c r="W136" s="74" t="s">
        <v>407</v>
      </c>
      <c r="X136" s="74" t="s">
        <v>124</v>
      </c>
      <c r="Y136" s="74" t="s">
        <v>2374</v>
      </c>
      <c r="Z136" s="74" t="e">
        <v>#NAME?</v>
      </c>
      <c r="AA136" s="74" t="s">
        <v>2375</v>
      </c>
      <c r="AB136" s="74" t="s">
        <v>3764</v>
      </c>
      <c r="AC136" s="74" t="s">
        <v>2377</v>
      </c>
      <c r="AD136" s="74" t="s">
        <v>207</v>
      </c>
      <c r="AE136" s="74" t="s">
        <v>50</v>
      </c>
      <c r="AF136" s="78"/>
      <c r="AG136" s="78"/>
    </row>
    <row r="137">
      <c r="A137" s="74">
        <v>136.0</v>
      </c>
      <c r="B137" s="12" t="s">
        <v>2740</v>
      </c>
      <c r="C137" s="12" t="s">
        <v>2739</v>
      </c>
      <c r="D137" s="74">
        <v>2016.0</v>
      </c>
      <c r="E137" s="74" t="s">
        <v>133</v>
      </c>
      <c r="F137" s="74">
        <v>2.0</v>
      </c>
      <c r="G137" s="75">
        <v>-3.0</v>
      </c>
      <c r="H137" s="74">
        <v>-2.0</v>
      </c>
      <c r="I137" s="75" t="s">
        <v>50</v>
      </c>
      <c r="J137" s="74" t="s">
        <v>50</v>
      </c>
      <c r="K137" s="76" t="s">
        <v>57</v>
      </c>
      <c r="L137" s="74">
        <v>0.0</v>
      </c>
      <c r="M137" s="74">
        <v>1.0</v>
      </c>
      <c r="N137" s="74" t="s">
        <v>41</v>
      </c>
      <c r="O137" s="74" t="s">
        <v>76</v>
      </c>
      <c r="P137" s="12" t="s">
        <v>77</v>
      </c>
      <c r="Q137" s="74">
        <v>0.25</v>
      </c>
      <c r="R137" s="74">
        <v>1.0</v>
      </c>
      <c r="S137" s="74">
        <v>0.0</v>
      </c>
      <c r="T137" s="74">
        <v>1.25</v>
      </c>
      <c r="U137" s="74" t="s">
        <v>2741</v>
      </c>
      <c r="V137" s="74" t="s">
        <v>50</v>
      </c>
      <c r="W137" s="74" t="s">
        <v>580</v>
      </c>
      <c r="X137" s="74" t="s">
        <v>124</v>
      </c>
      <c r="Y137" s="74" t="s">
        <v>2742</v>
      </c>
      <c r="Z137" s="74" t="e">
        <v>#NAME?</v>
      </c>
      <c r="AA137" s="74" t="s">
        <v>2743</v>
      </c>
      <c r="AB137" s="74" t="s">
        <v>3765</v>
      </c>
      <c r="AC137" s="74" t="s">
        <v>2745</v>
      </c>
      <c r="AD137" s="74" t="s">
        <v>2746</v>
      </c>
      <c r="AE137" s="74" t="s">
        <v>50</v>
      </c>
      <c r="AF137" s="78"/>
      <c r="AG137" s="78"/>
    </row>
    <row r="138">
      <c r="A138" s="74">
        <v>137.0</v>
      </c>
      <c r="B138" s="12" t="s">
        <v>370</v>
      </c>
      <c r="C138" s="12" t="s">
        <v>369</v>
      </c>
      <c r="D138" s="74">
        <v>2009.0</v>
      </c>
      <c r="E138" s="74" t="s">
        <v>371</v>
      </c>
      <c r="F138" s="79">
        <v>3.0</v>
      </c>
      <c r="G138" s="80">
        <v>-3.0</v>
      </c>
      <c r="H138" s="79">
        <v>-1.0</v>
      </c>
      <c r="I138" s="80">
        <v>-3.0</v>
      </c>
      <c r="J138" s="79">
        <v>0.0</v>
      </c>
      <c r="K138" s="76" t="s">
        <v>57</v>
      </c>
      <c r="L138" s="74">
        <v>0.0</v>
      </c>
      <c r="M138" s="74">
        <v>1.0</v>
      </c>
      <c r="N138" s="74" t="s">
        <v>41</v>
      </c>
      <c r="O138" s="74" t="s">
        <v>76</v>
      </c>
      <c r="P138" s="12" t="s">
        <v>77</v>
      </c>
      <c r="Q138" s="74">
        <v>1.0</v>
      </c>
      <c r="R138" s="74">
        <v>0.0</v>
      </c>
      <c r="S138" s="74">
        <v>0.0</v>
      </c>
      <c r="T138" s="74">
        <v>1.0</v>
      </c>
      <c r="U138" s="74" t="s">
        <v>372</v>
      </c>
      <c r="V138" s="74" t="s">
        <v>373</v>
      </c>
      <c r="W138" s="74" t="s">
        <v>123</v>
      </c>
      <c r="X138" s="74" t="s">
        <v>63</v>
      </c>
      <c r="Y138" s="74" t="s">
        <v>374</v>
      </c>
      <c r="Z138" s="74" t="e">
        <v>#NAME?</v>
      </c>
      <c r="AA138" s="74" t="s">
        <v>375</v>
      </c>
      <c r="AB138" s="74" t="s">
        <v>3766</v>
      </c>
      <c r="AC138" s="74" t="s">
        <v>377</v>
      </c>
      <c r="AD138" s="74" t="s">
        <v>378</v>
      </c>
      <c r="AE138" s="74" t="s">
        <v>50</v>
      </c>
      <c r="AF138" s="78"/>
      <c r="AG138" s="78"/>
    </row>
    <row r="139">
      <c r="A139" s="74">
        <v>138.0</v>
      </c>
      <c r="B139" s="12" t="s">
        <v>403</v>
      </c>
      <c r="C139" s="12" t="s">
        <v>3767</v>
      </c>
      <c r="D139" s="74">
        <v>2005.0</v>
      </c>
      <c r="E139" s="74" t="s">
        <v>404</v>
      </c>
      <c r="F139" s="79">
        <v>3.0</v>
      </c>
      <c r="G139" s="80">
        <v>-3.0</v>
      </c>
      <c r="H139" s="79">
        <v>-1.0</v>
      </c>
      <c r="I139" s="80">
        <v>-3.0</v>
      </c>
      <c r="J139" s="79">
        <v>0.0</v>
      </c>
      <c r="K139" s="76" t="s">
        <v>57</v>
      </c>
      <c r="L139" s="74">
        <v>0.0</v>
      </c>
      <c r="M139" s="74">
        <v>1.0</v>
      </c>
      <c r="N139" s="74" t="s">
        <v>41</v>
      </c>
      <c r="O139" s="74" t="s">
        <v>76</v>
      </c>
      <c r="P139" s="12" t="s">
        <v>77</v>
      </c>
      <c r="Q139" s="74">
        <v>1.0</v>
      </c>
      <c r="R139" s="74">
        <v>0.0</v>
      </c>
      <c r="S139" s="74">
        <v>0.0</v>
      </c>
      <c r="T139" s="74">
        <v>1.0</v>
      </c>
      <c r="U139" s="74" t="s">
        <v>405</v>
      </c>
      <c r="V139" s="74" t="s">
        <v>406</v>
      </c>
      <c r="W139" s="74" t="s">
        <v>407</v>
      </c>
      <c r="X139" s="74" t="s">
        <v>63</v>
      </c>
      <c r="Y139" s="74" t="s">
        <v>408</v>
      </c>
      <c r="Z139" s="74" t="e">
        <v>#NAME?</v>
      </c>
      <c r="AA139" s="74" t="s">
        <v>409</v>
      </c>
      <c r="AB139" s="74" t="s">
        <v>3768</v>
      </c>
      <c r="AC139" s="74" t="s">
        <v>411</v>
      </c>
      <c r="AD139" s="74" t="s">
        <v>412</v>
      </c>
      <c r="AE139" s="74" t="s">
        <v>50</v>
      </c>
      <c r="AF139" s="74" t="s">
        <v>413</v>
      </c>
      <c r="AG139" s="78"/>
    </row>
    <row r="140">
      <c r="A140" s="74">
        <v>139.0</v>
      </c>
      <c r="B140" s="12" t="s">
        <v>1365</v>
      </c>
      <c r="C140" s="12" t="s">
        <v>3769</v>
      </c>
      <c r="D140" s="74">
        <v>2005.0</v>
      </c>
      <c r="E140" s="74" t="s">
        <v>1366</v>
      </c>
      <c r="F140" s="74">
        <v>3.0</v>
      </c>
      <c r="G140" s="75">
        <v>-3.0</v>
      </c>
      <c r="H140" s="74">
        <v>-2.0</v>
      </c>
      <c r="I140" s="75">
        <v>-2.0</v>
      </c>
      <c r="J140" s="74">
        <v>0.0</v>
      </c>
      <c r="K140" s="76" t="s">
        <v>57</v>
      </c>
      <c r="L140" s="74">
        <v>0.0</v>
      </c>
      <c r="M140" s="74">
        <v>1.0</v>
      </c>
      <c r="N140" s="74" t="s">
        <v>41</v>
      </c>
      <c r="O140" s="74" t="s">
        <v>58</v>
      </c>
      <c r="P140" s="12" t="s">
        <v>59</v>
      </c>
      <c r="Q140" s="74">
        <v>1.0</v>
      </c>
      <c r="R140" s="74">
        <v>0.0</v>
      </c>
      <c r="S140" s="74">
        <v>0.0</v>
      </c>
      <c r="T140" s="74">
        <v>1.0</v>
      </c>
      <c r="U140" s="74" t="s">
        <v>372</v>
      </c>
      <c r="V140" s="74" t="s">
        <v>1367</v>
      </c>
      <c r="W140" s="74" t="s">
        <v>1368</v>
      </c>
      <c r="X140" s="74" t="s">
        <v>124</v>
      </c>
      <c r="Y140" s="74" t="s">
        <v>1369</v>
      </c>
      <c r="Z140" s="74" t="e">
        <v>#NAME?</v>
      </c>
      <c r="AA140" s="74" t="s">
        <v>1370</v>
      </c>
      <c r="AB140" s="74" t="s">
        <v>3770</v>
      </c>
      <c r="AC140" s="74" t="s">
        <v>1372</v>
      </c>
      <c r="AD140" s="74" t="s">
        <v>477</v>
      </c>
      <c r="AE140" s="74" t="s">
        <v>1373</v>
      </c>
      <c r="AF140" s="78"/>
      <c r="AG140" s="78"/>
    </row>
    <row r="141">
      <c r="A141" s="74">
        <v>141.0</v>
      </c>
      <c r="B141" s="12" t="s">
        <v>2026</v>
      </c>
      <c r="C141" s="12" t="s">
        <v>2025</v>
      </c>
      <c r="D141" s="74">
        <v>2007.0</v>
      </c>
      <c r="E141" s="74" t="s">
        <v>133</v>
      </c>
      <c r="F141" s="74">
        <v>3.0</v>
      </c>
      <c r="G141" s="75">
        <v>-3.0</v>
      </c>
      <c r="H141" s="74">
        <v>-2.0</v>
      </c>
      <c r="I141" s="75" t="s">
        <v>50</v>
      </c>
      <c r="J141" s="74" t="s">
        <v>50</v>
      </c>
      <c r="K141" s="76" t="s">
        <v>57</v>
      </c>
      <c r="L141" s="74">
        <v>0.0</v>
      </c>
      <c r="M141" s="74">
        <v>1.0</v>
      </c>
      <c r="N141" s="74" t="s">
        <v>92</v>
      </c>
      <c r="O141" s="74" t="s">
        <v>76</v>
      </c>
      <c r="P141" s="12" t="s">
        <v>382</v>
      </c>
      <c r="Q141" s="74">
        <v>0.0</v>
      </c>
      <c r="R141" s="74">
        <v>1.0</v>
      </c>
      <c r="S141" s="74">
        <v>0.0</v>
      </c>
      <c r="T141" s="74">
        <v>1.0</v>
      </c>
      <c r="U141" s="74" t="s">
        <v>201</v>
      </c>
      <c r="V141" s="74" t="s">
        <v>50</v>
      </c>
      <c r="W141" s="74" t="s">
        <v>123</v>
      </c>
      <c r="X141" s="74" t="s">
        <v>124</v>
      </c>
      <c r="Y141" s="74" t="s">
        <v>2713</v>
      </c>
      <c r="Z141" s="74" t="e">
        <v>#NAME?</v>
      </c>
      <c r="AA141" s="74" t="s">
        <v>2714</v>
      </c>
      <c r="AB141" s="74" t="s">
        <v>3771</v>
      </c>
      <c r="AC141" s="74" t="s">
        <v>2716</v>
      </c>
      <c r="AD141" s="74" t="s">
        <v>2717</v>
      </c>
      <c r="AE141" s="74" t="s">
        <v>2718</v>
      </c>
      <c r="AF141" s="78"/>
      <c r="AG141" s="78"/>
    </row>
    <row r="142">
      <c r="A142" s="74">
        <v>140.0</v>
      </c>
      <c r="B142" s="12" t="s">
        <v>2026</v>
      </c>
      <c r="C142" s="12" t="s">
        <v>3772</v>
      </c>
      <c r="D142" s="74">
        <v>2008.0</v>
      </c>
      <c r="E142" s="74" t="s">
        <v>429</v>
      </c>
      <c r="F142" s="79">
        <v>3.0</v>
      </c>
      <c r="G142" s="80">
        <v>-3.0</v>
      </c>
      <c r="H142" s="79">
        <v>-1.0</v>
      </c>
      <c r="I142" s="80">
        <v>-3.0</v>
      </c>
      <c r="J142" s="79">
        <v>0.0</v>
      </c>
      <c r="K142" s="76" t="s">
        <v>75</v>
      </c>
      <c r="L142" s="74">
        <v>0.0</v>
      </c>
      <c r="M142" s="74">
        <v>1.0</v>
      </c>
      <c r="N142" s="74" t="s">
        <v>92</v>
      </c>
      <c r="O142" s="74" t="s">
        <v>58</v>
      </c>
      <c r="P142" s="12" t="s">
        <v>59</v>
      </c>
      <c r="Q142" s="74">
        <v>0.0</v>
      </c>
      <c r="R142" s="74">
        <v>1.0</v>
      </c>
      <c r="S142" s="74">
        <v>0.0</v>
      </c>
      <c r="T142" s="74">
        <v>1.0</v>
      </c>
      <c r="U142" s="74" t="s">
        <v>201</v>
      </c>
      <c r="V142" s="74" t="s">
        <v>395</v>
      </c>
      <c r="W142" s="74" t="s">
        <v>123</v>
      </c>
      <c r="X142" s="74" t="s">
        <v>124</v>
      </c>
      <c r="Y142" s="74" t="s">
        <v>3773</v>
      </c>
      <c r="Z142" s="74" t="e">
        <v>#NAME?</v>
      </c>
      <c r="AA142" s="74" t="s">
        <v>2028</v>
      </c>
      <c r="AB142" s="74" t="s">
        <v>3774</v>
      </c>
      <c r="AC142" s="74" t="s">
        <v>3775</v>
      </c>
      <c r="AD142" s="74" t="s">
        <v>2031</v>
      </c>
      <c r="AE142" s="74" t="s">
        <v>50</v>
      </c>
      <c r="AF142" s="78"/>
      <c r="AG142" s="78"/>
    </row>
    <row r="143">
      <c r="A143" s="73">
        <v>142.0</v>
      </c>
      <c r="B143" s="12" t="s">
        <v>540</v>
      </c>
      <c r="C143" s="12" t="s">
        <v>539</v>
      </c>
      <c r="D143" s="74">
        <v>2011.0</v>
      </c>
      <c r="E143" s="74" t="s">
        <v>528</v>
      </c>
      <c r="F143" s="74">
        <v>3.0</v>
      </c>
      <c r="G143" s="75">
        <v>-9.0</v>
      </c>
      <c r="H143" s="74">
        <v>-7.0</v>
      </c>
      <c r="I143" s="75">
        <v>-12.0</v>
      </c>
      <c r="J143" s="74">
        <v>-6.0</v>
      </c>
      <c r="K143" s="76" t="s">
        <v>213</v>
      </c>
      <c r="L143" s="74">
        <v>0.0</v>
      </c>
      <c r="M143" s="74">
        <v>1.0</v>
      </c>
      <c r="N143" s="74" t="s">
        <v>41</v>
      </c>
      <c r="O143" s="74" t="s">
        <v>76</v>
      </c>
      <c r="P143" s="12" t="s">
        <v>77</v>
      </c>
      <c r="Q143" s="74">
        <v>0.5</v>
      </c>
      <c r="R143" s="74">
        <v>0.5</v>
      </c>
      <c r="S143" s="74">
        <v>0.0</v>
      </c>
      <c r="T143" s="74">
        <v>1.0</v>
      </c>
      <c r="U143" s="74" t="s">
        <v>541</v>
      </c>
      <c r="V143" s="74" t="s">
        <v>542</v>
      </c>
      <c r="W143" s="74" t="s">
        <v>213</v>
      </c>
      <c r="X143" s="74" t="s">
        <v>124</v>
      </c>
      <c r="Y143" s="74" t="s">
        <v>543</v>
      </c>
      <c r="Z143" s="74" t="e">
        <v>#NAME?</v>
      </c>
      <c r="AA143" s="74" t="s">
        <v>544</v>
      </c>
      <c r="AB143" s="74" t="s">
        <v>3776</v>
      </c>
      <c r="AC143" s="74" t="s">
        <v>546</v>
      </c>
      <c r="AD143" s="74" t="s">
        <v>547</v>
      </c>
      <c r="AE143" s="74" t="s">
        <v>548</v>
      </c>
      <c r="AF143" s="74" t="s">
        <v>549</v>
      </c>
      <c r="AG143" s="74" t="s">
        <v>273</v>
      </c>
    </row>
    <row r="144">
      <c r="A144" s="74">
        <v>143.0</v>
      </c>
      <c r="B144" s="12" t="s">
        <v>2757</v>
      </c>
      <c r="C144" s="83" t="s">
        <v>2756</v>
      </c>
      <c r="D144" s="74">
        <v>2001.0</v>
      </c>
      <c r="E144" s="74" t="s">
        <v>2758</v>
      </c>
      <c r="F144" s="74">
        <v>3.0</v>
      </c>
      <c r="G144" s="80">
        <v>-3.0</v>
      </c>
      <c r="H144" s="79">
        <v>-1.0</v>
      </c>
      <c r="I144" s="80">
        <v>0.0</v>
      </c>
      <c r="J144" s="79">
        <v>0.0</v>
      </c>
      <c r="K144" s="76" t="s">
        <v>57</v>
      </c>
      <c r="L144" s="74">
        <v>0.0</v>
      </c>
      <c r="M144" s="74">
        <v>1.0</v>
      </c>
      <c r="N144" s="74" t="s">
        <v>92</v>
      </c>
      <c r="O144" s="74" t="s">
        <v>42</v>
      </c>
      <c r="P144" s="12" t="s">
        <v>77</v>
      </c>
      <c r="Q144" s="74">
        <v>0.75</v>
      </c>
      <c r="R144" s="74">
        <v>0.25</v>
      </c>
      <c r="S144" s="74">
        <v>0.0</v>
      </c>
      <c r="T144" s="74">
        <v>1.0</v>
      </c>
      <c r="U144" s="74" t="s">
        <v>541</v>
      </c>
      <c r="V144" s="74" t="s">
        <v>2759</v>
      </c>
      <c r="W144" s="74" t="s">
        <v>2760</v>
      </c>
      <c r="X144" s="74" t="s">
        <v>124</v>
      </c>
      <c r="Y144" s="74" t="s">
        <v>2761</v>
      </c>
      <c r="Z144" s="74" t="s">
        <v>50</v>
      </c>
      <c r="AA144" s="74" t="s">
        <v>50</v>
      </c>
      <c r="AB144" s="74" t="s">
        <v>3777</v>
      </c>
      <c r="AC144" s="74" t="s">
        <v>2762</v>
      </c>
      <c r="AD144" s="74" t="s">
        <v>50</v>
      </c>
      <c r="AE144" s="74" t="s">
        <v>2763</v>
      </c>
      <c r="AF144" s="78"/>
      <c r="AG144" s="78"/>
    </row>
    <row r="145">
      <c r="A145" s="74">
        <v>144.0</v>
      </c>
      <c r="B145" s="12" t="s">
        <v>2108</v>
      </c>
      <c r="C145" s="12" t="s">
        <v>2107</v>
      </c>
      <c r="D145" s="74">
        <v>2008.0</v>
      </c>
      <c r="E145" s="74" t="s">
        <v>74</v>
      </c>
      <c r="F145" s="74">
        <v>3.0</v>
      </c>
      <c r="G145" s="75">
        <v>-3.0</v>
      </c>
      <c r="H145" s="74">
        <v>-1.0</v>
      </c>
      <c r="I145" s="75">
        <v>-3.0</v>
      </c>
      <c r="J145" s="74">
        <v>0.0</v>
      </c>
      <c r="K145" s="76" t="s">
        <v>75</v>
      </c>
      <c r="L145" s="74">
        <v>0.0</v>
      </c>
      <c r="M145" s="74">
        <v>1.0</v>
      </c>
      <c r="N145" s="74" t="s">
        <v>41</v>
      </c>
      <c r="O145" s="74" t="s">
        <v>76</v>
      </c>
      <c r="P145" s="12" t="s">
        <v>77</v>
      </c>
      <c r="Q145" s="74">
        <v>1.0</v>
      </c>
      <c r="R145" s="74">
        <v>0.0</v>
      </c>
      <c r="S145" s="74">
        <v>0.0</v>
      </c>
      <c r="T145" s="74">
        <v>1.0</v>
      </c>
      <c r="U145" s="74" t="s">
        <v>372</v>
      </c>
      <c r="V145" s="74" t="s">
        <v>2109</v>
      </c>
      <c r="W145" s="74" t="s">
        <v>80</v>
      </c>
      <c r="X145" s="74" t="s">
        <v>2110</v>
      </c>
      <c r="Y145" s="74" t="s">
        <v>2111</v>
      </c>
      <c r="Z145" s="74" t="e">
        <v>#NAME?</v>
      </c>
      <c r="AA145" s="74" t="s">
        <v>2112</v>
      </c>
      <c r="AB145" s="74" t="s">
        <v>3778</v>
      </c>
      <c r="AC145" s="74" t="s">
        <v>2113</v>
      </c>
      <c r="AD145" s="74" t="s">
        <v>2114</v>
      </c>
      <c r="AE145" s="74" t="s">
        <v>50</v>
      </c>
      <c r="AF145" s="78"/>
      <c r="AG145" s="78"/>
    </row>
    <row r="146">
      <c r="A146" s="74">
        <v>145.0</v>
      </c>
      <c r="B146" s="12" t="s">
        <v>2661</v>
      </c>
      <c r="C146" s="12" t="s">
        <v>3779</v>
      </c>
      <c r="D146" s="74">
        <v>2010.0</v>
      </c>
      <c r="E146" s="74" t="s">
        <v>74</v>
      </c>
      <c r="F146" s="74">
        <v>3.0</v>
      </c>
      <c r="G146" s="75">
        <v>-3.0</v>
      </c>
      <c r="H146" s="74">
        <v>-2.0</v>
      </c>
      <c r="I146" s="75">
        <v>-3.0</v>
      </c>
      <c r="J146" s="74">
        <v>0.0</v>
      </c>
      <c r="K146" s="76" t="s">
        <v>57</v>
      </c>
      <c r="L146" s="74">
        <v>0.0</v>
      </c>
      <c r="M146" s="74">
        <v>1.0</v>
      </c>
      <c r="N146" s="74" t="s">
        <v>92</v>
      </c>
      <c r="O146" s="74" t="s">
        <v>76</v>
      </c>
      <c r="P146" s="12" t="s">
        <v>382</v>
      </c>
      <c r="Q146" s="74">
        <v>0.0</v>
      </c>
      <c r="R146" s="74">
        <v>1.0</v>
      </c>
      <c r="S146" s="74">
        <v>0.0</v>
      </c>
      <c r="T146" s="74">
        <v>1.0</v>
      </c>
      <c r="U146" s="74" t="s">
        <v>201</v>
      </c>
      <c r="V146" s="74" t="s">
        <v>50</v>
      </c>
      <c r="W146" s="74" t="s">
        <v>80</v>
      </c>
      <c r="X146" s="74" t="s">
        <v>124</v>
      </c>
      <c r="Y146" s="74" t="s">
        <v>2662</v>
      </c>
      <c r="Z146" s="74" t="e">
        <v>#NAME?</v>
      </c>
      <c r="AA146" s="74" t="s">
        <v>2663</v>
      </c>
      <c r="AB146" s="74" t="s">
        <v>3780</v>
      </c>
      <c r="AC146" s="74" t="s">
        <v>2665</v>
      </c>
      <c r="AD146" s="74" t="s">
        <v>2666</v>
      </c>
      <c r="AE146" s="74" t="s">
        <v>2667</v>
      </c>
      <c r="AF146" s="78"/>
      <c r="AG146" s="78"/>
    </row>
    <row r="147">
      <c r="A147" s="74">
        <v>146.0</v>
      </c>
      <c r="B147" s="12" t="s">
        <v>144</v>
      </c>
      <c r="C147" s="12" t="s">
        <v>3781</v>
      </c>
      <c r="D147" s="74">
        <v>2010.0</v>
      </c>
      <c r="E147" s="74" t="s">
        <v>133</v>
      </c>
      <c r="F147" s="79">
        <v>3.0</v>
      </c>
      <c r="G147" s="80">
        <v>-3.0</v>
      </c>
      <c r="H147" s="79">
        <v>-2.0</v>
      </c>
      <c r="I147" s="80">
        <v>-2.0</v>
      </c>
      <c r="J147" s="79">
        <v>0.0</v>
      </c>
      <c r="K147" s="76" t="s">
        <v>75</v>
      </c>
      <c r="L147" s="74">
        <v>0.0</v>
      </c>
      <c r="M147" s="74">
        <v>1.0</v>
      </c>
      <c r="N147" s="74" t="s">
        <v>41</v>
      </c>
      <c r="O147" s="74" t="s">
        <v>76</v>
      </c>
      <c r="P147" s="12" t="s">
        <v>77</v>
      </c>
      <c r="Q147" s="74">
        <v>0.0</v>
      </c>
      <c r="R147" s="74">
        <v>0.25</v>
      </c>
      <c r="S147" s="74">
        <v>0.75</v>
      </c>
      <c r="T147" s="74">
        <v>1.0</v>
      </c>
      <c r="U147" s="74" t="s">
        <v>3782</v>
      </c>
      <c r="V147" s="74" t="s">
        <v>146</v>
      </c>
      <c r="W147" s="74" t="s">
        <v>123</v>
      </c>
      <c r="X147" s="74" t="s">
        <v>124</v>
      </c>
      <c r="Y147" s="74" t="s">
        <v>1608</v>
      </c>
      <c r="Z147" s="74" t="e">
        <v>#NAME?</v>
      </c>
      <c r="AA147" s="74" t="s">
        <v>1609</v>
      </c>
      <c r="AB147" s="74" t="s">
        <v>3783</v>
      </c>
      <c r="AC147" s="74" t="s">
        <v>1611</v>
      </c>
      <c r="AD147" s="74" t="s">
        <v>892</v>
      </c>
      <c r="AE147" s="74" t="s">
        <v>1612</v>
      </c>
      <c r="AF147" s="78"/>
      <c r="AG147" s="78"/>
    </row>
    <row r="148">
      <c r="A148" s="74">
        <v>147.0</v>
      </c>
      <c r="B148" s="12" t="s">
        <v>144</v>
      </c>
      <c r="C148" s="12" t="s">
        <v>143</v>
      </c>
      <c r="D148" s="74">
        <v>2011.0</v>
      </c>
      <c r="E148" s="74" t="s">
        <v>133</v>
      </c>
      <c r="F148" s="79">
        <v>3.0</v>
      </c>
      <c r="G148" s="80">
        <v>-3.0</v>
      </c>
      <c r="H148" s="79">
        <v>-2.0</v>
      </c>
      <c r="I148" s="80">
        <v>-2.0</v>
      </c>
      <c r="J148" s="79">
        <v>0.0</v>
      </c>
      <c r="K148" s="76" t="s">
        <v>75</v>
      </c>
      <c r="L148" s="74">
        <v>0.0</v>
      </c>
      <c r="M148" s="74">
        <v>1.0</v>
      </c>
      <c r="N148" s="74" t="s">
        <v>41</v>
      </c>
      <c r="O148" s="74" t="s">
        <v>76</v>
      </c>
      <c r="P148" s="12" t="s">
        <v>77</v>
      </c>
      <c r="Q148" s="74">
        <v>0.0</v>
      </c>
      <c r="R148" s="74">
        <v>0.25</v>
      </c>
      <c r="S148" s="74">
        <v>0.75</v>
      </c>
      <c r="T148" s="74">
        <v>1.0</v>
      </c>
      <c r="U148" s="74" t="s">
        <v>3782</v>
      </c>
      <c r="V148" s="74" t="s">
        <v>146</v>
      </c>
      <c r="W148" s="74" t="s">
        <v>123</v>
      </c>
      <c r="X148" s="74" t="s">
        <v>124</v>
      </c>
      <c r="Y148" s="74" t="s">
        <v>147</v>
      </c>
      <c r="Z148" s="74" t="e">
        <v>#NAME?</v>
      </c>
      <c r="AA148" s="74" t="s">
        <v>148</v>
      </c>
      <c r="AB148" s="74" t="s">
        <v>3784</v>
      </c>
      <c r="AC148" s="74" t="s">
        <v>150</v>
      </c>
      <c r="AD148" s="74" t="s">
        <v>3785</v>
      </c>
      <c r="AE148" s="74" t="s">
        <v>152</v>
      </c>
      <c r="AF148" s="78"/>
      <c r="AG148" s="78"/>
    </row>
    <row r="149">
      <c r="A149" s="74">
        <v>148.0</v>
      </c>
      <c r="B149" s="12" t="s">
        <v>144</v>
      </c>
      <c r="C149" s="12" t="s">
        <v>3786</v>
      </c>
      <c r="D149" s="74">
        <v>2014.0</v>
      </c>
      <c r="E149" s="74" t="s">
        <v>200</v>
      </c>
      <c r="F149" s="74">
        <v>3.0</v>
      </c>
      <c r="G149" s="75">
        <v>-3.0</v>
      </c>
      <c r="H149" s="74">
        <v>-2.0</v>
      </c>
      <c r="I149" s="75">
        <v>0.0</v>
      </c>
      <c r="J149" s="74">
        <v>0.0</v>
      </c>
      <c r="K149" s="76" t="s">
        <v>57</v>
      </c>
      <c r="L149" s="74">
        <v>0.0</v>
      </c>
      <c r="M149" s="74">
        <v>1.0</v>
      </c>
      <c r="N149" s="74" t="s">
        <v>41</v>
      </c>
      <c r="O149" s="74" t="s">
        <v>76</v>
      </c>
      <c r="P149" s="12" t="s">
        <v>77</v>
      </c>
      <c r="Q149" s="74">
        <v>0.0</v>
      </c>
      <c r="R149" s="74">
        <v>1.0</v>
      </c>
      <c r="S149" s="74">
        <v>0.0</v>
      </c>
      <c r="T149" s="74">
        <v>1.0</v>
      </c>
      <c r="U149" s="74" t="s">
        <v>201</v>
      </c>
      <c r="V149" s="74" t="s">
        <v>202</v>
      </c>
      <c r="W149" s="74" t="s">
        <v>123</v>
      </c>
      <c r="X149" s="74" t="s">
        <v>124</v>
      </c>
      <c r="Y149" s="74" t="s">
        <v>203</v>
      </c>
      <c r="Z149" s="74" t="e">
        <v>#NAME?</v>
      </c>
      <c r="AA149" s="74" t="s">
        <v>204</v>
      </c>
      <c r="AB149" s="74" t="s">
        <v>3787</v>
      </c>
      <c r="AC149" s="74" t="s">
        <v>206</v>
      </c>
      <c r="AD149" s="74" t="s">
        <v>207</v>
      </c>
      <c r="AE149" s="74" t="s">
        <v>208</v>
      </c>
      <c r="AF149" s="78"/>
      <c r="AG149" s="78"/>
    </row>
    <row r="150">
      <c r="A150" s="74">
        <v>149.0</v>
      </c>
      <c r="B150" s="12" t="s">
        <v>182</v>
      </c>
      <c r="C150" s="83" t="s">
        <v>3788</v>
      </c>
      <c r="D150" s="74">
        <v>2013.0</v>
      </c>
      <c r="E150" s="74" t="s">
        <v>171</v>
      </c>
      <c r="F150" s="79">
        <v>3.0</v>
      </c>
      <c r="G150" s="80">
        <v>-3.0</v>
      </c>
      <c r="H150" s="79">
        <v>-2.0</v>
      </c>
      <c r="I150" s="80">
        <v>-3.0</v>
      </c>
      <c r="J150" s="79">
        <v>0.0</v>
      </c>
      <c r="K150" s="76" t="s">
        <v>75</v>
      </c>
      <c r="L150" s="74">
        <v>0.0</v>
      </c>
      <c r="M150" s="74">
        <v>1.0</v>
      </c>
      <c r="N150" s="74" t="s">
        <v>41</v>
      </c>
      <c r="O150" s="74" t="s">
        <v>42</v>
      </c>
      <c r="P150" s="12" t="s">
        <v>183</v>
      </c>
      <c r="Q150" s="74">
        <v>0.0</v>
      </c>
      <c r="R150" s="74">
        <v>0.25</v>
      </c>
      <c r="S150" s="74">
        <v>0.75</v>
      </c>
      <c r="T150" s="74">
        <v>1.0</v>
      </c>
      <c r="U150" s="74" t="s">
        <v>3789</v>
      </c>
      <c r="V150" s="74" t="s">
        <v>146</v>
      </c>
      <c r="W150" s="74" t="s">
        <v>50</v>
      </c>
      <c r="X150" s="74" t="s">
        <v>124</v>
      </c>
      <c r="Y150" s="74" t="s">
        <v>42</v>
      </c>
      <c r="Z150" s="74" t="s">
        <v>50</v>
      </c>
      <c r="AA150" s="74" t="s">
        <v>50</v>
      </c>
      <c r="AB150" s="74" t="s">
        <v>3790</v>
      </c>
      <c r="AC150" s="74" t="s">
        <v>186</v>
      </c>
      <c r="AD150" s="74" t="s">
        <v>50</v>
      </c>
      <c r="AE150" s="78"/>
      <c r="AF150" s="78"/>
      <c r="AG150" s="78"/>
    </row>
    <row r="151">
      <c r="A151" s="73">
        <v>150.0</v>
      </c>
      <c r="B151" s="12" t="s">
        <v>629</v>
      </c>
      <c r="C151" s="12" t="s">
        <v>628</v>
      </c>
      <c r="D151" s="74">
        <v>2014.0</v>
      </c>
      <c r="E151" s="74" t="s">
        <v>565</v>
      </c>
      <c r="F151" s="74">
        <v>3.0</v>
      </c>
      <c r="G151" s="75">
        <v>-5.0</v>
      </c>
      <c r="H151" s="74">
        <v>-4.0</v>
      </c>
      <c r="I151" s="75">
        <v>3.0</v>
      </c>
      <c r="J151" s="74">
        <v>5.0</v>
      </c>
      <c r="K151" s="76" t="s">
        <v>455</v>
      </c>
      <c r="L151" s="74">
        <v>0.0</v>
      </c>
      <c r="M151" s="74">
        <v>1.0</v>
      </c>
      <c r="N151" s="74" t="s">
        <v>41</v>
      </c>
      <c r="O151" s="74" t="s">
        <v>76</v>
      </c>
      <c r="P151" s="12" t="s">
        <v>77</v>
      </c>
      <c r="Q151" s="74">
        <v>0.5</v>
      </c>
      <c r="R151" s="74">
        <v>0.5</v>
      </c>
      <c r="S151" s="74">
        <v>0.0</v>
      </c>
      <c r="T151" s="74">
        <v>1.0</v>
      </c>
      <c r="U151" s="74" t="s">
        <v>3791</v>
      </c>
      <c r="V151" s="74" t="s">
        <v>631</v>
      </c>
      <c r="W151" s="74" t="s">
        <v>96</v>
      </c>
      <c r="X151" s="74" t="s">
        <v>124</v>
      </c>
      <c r="Y151" s="74" t="s">
        <v>632</v>
      </c>
      <c r="Z151" s="78"/>
      <c r="AA151" s="74" t="s">
        <v>633</v>
      </c>
      <c r="AB151" s="74" t="s">
        <v>3792</v>
      </c>
      <c r="AC151" s="74" t="s">
        <v>635</v>
      </c>
      <c r="AD151" s="74" t="s">
        <v>636</v>
      </c>
      <c r="AE151" s="78"/>
      <c r="AF151" s="78"/>
      <c r="AG151" s="78"/>
    </row>
    <row r="152">
      <c r="A152" s="74">
        <v>151.0</v>
      </c>
      <c r="B152" s="12" t="s">
        <v>73</v>
      </c>
      <c r="C152" s="12" t="s">
        <v>3793</v>
      </c>
      <c r="D152" s="74">
        <v>2003.0</v>
      </c>
      <c r="E152" s="74" t="s">
        <v>74</v>
      </c>
      <c r="F152" s="74">
        <v>3.0</v>
      </c>
      <c r="G152" s="75">
        <v>-3.0</v>
      </c>
      <c r="H152" s="74">
        <v>-1.0</v>
      </c>
      <c r="I152" s="75">
        <v>-3.0</v>
      </c>
      <c r="J152" s="74">
        <v>0.0</v>
      </c>
      <c r="K152" s="76" t="s">
        <v>75</v>
      </c>
      <c r="L152" s="74">
        <v>0.0</v>
      </c>
      <c r="M152" s="74">
        <v>1.0</v>
      </c>
      <c r="N152" s="74" t="s">
        <v>41</v>
      </c>
      <c r="O152" s="74" t="s">
        <v>76</v>
      </c>
      <c r="P152" s="12" t="s">
        <v>77</v>
      </c>
      <c r="Q152" s="74">
        <v>1.0</v>
      </c>
      <c r="R152" s="74">
        <v>0.0</v>
      </c>
      <c r="S152" s="74">
        <v>0.0</v>
      </c>
      <c r="T152" s="74">
        <v>1.0</v>
      </c>
      <c r="U152" s="74" t="s">
        <v>372</v>
      </c>
      <c r="V152" s="74" t="s">
        <v>79</v>
      </c>
      <c r="W152" s="74" t="s">
        <v>80</v>
      </c>
      <c r="X152" s="74" t="s">
        <v>81</v>
      </c>
      <c r="Y152" s="74" t="s">
        <v>82</v>
      </c>
      <c r="Z152" s="74" t="e">
        <v>#NAME?</v>
      </c>
      <c r="AA152" s="74" t="s">
        <v>83</v>
      </c>
      <c r="AB152" s="74" t="s">
        <v>3794</v>
      </c>
      <c r="AC152" s="74" t="s">
        <v>85</v>
      </c>
      <c r="AD152" s="74" t="s">
        <v>86</v>
      </c>
      <c r="AE152" s="74" t="s">
        <v>50</v>
      </c>
      <c r="AF152" s="78"/>
      <c r="AG152" s="78"/>
    </row>
    <row r="153">
      <c r="A153" s="74">
        <v>152.0</v>
      </c>
      <c r="B153" s="12" t="s">
        <v>250</v>
      </c>
      <c r="C153" s="12" t="s">
        <v>249</v>
      </c>
      <c r="D153" s="74">
        <v>2009.0</v>
      </c>
      <c r="E153" s="74" t="s">
        <v>235</v>
      </c>
      <c r="F153" s="74">
        <v>3.0</v>
      </c>
      <c r="G153" s="75">
        <v>-3.0</v>
      </c>
      <c r="H153" s="74">
        <v>-2.0</v>
      </c>
      <c r="I153" s="75">
        <v>0.0</v>
      </c>
      <c r="J153" s="74">
        <v>0.0</v>
      </c>
      <c r="K153" s="76" t="s">
        <v>57</v>
      </c>
      <c r="L153" s="74">
        <v>0.0</v>
      </c>
      <c r="M153" s="74">
        <v>1.0</v>
      </c>
      <c r="N153" s="74" t="s">
        <v>41</v>
      </c>
      <c r="O153" s="74" t="s">
        <v>76</v>
      </c>
      <c r="P153" s="12" t="s">
        <v>77</v>
      </c>
      <c r="Q153" s="74">
        <v>1.0</v>
      </c>
      <c r="R153" s="74">
        <v>0.0</v>
      </c>
      <c r="S153" s="74">
        <v>0.0</v>
      </c>
      <c r="T153" s="74">
        <v>1.0</v>
      </c>
      <c r="U153" s="74" t="s">
        <v>201</v>
      </c>
      <c r="V153" s="74" t="s">
        <v>252</v>
      </c>
      <c r="W153" s="74" t="s">
        <v>253</v>
      </c>
      <c r="X153" s="74" t="s">
        <v>124</v>
      </c>
      <c r="Y153" s="74" t="s">
        <v>254</v>
      </c>
      <c r="Z153" s="74" t="e">
        <v>#NAME?</v>
      </c>
      <c r="AA153" s="74" t="s">
        <v>255</v>
      </c>
      <c r="AB153" s="74" t="s">
        <v>3795</v>
      </c>
      <c r="AC153" s="74" t="s">
        <v>256</v>
      </c>
      <c r="AD153" s="74" t="s">
        <v>257</v>
      </c>
      <c r="AE153" s="74" t="s">
        <v>258</v>
      </c>
      <c r="AF153" s="78"/>
      <c r="AG153" s="78"/>
    </row>
    <row r="154">
      <c r="A154" s="74">
        <v>153.0</v>
      </c>
      <c r="B154" s="12" t="s">
        <v>132</v>
      </c>
      <c r="C154" s="12" t="s">
        <v>131</v>
      </c>
      <c r="D154" s="74">
        <v>2010.0</v>
      </c>
      <c r="E154" s="74" t="s">
        <v>133</v>
      </c>
      <c r="F154" s="74">
        <v>3.0</v>
      </c>
      <c r="G154" s="75">
        <v>-3.0</v>
      </c>
      <c r="H154" s="74">
        <v>-2.0</v>
      </c>
      <c r="I154" s="75">
        <v>-2.0</v>
      </c>
      <c r="J154" s="74">
        <v>0.0</v>
      </c>
      <c r="K154" s="76" t="s">
        <v>57</v>
      </c>
      <c r="L154" s="74">
        <v>0.0</v>
      </c>
      <c r="M154" s="74">
        <v>1.0</v>
      </c>
      <c r="N154" s="74" t="s">
        <v>41</v>
      </c>
      <c r="O154" s="74" t="s">
        <v>76</v>
      </c>
      <c r="P154" s="12" t="s">
        <v>77</v>
      </c>
      <c r="Q154" s="74">
        <v>1.0</v>
      </c>
      <c r="R154" s="74">
        <v>0.0</v>
      </c>
      <c r="S154" s="74">
        <v>0.0</v>
      </c>
      <c r="T154" s="74">
        <v>1.0</v>
      </c>
      <c r="U154" s="74" t="s">
        <v>405</v>
      </c>
      <c r="V154" s="74" t="s">
        <v>135</v>
      </c>
      <c r="W154" s="74" t="s">
        <v>123</v>
      </c>
      <c r="X154" s="74" t="s">
        <v>136</v>
      </c>
      <c r="Y154" s="74" t="s">
        <v>137</v>
      </c>
      <c r="Z154" s="74" t="e">
        <v>#NAME?</v>
      </c>
      <c r="AA154" s="74" t="s">
        <v>138</v>
      </c>
      <c r="AB154" s="74" t="s">
        <v>3796</v>
      </c>
      <c r="AC154" s="74" t="s">
        <v>140</v>
      </c>
      <c r="AD154" s="74" t="s">
        <v>141</v>
      </c>
      <c r="AE154" s="74" t="s">
        <v>50</v>
      </c>
      <c r="AF154" s="78"/>
      <c r="AG154" s="78"/>
    </row>
    <row r="155">
      <c r="A155" s="74">
        <v>156.0</v>
      </c>
      <c r="B155" s="12" t="s">
        <v>1159</v>
      </c>
      <c r="C155" s="12" t="s">
        <v>1158</v>
      </c>
      <c r="D155" s="74">
        <v>2021.0</v>
      </c>
      <c r="E155" s="74" t="s">
        <v>276</v>
      </c>
      <c r="F155" s="74">
        <v>2.0</v>
      </c>
      <c r="G155" s="75">
        <v>-5.0</v>
      </c>
      <c r="H155" s="74">
        <v>-4.0</v>
      </c>
      <c r="I155" s="75">
        <v>3.0</v>
      </c>
      <c r="J155" s="74">
        <v>6.0</v>
      </c>
      <c r="K155" s="76" t="s">
        <v>455</v>
      </c>
      <c r="L155" s="74">
        <v>0.0</v>
      </c>
      <c r="M155" s="74">
        <v>1.0</v>
      </c>
      <c r="N155" s="74" t="s">
        <v>41</v>
      </c>
      <c r="O155" s="74" t="s">
        <v>76</v>
      </c>
      <c r="P155" s="12" t="s">
        <v>1160</v>
      </c>
      <c r="Q155" s="74">
        <v>0.5</v>
      </c>
      <c r="R155" s="74">
        <v>0.0</v>
      </c>
      <c r="S155" s="74">
        <v>0.5</v>
      </c>
      <c r="T155" s="78"/>
      <c r="U155" s="78"/>
      <c r="V155" s="78"/>
      <c r="W155" s="78"/>
      <c r="X155" s="78"/>
      <c r="Y155" s="78"/>
      <c r="Z155" s="78"/>
      <c r="AA155" s="78"/>
      <c r="AB155" s="78"/>
      <c r="AC155" s="78"/>
      <c r="AD155" s="78"/>
      <c r="AE155" s="78"/>
      <c r="AF155" s="78"/>
      <c r="AG155" s="78"/>
    </row>
    <row r="156">
      <c r="A156" s="74">
        <v>154.0</v>
      </c>
      <c r="B156" s="12" t="s">
        <v>118</v>
      </c>
      <c r="C156" s="12" t="s">
        <v>3797</v>
      </c>
      <c r="D156" s="74">
        <v>2010.0</v>
      </c>
      <c r="E156" s="74" t="s">
        <v>56</v>
      </c>
      <c r="F156" s="79">
        <v>3.0</v>
      </c>
      <c r="G156" s="80">
        <v>-3.0</v>
      </c>
      <c r="H156" s="79">
        <v>-2.0</v>
      </c>
      <c r="I156" s="80">
        <v>-3.0</v>
      </c>
      <c r="J156" s="79">
        <v>0.0</v>
      </c>
      <c r="K156" s="76" t="s">
        <v>57</v>
      </c>
      <c r="L156" s="74">
        <v>0.0</v>
      </c>
      <c r="M156" s="74">
        <v>1.0</v>
      </c>
      <c r="N156" s="74" t="s">
        <v>41</v>
      </c>
      <c r="O156" s="74" t="s">
        <v>58</v>
      </c>
      <c r="P156" s="12" t="s">
        <v>59</v>
      </c>
      <c r="Q156" s="74">
        <v>1.0</v>
      </c>
      <c r="R156" s="74">
        <v>0.0</v>
      </c>
      <c r="S156" s="74">
        <v>0.0</v>
      </c>
      <c r="T156" s="74">
        <v>1.0</v>
      </c>
      <c r="U156" s="74" t="s">
        <v>121</v>
      </c>
      <c r="V156" s="74" t="s">
        <v>122</v>
      </c>
      <c r="W156" s="74" t="s">
        <v>123</v>
      </c>
      <c r="X156" s="74" t="s">
        <v>63</v>
      </c>
      <c r="Y156" s="74" t="s">
        <v>125</v>
      </c>
      <c r="Z156" s="74" t="e">
        <v>#NAME?</v>
      </c>
      <c r="AA156" s="74" t="s">
        <v>126</v>
      </c>
      <c r="AB156" s="74" t="s">
        <v>3798</v>
      </c>
      <c r="AC156" s="74" t="s">
        <v>128</v>
      </c>
      <c r="AD156" s="74" t="s">
        <v>129</v>
      </c>
      <c r="AE156" s="74" t="s">
        <v>50</v>
      </c>
      <c r="AF156" s="78"/>
      <c r="AG156" s="78"/>
    </row>
    <row r="157">
      <c r="A157" s="77">
        <v>155.0</v>
      </c>
      <c r="B157" s="12" t="s">
        <v>55</v>
      </c>
      <c r="C157" s="12" t="s">
        <v>54</v>
      </c>
      <c r="D157" s="74">
        <v>2013.0</v>
      </c>
      <c r="E157" s="74" t="s">
        <v>119</v>
      </c>
      <c r="F157" s="74">
        <v>3.0</v>
      </c>
      <c r="G157" s="75">
        <v>-3.0</v>
      </c>
      <c r="H157" s="74">
        <v>-2.0</v>
      </c>
      <c r="I157" s="75">
        <v>0.0</v>
      </c>
      <c r="J157" s="74">
        <v>0.0</v>
      </c>
      <c r="K157" s="76" t="s">
        <v>57</v>
      </c>
      <c r="L157" s="74">
        <v>0.0</v>
      </c>
      <c r="M157" s="74">
        <v>1.0</v>
      </c>
      <c r="N157" s="74" t="s">
        <v>41</v>
      </c>
      <c r="O157" s="74" t="s">
        <v>58</v>
      </c>
      <c r="P157" s="12" t="s">
        <v>120</v>
      </c>
      <c r="Q157" s="74">
        <v>1.0</v>
      </c>
      <c r="R157" s="74">
        <v>0.0</v>
      </c>
      <c r="S157" s="74">
        <v>0.0</v>
      </c>
      <c r="T157" s="74">
        <v>1.0</v>
      </c>
      <c r="U157" s="74" t="s">
        <v>372</v>
      </c>
      <c r="V157" s="74" t="s">
        <v>61</v>
      </c>
      <c r="W157" s="74" t="s">
        <v>62</v>
      </c>
      <c r="X157" s="74" t="s">
        <v>124</v>
      </c>
      <c r="Y157" s="74" t="s">
        <v>64</v>
      </c>
      <c r="Z157" s="74" t="e">
        <v>#NAME?</v>
      </c>
      <c r="AA157" s="74" t="s">
        <v>65</v>
      </c>
      <c r="AB157" s="74" t="s">
        <v>3799</v>
      </c>
      <c r="AC157" s="74" t="s">
        <v>67</v>
      </c>
      <c r="AD157" s="74" t="s">
        <v>68</v>
      </c>
      <c r="AE157" s="74" t="s">
        <v>69</v>
      </c>
      <c r="AF157" s="78"/>
      <c r="AG157" s="78"/>
    </row>
    <row r="158">
      <c r="A158" s="74"/>
      <c r="B158" s="12"/>
      <c r="C158" s="83"/>
      <c r="D158" s="74"/>
      <c r="E158" s="74"/>
      <c r="F158" s="74"/>
      <c r="G158" s="75"/>
      <c r="H158" s="74"/>
      <c r="I158" s="75"/>
      <c r="J158" s="74"/>
      <c r="K158" s="76"/>
      <c r="L158" s="74"/>
      <c r="M158" s="74"/>
      <c r="N158" s="74"/>
      <c r="O158" s="74"/>
      <c r="P158" s="12"/>
      <c r="Q158" s="74"/>
      <c r="R158" s="74"/>
      <c r="S158" s="74"/>
      <c r="T158" s="74"/>
      <c r="U158" s="74"/>
      <c r="V158" s="74"/>
      <c r="W158" s="78"/>
      <c r="X158" s="74"/>
      <c r="Y158" s="74"/>
      <c r="Z158" s="74"/>
      <c r="AA158" s="74"/>
      <c r="AB158" s="74"/>
      <c r="AC158" s="74"/>
      <c r="AD158" s="74"/>
      <c r="AE158" s="74"/>
      <c r="AF158" s="78"/>
      <c r="AG158" s="78"/>
    </row>
    <row r="159">
      <c r="A159" s="78"/>
      <c r="B159" s="87"/>
      <c r="C159" s="87"/>
      <c r="D159" s="78"/>
      <c r="E159" s="78"/>
      <c r="F159" s="78"/>
      <c r="G159" s="88"/>
      <c r="H159" s="78"/>
      <c r="I159" s="88"/>
      <c r="J159" s="78"/>
      <c r="K159" s="89"/>
      <c r="L159" s="78"/>
      <c r="M159" s="78"/>
      <c r="N159" s="78"/>
      <c r="O159" s="78"/>
      <c r="P159" s="87"/>
      <c r="Q159" s="78"/>
      <c r="R159" s="78"/>
      <c r="S159" s="78"/>
      <c r="T159" s="78"/>
      <c r="U159" s="78"/>
      <c r="V159" s="78"/>
      <c r="W159" s="78"/>
      <c r="X159" s="78"/>
      <c r="Y159" s="78"/>
      <c r="Z159" s="78"/>
      <c r="AA159" s="78"/>
      <c r="AB159" s="78"/>
      <c r="AC159" s="78"/>
      <c r="AD159" s="78"/>
      <c r="AE159" s="78"/>
      <c r="AF159" s="78"/>
      <c r="AG159" s="78"/>
    </row>
    <row r="160">
      <c r="A160" s="78"/>
      <c r="B160" s="87"/>
      <c r="C160" s="87"/>
      <c r="D160" s="78"/>
      <c r="E160" s="78"/>
      <c r="F160" s="78"/>
      <c r="G160" s="88"/>
      <c r="H160" s="78"/>
      <c r="I160" s="88"/>
      <c r="J160" s="78"/>
      <c r="K160" s="89"/>
      <c r="L160" s="78"/>
      <c r="M160" s="78"/>
      <c r="N160" s="78"/>
      <c r="O160" s="78"/>
      <c r="P160" s="87"/>
      <c r="Q160" s="78"/>
      <c r="R160" s="78"/>
      <c r="S160" s="78"/>
      <c r="T160" s="78"/>
      <c r="U160" s="78"/>
      <c r="V160" s="78"/>
      <c r="W160" s="78"/>
      <c r="X160" s="78"/>
      <c r="Y160" s="78"/>
      <c r="Z160" s="78"/>
      <c r="AA160" s="78"/>
      <c r="AB160" s="78"/>
      <c r="AC160" s="78"/>
      <c r="AD160" s="78"/>
      <c r="AE160" s="78"/>
      <c r="AF160" s="78"/>
      <c r="AG160" s="78"/>
    </row>
    <row r="161">
      <c r="A161" s="78"/>
      <c r="B161" s="87"/>
      <c r="C161" s="87"/>
      <c r="D161" s="78"/>
      <c r="E161" s="78"/>
      <c r="F161" s="78"/>
      <c r="G161" s="88"/>
      <c r="H161" s="78"/>
      <c r="I161" s="88"/>
      <c r="J161" s="78"/>
      <c r="K161" s="89"/>
      <c r="L161" s="78"/>
      <c r="M161" s="78"/>
      <c r="N161" s="78"/>
      <c r="O161" s="78"/>
      <c r="P161" s="87"/>
      <c r="Q161" s="78"/>
      <c r="R161" s="78"/>
      <c r="S161" s="78"/>
      <c r="T161" s="78"/>
      <c r="U161" s="78"/>
      <c r="V161" s="78"/>
      <c r="W161" s="78"/>
      <c r="X161" s="78"/>
      <c r="Y161" s="78"/>
      <c r="Z161" s="78"/>
      <c r="AA161" s="78"/>
      <c r="AB161" s="78"/>
      <c r="AC161" s="78"/>
      <c r="AD161" s="78"/>
      <c r="AE161" s="78"/>
      <c r="AF161" s="78"/>
      <c r="AG161" s="78"/>
    </row>
    <row r="162">
      <c r="A162" s="78"/>
      <c r="B162" s="87"/>
      <c r="C162" s="87"/>
      <c r="D162" s="78"/>
      <c r="E162" s="78"/>
      <c r="F162" s="78"/>
      <c r="G162" s="88"/>
      <c r="H162" s="78"/>
      <c r="I162" s="88"/>
      <c r="J162" s="78"/>
      <c r="K162" s="89"/>
      <c r="L162" s="78"/>
      <c r="M162" s="78"/>
      <c r="N162" s="78"/>
      <c r="O162" s="78"/>
      <c r="P162" s="87"/>
      <c r="Q162" s="78"/>
      <c r="R162" s="78"/>
      <c r="S162" s="78"/>
      <c r="T162" s="78"/>
      <c r="U162" s="78"/>
      <c r="V162" s="78"/>
      <c r="W162" s="78"/>
      <c r="X162" s="78"/>
      <c r="Y162" s="78"/>
      <c r="Z162" s="78"/>
      <c r="AA162" s="78"/>
      <c r="AB162" s="78"/>
      <c r="AC162" s="78"/>
      <c r="AD162" s="78"/>
      <c r="AE162" s="78"/>
      <c r="AF162" s="78"/>
      <c r="AG162" s="78"/>
    </row>
    <row r="163">
      <c r="A163" s="78"/>
      <c r="B163" s="87"/>
      <c r="C163" s="87"/>
      <c r="D163" s="78"/>
      <c r="E163" s="78"/>
      <c r="F163" s="78"/>
      <c r="G163" s="88"/>
      <c r="H163" s="78"/>
      <c r="I163" s="88"/>
      <c r="J163" s="78"/>
      <c r="K163" s="89"/>
      <c r="L163" s="78"/>
      <c r="M163" s="78"/>
      <c r="N163" s="78"/>
      <c r="O163" s="78"/>
      <c r="P163" s="87"/>
      <c r="Q163" s="78"/>
      <c r="R163" s="78"/>
      <c r="S163" s="78"/>
      <c r="T163" s="78"/>
      <c r="U163" s="78"/>
      <c r="V163" s="78"/>
      <c r="W163" s="78"/>
      <c r="X163" s="78"/>
      <c r="Y163" s="78"/>
      <c r="Z163" s="78"/>
      <c r="AA163" s="78"/>
      <c r="AB163" s="78"/>
      <c r="AC163" s="78"/>
      <c r="AD163" s="78"/>
      <c r="AE163" s="78"/>
      <c r="AF163" s="78"/>
      <c r="AG163" s="78"/>
    </row>
    <row r="164">
      <c r="A164" s="78"/>
      <c r="B164" s="87"/>
      <c r="C164" s="87"/>
      <c r="D164" s="78"/>
      <c r="E164" s="78"/>
      <c r="F164" s="78"/>
      <c r="G164" s="88"/>
      <c r="H164" s="78"/>
      <c r="I164" s="88"/>
      <c r="J164" s="78"/>
      <c r="K164" s="89"/>
      <c r="L164" s="78"/>
      <c r="M164" s="78"/>
      <c r="N164" s="78"/>
      <c r="O164" s="78"/>
      <c r="P164" s="87"/>
      <c r="Q164" s="78"/>
      <c r="R164" s="78"/>
      <c r="S164" s="78"/>
      <c r="T164" s="78"/>
      <c r="U164" s="78"/>
      <c r="V164" s="78"/>
      <c r="W164" s="78"/>
      <c r="X164" s="78"/>
      <c r="Y164" s="78"/>
      <c r="Z164" s="78"/>
      <c r="AA164" s="78"/>
      <c r="AB164" s="78"/>
      <c r="AC164" s="78"/>
      <c r="AD164" s="78"/>
      <c r="AE164" s="78"/>
      <c r="AF164" s="78"/>
      <c r="AG164" s="78"/>
    </row>
    <row r="165">
      <c r="A165" s="78"/>
      <c r="B165" s="87"/>
      <c r="C165" s="87"/>
      <c r="D165" s="78"/>
      <c r="E165" s="78"/>
      <c r="F165" s="78"/>
      <c r="G165" s="88"/>
      <c r="H165" s="78"/>
      <c r="I165" s="88"/>
      <c r="J165" s="78"/>
      <c r="K165" s="89"/>
      <c r="L165" s="78"/>
      <c r="M165" s="78"/>
      <c r="N165" s="78"/>
      <c r="O165" s="78"/>
      <c r="P165" s="87"/>
      <c r="Q165" s="78"/>
      <c r="R165" s="78"/>
      <c r="S165" s="78"/>
      <c r="T165" s="78"/>
      <c r="U165" s="78"/>
      <c r="V165" s="78"/>
      <c r="W165" s="78"/>
      <c r="X165" s="78"/>
      <c r="Y165" s="78"/>
      <c r="Z165" s="78"/>
      <c r="AA165" s="78"/>
      <c r="AB165" s="78"/>
      <c r="AC165" s="78"/>
      <c r="AD165" s="78"/>
      <c r="AE165" s="78"/>
      <c r="AF165" s="78"/>
      <c r="AG165" s="78"/>
    </row>
    <row r="166">
      <c r="A166" s="78"/>
      <c r="B166" s="87"/>
      <c r="C166" s="87"/>
      <c r="D166" s="78"/>
      <c r="E166" s="78"/>
      <c r="F166" s="78"/>
      <c r="G166" s="88"/>
      <c r="H166" s="78"/>
      <c r="I166" s="88"/>
      <c r="J166" s="78"/>
      <c r="K166" s="89"/>
      <c r="L166" s="78"/>
      <c r="M166" s="78"/>
      <c r="N166" s="78"/>
      <c r="O166" s="78"/>
      <c r="P166" s="87"/>
      <c r="Q166" s="78"/>
      <c r="R166" s="78"/>
      <c r="S166" s="78"/>
      <c r="T166" s="78"/>
      <c r="U166" s="78"/>
      <c r="V166" s="78"/>
      <c r="W166" s="78"/>
      <c r="X166" s="78"/>
      <c r="Y166" s="78"/>
      <c r="Z166" s="78"/>
      <c r="AA166" s="78"/>
      <c r="AB166" s="78"/>
      <c r="AC166" s="78"/>
      <c r="AD166" s="78"/>
      <c r="AE166" s="78"/>
      <c r="AF166" s="78"/>
      <c r="AG166" s="78"/>
    </row>
    <row r="167">
      <c r="A167" s="78"/>
      <c r="B167" s="87"/>
      <c r="C167" s="87"/>
      <c r="D167" s="78"/>
      <c r="E167" s="78"/>
      <c r="F167" s="78"/>
      <c r="G167" s="88"/>
      <c r="H167" s="78"/>
      <c r="I167" s="88"/>
      <c r="J167" s="78"/>
      <c r="K167" s="89"/>
      <c r="L167" s="78"/>
      <c r="M167" s="78"/>
      <c r="N167" s="78"/>
      <c r="O167" s="78"/>
      <c r="P167" s="87"/>
      <c r="Q167" s="78"/>
      <c r="R167" s="78"/>
      <c r="S167" s="78"/>
      <c r="T167" s="78"/>
      <c r="U167" s="78"/>
      <c r="V167" s="78"/>
      <c r="W167" s="78"/>
      <c r="X167" s="78"/>
      <c r="Y167" s="78"/>
      <c r="Z167" s="78"/>
      <c r="AA167" s="78"/>
      <c r="AB167" s="78"/>
      <c r="AC167" s="78"/>
      <c r="AD167" s="78"/>
      <c r="AE167" s="78"/>
      <c r="AF167" s="78"/>
      <c r="AG167" s="78"/>
    </row>
    <row r="168">
      <c r="A168" s="78"/>
      <c r="B168" s="87"/>
      <c r="C168" s="87"/>
      <c r="D168" s="78"/>
      <c r="E168" s="78"/>
      <c r="F168" s="78"/>
      <c r="G168" s="88"/>
      <c r="H168" s="78"/>
      <c r="I168" s="88"/>
      <c r="J168" s="78"/>
      <c r="K168" s="89"/>
      <c r="L168" s="78"/>
      <c r="M168" s="78"/>
      <c r="N168" s="78"/>
      <c r="O168" s="78"/>
      <c r="P168" s="87"/>
      <c r="Q168" s="78"/>
      <c r="R168" s="78"/>
      <c r="S168" s="78"/>
      <c r="T168" s="78"/>
      <c r="U168" s="78"/>
      <c r="V168" s="78"/>
      <c r="W168" s="78"/>
      <c r="X168" s="78"/>
      <c r="Y168" s="78"/>
      <c r="Z168" s="78"/>
      <c r="AA168" s="78"/>
      <c r="AB168" s="78"/>
      <c r="AC168" s="78"/>
      <c r="AD168" s="78"/>
      <c r="AE168" s="78"/>
      <c r="AF168" s="78"/>
      <c r="AG168" s="78"/>
    </row>
    <row r="169">
      <c r="A169" s="78"/>
      <c r="B169" s="87"/>
      <c r="C169" s="87"/>
      <c r="D169" s="78"/>
      <c r="E169" s="78"/>
      <c r="F169" s="78"/>
      <c r="G169" s="88"/>
      <c r="H169" s="78"/>
      <c r="I169" s="88"/>
      <c r="J169" s="78"/>
      <c r="K169" s="89"/>
      <c r="L169" s="78"/>
      <c r="M169" s="78"/>
      <c r="N169" s="78"/>
      <c r="O169" s="78"/>
      <c r="P169" s="87"/>
      <c r="Q169" s="78"/>
      <c r="R169" s="78"/>
      <c r="S169" s="78"/>
      <c r="T169" s="78"/>
      <c r="U169" s="78"/>
      <c r="V169" s="78"/>
      <c r="W169" s="78"/>
      <c r="X169" s="78"/>
      <c r="Y169" s="78"/>
      <c r="Z169" s="78"/>
      <c r="AA169" s="78"/>
      <c r="AB169" s="78"/>
      <c r="AC169" s="78"/>
      <c r="AD169" s="78"/>
      <c r="AE169" s="78"/>
      <c r="AF169" s="78"/>
      <c r="AG169" s="78"/>
    </row>
    <row r="170">
      <c r="A170" s="78"/>
      <c r="B170" s="87"/>
      <c r="C170" s="87"/>
      <c r="D170" s="78"/>
      <c r="E170" s="78"/>
      <c r="F170" s="78"/>
      <c r="G170" s="88"/>
      <c r="H170" s="78"/>
      <c r="I170" s="88"/>
      <c r="J170" s="78"/>
      <c r="K170" s="89"/>
      <c r="L170" s="78"/>
      <c r="M170" s="78"/>
      <c r="N170" s="78"/>
      <c r="O170" s="78"/>
      <c r="P170" s="87"/>
      <c r="Q170" s="78"/>
      <c r="R170" s="78"/>
      <c r="S170" s="78"/>
      <c r="T170" s="78"/>
      <c r="U170" s="78"/>
      <c r="V170" s="78"/>
      <c r="W170" s="78"/>
      <c r="X170" s="78"/>
      <c r="Y170" s="78"/>
      <c r="Z170" s="78"/>
      <c r="AA170" s="78"/>
      <c r="AB170" s="78"/>
      <c r="AC170" s="78"/>
      <c r="AD170" s="78"/>
      <c r="AE170" s="78"/>
      <c r="AF170" s="78"/>
      <c r="AG170" s="78"/>
    </row>
    <row r="171">
      <c r="A171" s="78"/>
      <c r="B171" s="87"/>
      <c r="C171" s="87"/>
      <c r="D171" s="78"/>
      <c r="E171" s="78"/>
      <c r="F171" s="78"/>
      <c r="G171" s="88"/>
      <c r="H171" s="78"/>
      <c r="I171" s="88"/>
      <c r="J171" s="78"/>
      <c r="K171" s="89"/>
      <c r="L171" s="78"/>
      <c r="M171" s="78"/>
      <c r="N171" s="78"/>
      <c r="O171" s="78"/>
      <c r="P171" s="87"/>
      <c r="Q171" s="78"/>
      <c r="R171" s="78"/>
      <c r="S171" s="78"/>
      <c r="T171" s="78"/>
      <c r="U171" s="78"/>
      <c r="V171" s="78"/>
      <c r="W171" s="78"/>
      <c r="X171" s="78"/>
      <c r="Y171" s="78"/>
      <c r="Z171" s="78"/>
      <c r="AA171" s="78"/>
      <c r="AB171" s="78"/>
      <c r="AC171" s="78"/>
      <c r="AD171" s="78"/>
      <c r="AE171" s="78"/>
      <c r="AF171" s="78"/>
      <c r="AG171" s="78"/>
    </row>
    <row r="172">
      <c r="A172" s="78"/>
      <c r="B172" s="87"/>
      <c r="C172" s="87"/>
      <c r="D172" s="78"/>
      <c r="E172" s="78"/>
      <c r="F172" s="78"/>
      <c r="G172" s="88"/>
      <c r="H172" s="78"/>
      <c r="I172" s="88"/>
      <c r="J172" s="78"/>
      <c r="K172" s="89"/>
      <c r="L172" s="78"/>
      <c r="M172" s="78"/>
      <c r="N172" s="78"/>
      <c r="O172" s="78"/>
      <c r="P172" s="87"/>
      <c r="Q172" s="78"/>
      <c r="R172" s="78"/>
      <c r="S172" s="78"/>
      <c r="T172" s="78"/>
      <c r="U172" s="78"/>
      <c r="V172" s="78"/>
      <c r="W172" s="78"/>
      <c r="X172" s="78"/>
      <c r="Y172" s="78"/>
      <c r="Z172" s="78"/>
      <c r="AA172" s="78"/>
      <c r="AB172" s="78"/>
      <c r="AC172" s="78"/>
      <c r="AD172" s="78"/>
      <c r="AE172" s="78"/>
      <c r="AF172" s="78"/>
      <c r="AG172" s="78"/>
    </row>
    <row r="173">
      <c r="A173" s="78"/>
      <c r="B173" s="87"/>
      <c r="C173" s="87"/>
      <c r="D173" s="78"/>
      <c r="E173" s="78"/>
      <c r="F173" s="78"/>
      <c r="G173" s="88"/>
      <c r="H173" s="78"/>
      <c r="I173" s="88"/>
      <c r="J173" s="78"/>
      <c r="K173" s="89"/>
      <c r="L173" s="78"/>
      <c r="M173" s="78"/>
      <c r="N173" s="78"/>
      <c r="O173" s="78"/>
      <c r="P173" s="87"/>
      <c r="Q173" s="78"/>
      <c r="R173" s="78"/>
      <c r="S173" s="78"/>
      <c r="T173" s="78"/>
      <c r="U173" s="78"/>
      <c r="V173" s="78"/>
      <c r="W173" s="78"/>
      <c r="X173" s="78"/>
      <c r="Y173" s="78"/>
      <c r="Z173" s="78"/>
      <c r="AA173" s="78"/>
      <c r="AB173" s="78"/>
      <c r="AC173" s="78"/>
      <c r="AD173" s="78"/>
      <c r="AE173" s="78"/>
      <c r="AF173" s="78"/>
      <c r="AG173" s="78"/>
    </row>
    <row r="174">
      <c r="A174" s="78"/>
      <c r="B174" s="87"/>
      <c r="C174" s="87"/>
      <c r="D174" s="78"/>
      <c r="E174" s="78"/>
      <c r="F174" s="78"/>
      <c r="G174" s="88"/>
      <c r="H174" s="78"/>
      <c r="I174" s="88"/>
      <c r="J174" s="78"/>
      <c r="K174" s="89"/>
      <c r="L174" s="78"/>
      <c r="M174" s="78"/>
      <c r="N174" s="78"/>
      <c r="O174" s="78"/>
      <c r="P174" s="87"/>
      <c r="Q174" s="78"/>
      <c r="R174" s="78"/>
      <c r="S174" s="78"/>
      <c r="T174" s="78"/>
      <c r="U174" s="78"/>
      <c r="V174" s="78"/>
      <c r="W174" s="78"/>
      <c r="X174" s="78"/>
      <c r="Y174" s="78"/>
      <c r="Z174" s="78"/>
      <c r="AA174" s="78"/>
      <c r="AB174" s="78"/>
      <c r="AC174" s="78"/>
      <c r="AD174" s="78"/>
      <c r="AE174" s="78"/>
      <c r="AF174" s="78"/>
      <c r="AG174" s="78"/>
    </row>
    <row r="175">
      <c r="A175" s="78"/>
      <c r="B175" s="87"/>
      <c r="C175" s="87"/>
      <c r="D175" s="78"/>
      <c r="E175" s="78"/>
      <c r="F175" s="78"/>
      <c r="G175" s="88"/>
      <c r="H175" s="78"/>
      <c r="I175" s="88"/>
      <c r="J175" s="78"/>
      <c r="K175" s="89"/>
      <c r="L175" s="78"/>
      <c r="M175" s="78"/>
      <c r="N175" s="78"/>
      <c r="O175" s="78"/>
      <c r="P175" s="87"/>
      <c r="Q175" s="78"/>
      <c r="R175" s="78"/>
      <c r="S175" s="78"/>
      <c r="T175" s="78"/>
      <c r="U175" s="78"/>
      <c r="V175" s="78"/>
      <c r="W175" s="78"/>
      <c r="X175" s="78"/>
      <c r="Y175" s="78"/>
      <c r="Z175" s="78"/>
      <c r="AA175" s="78"/>
      <c r="AB175" s="78"/>
      <c r="AC175" s="78"/>
      <c r="AD175" s="78"/>
      <c r="AE175" s="78"/>
      <c r="AF175" s="78"/>
      <c r="AG175" s="78"/>
    </row>
    <row r="176">
      <c r="A176" s="78"/>
      <c r="B176" s="87"/>
      <c r="C176" s="87"/>
      <c r="D176" s="78"/>
      <c r="E176" s="78"/>
      <c r="F176" s="78"/>
      <c r="G176" s="88"/>
      <c r="H176" s="78"/>
      <c r="I176" s="88"/>
      <c r="J176" s="78"/>
      <c r="K176" s="89"/>
      <c r="L176" s="78"/>
      <c r="M176" s="78"/>
      <c r="N176" s="78"/>
      <c r="O176" s="78"/>
      <c r="P176" s="87"/>
      <c r="Q176" s="78"/>
      <c r="R176" s="78"/>
      <c r="S176" s="78"/>
      <c r="T176" s="78"/>
      <c r="U176" s="78"/>
      <c r="V176" s="78"/>
      <c r="W176" s="78"/>
      <c r="X176" s="78"/>
      <c r="Y176" s="78"/>
      <c r="Z176" s="78"/>
      <c r="AA176" s="78"/>
      <c r="AB176" s="78"/>
      <c r="AC176" s="78"/>
      <c r="AD176" s="78"/>
      <c r="AE176" s="78"/>
      <c r="AF176" s="78"/>
      <c r="AG176" s="78"/>
    </row>
    <row r="177">
      <c r="A177" s="78"/>
      <c r="B177" s="87"/>
      <c r="C177" s="87"/>
      <c r="D177" s="78"/>
      <c r="E177" s="78"/>
      <c r="F177" s="78"/>
      <c r="G177" s="88"/>
      <c r="H177" s="78"/>
      <c r="I177" s="88"/>
      <c r="J177" s="78"/>
      <c r="K177" s="89"/>
      <c r="L177" s="78"/>
      <c r="M177" s="78"/>
      <c r="N177" s="78"/>
      <c r="O177" s="78"/>
      <c r="P177" s="87"/>
      <c r="Q177" s="78"/>
      <c r="R177" s="78"/>
      <c r="S177" s="78"/>
      <c r="T177" s="78"/>
      <c r="U177" s="78"/>
      <c r="V177" s="78"/>
      <c r="W177" s="78"/>
      <c r="X177" s="78"/>
      <c r="Y177" s="78"/>
      <c r="Z177" s="78"/>
      <c r="AA177" s="78"/>
      <c r="AB177" s="78"/>
      <c r="AC177" s="78"/>
      <c r="AD177" s="78"/>
      <c r="AE177" s="78"/>
      <c r="AF177" s="78"/>
      <c r="AG177" s="78"/>
    </row>
    <row r="178">
      <c r="A178" s="78"/>
      <c r="B178" s="87"/>
      <c r="C178" s="87"/>
      <c r="D178" s="78"/>
      <c r="E178" s="78"/>
      <c r="F178" s="78"/>
      <c r="G178" s="88"/>
      <c r="H178" s="78"/>
      <c r="I178" s="88"/>
      <c r="J178" s="78"/>
      <c r="K178" s="89"/>
      <c r="L178" s="78"/>
      <c r="M178" s="78"/>
      <c r="N178" s="78"/>
      <c r="O178" s="78"/>
      <c r="P178" s="87"/>
      <c r="Q178" s="78"/>
      <c r="R178" s="78"/>
      <c r="S178" s="78"/>
      <c r="T178" s="78"/>
      <c r="U178" s="78"/>
      <c r="V178" s="78"/>
      <c r="W178" s="78"/>
      <c r="X178" s="78"/>
      <c r="Y178" s="78"/>
      <c r="Z178" s="78"/>
      <c r="AA178" s="78"/>
      <c r="AB178" s="78"/>
      <c r="AC178" s="78"/>
      <c r="AD178" s="78"/>
      <c r="AE178" s="78"/>
      <c r="AF178" s="78"/>
      <c r="AG178" s="78"/>
    </row>
    <row r="179">
      <c r="A179" s="78"/>
      <c r="B179" s="87"/>
      <c r="C179" s="87"/>
      <c r="D179" s="78"/>
      <c r="E179" s="78"/>
      <c r="F179" s="78"/>
      <c r="G179" s="88"/>
      <c r="H179" s="78"/>
      <c r="I179" s="88"/>
      <c r="J179" s="78"/>
      <c r="K179" s="89"/>
      <c r="L179" s="78"/>
      <c r="M179" s="78"/>
      <c r="N179" s="78"/>
      <c r="O179" s="78"/>
      <c r="P179" s="87"/>
      <c r="Q179" s="78"/>
      <c r="R179" s="78"/>
      <c r="S179" s="78"/>
      <c r="T179" s="78"/>
      <c r="U179" s="78"/>
      <c r="V179" s="78"/>
      <c r="W179" s="78"/>
      <c r="X179" s="78"/>
      <c r="Y179" s="78"/>
      <c r="Z179" s="78"/>
      <c r="AA179" s="78"/>
      <c r="AB179" s="78"/>
      <c r="AC179" s="78"/>
      <c r="AD179" s="78"/>
      <c r="AE179" s="78"/>
      <c r="AF179" s="78"/>
      <c r="AG179" s="78"/>
    </row>
    <row r="180">
      <c r="A180" s="78"/>
      <c r="B180" s="87"/>
      <c r="C180" s="87"/>
      <c r="D180" s="78"/>
      <c r="E180" s="78"/>
      <c r="F180" s="78"/>
      <c r="G180" s="88"/>
      <c r="H180" s="78"/>
      <c r="I180" s="88"/>
      <c r="J180" s="78"/>
      <c r="K180" s="89"/>
      <c r="L180" s="78"/>
      <c r="M180" s="78"/>
      <c r="N180" s="78"/>
      <c r="O180" s="78"/>
      <c r="P180" s="87"/>
      <c r="Q180" s="78"/>
      <c r="R180" s="78"/>
      <c r="S180" s="78"/>
      <c r="T180" s="78"/>
      <c r="U180" s="78"/>
      <c r="V180" s="78"/>
      <c r="W180" s="78"/>
      <c r="X180" s="78"/>
      <c r="Y180" s="78"/>
      <c r="Z180" s="78"/>
      <c r="AA180" s="78"/>
      <c r="AB180" s="78"/>
      <c r="AC180" s="78"/>
      <c r="AD180" s="78"/>
      <c r="AE180" s="78"/>
      <c r="AF180" s="78"/>
      <c r="AG180" s="78"/>
    </row>
    <row r="181">
      <c r="A181" s="78"/>
      <c r="B181" s="87"/>
      <c r="C181" s="87"/>
      <c r="D181" s="78"/>
      <c r="E181" s="78"/>
      <c r="F181" s="78"/>
      <c r="G181" s="88"/>
      <c r="H181" s="78"/>
      <c r="I181" s="88"/>
      <c r="J181" s="78"/>
      <c r="K181" s="89"/>
      <c r="L181" s="78"/>
      <c r="M181" s="78"/>
      <c r="N181" s="78"/>
      <c r="O181" s="78"/>
      <c r="P181" s="87"/>
      <c r="Q181" s="78"/>
      <c r="R181" s="78"/>
      <c r="S181" s="78"/>
      <c r="T181" s="78"/>
      <c r="U181" s="78"/>
      <c r="V181" s="78"/>
      <c r="W181" s="78"/>
      <c r="X181" s="78"/>
      <c r="Y181" s="78"/>
      <c r="Z181" s="78"/>
      <c r="AA181" s="78"/>
      <c r="AB181" s="78"/>
      <c r="AC181" s="78"/>
      <c r="AD181" s="78"/>
      <c r="AE181" s="78"/>
      <c r="AF181" s="78"/>
      <c r="AG181" s="78"/>
    </row>
    <row r="182">
      <c r="A182" s="78"/>
      <c r="B182" s="87"/>
      <c r="C182" s="87"/>
      <c r="D182" s="78"/>
      <c r="E182" s="78"/>
      <c r="F182" s="78"/>
      <c r="G182" s="88"/>
      <c r="H182" s="78"/>
      <c r="I182" s="88"/>
      <c r="J182" s="78"/>
      <c r="K182" s="89"/>
      <c r="L182" s="78"/>
      <c r="M182" s="78"/>
      <c r="N182" s="78"/>
      <c r="O182" s="78"/>
      <c r="P182" s="87"/>
      <c r="Q182" s="78"/>
      <c r="R182" s="78"/>
      <c r="S182" s="78"/>
      <c r="T182" s="78"/>
      <c r="U182" s="78"/>
      <c r="V182" s="78"/>
      <c r="W182" s="78"/>
      <c r="X182" s="78"/>
      <c r="Y182" s="78"/>
      <c r="Z182" s="78"/>
      <c r="AA182" s="78"/>
      <c r="AB182" s="78"/>
      <c r="AC182" s="78"/>
      <c r="AD182" s="78"/>
      <c r="AE182" s="78"/>
      <c r="AF182" s="78"/>
      <c r="AG182" s="78"/>
    </row>
    <row r="183">
      <c r="A183" s="78"/>
      <c r="B183" s="87"/>
      <c r="C183" s="87"/>
      <c r="D183" s="78"/>
      <c r="E183" s="78"/>
      <c r="F183" s="78"/>
      <c r="G183" s="88"/>
      <c r="H183" s="78"/>
      <c r="I183" s="88"/>
      <c r="J183" s="78"/>
      <c r="K183" s="89"/>
      <c r="L183" s="78"/>
      <c r="M183" s="78"/>
      <c r="N183" s="78"/>
      <c r="O183" s="78"/>
      <c r="P183" s="87"/>
      <c r="Q183" s="78"/>
      <c r="R183" s="78"/>
      <c r="S183" s="78"/>
      <c r="T183" s="78"/>
      <c r="U183" s="78"/>
      <c r="V183" s="78"/>
      <c r="W183" s="78"/>
      <c r="X183" s="78"/>
      <c r="Y183" s="78"/>
      <c r="Z183" s="78"/>
      <c r="AA183" s="78"/>
      <c r="AB183" s="78"/>
      <c r="AC183" s="78"/>
      <c r="AD183" s="78"/>
      <c r="AE183" s="78"/>
      <c r="AF183" s="78"/>
      <c r="AG183" s="78"/>
    </row>
    <row r="184">
      <c r="A184" s="78"/>
      <c r="B184" s="87"/>
      <c r="C184" s="87"/>
      <c r="D184" s="78"/>
      <c r="E184" s="78"/>
      <c r="F184" s="78"/>
      <c r="G184" s="88"/>
      <c r="H184" s="78"/>
      <c r="I184" s="88"/>
      <c r="J184" s="78"/>
      <c r="K184" s="89"/>
      <c r="L184" s="78"/>
      <c r="M184" s="78"/>
      <c r="N184" s="78"/>
      <c r="O184" s="78"/>
      <c r="P184" s="87"/>
      <c r="Q184" s="78"/>
      <c r="R184" s="78"/>
      <c r="S184" s="78"/>
      <c r="T184" s="78"/>
      <c r="U184" s="78"/>
      <c r="V184" s="78"/>
      <c r="W184" s="78"/>
      <c r="X184" s="78"/>
      <c r="Y184" s="78"/>
      <c r="Z184" s="78"/>
      <c r="AA184" s="78"/>
      <c r="AB184" s="78"/>
      <c r="AC184" s="78"/>
      <c r="AD184" s="78"/>
      <c r="AE184" s="78"/>
      <c r="AF184" s="78"/>
      <c r="AG184" s="78"/>
    </row>
    <row r="185">
      <c r="A185" s="78"/>
      <c r="B185" s="87"/>
      <c r="C185" s="87"/>
      <c r="D185" s="78"/>
      <c r="E185" s="78"/>
      <c r="F185" s="78"/>
      <c r="G185" s="88"/>
      <c r="H185" s="78"/>
      <c r="I185" s="88"/>
      <c r="J185" s="78"/>
      <c r="K185" s="89"/>
      <c r="L185" s="78"/>
      <c r="M185" s="78"/>
      <c r="N185" s="78"/>
      <c r="O185" s="78"/>
      <c r="P185" s="87"/>
      <c r="Q185" s="78"/>
      <c r="R185" s="78"/>
      <c r="S185" s="78"/>
      <c r="T185" s="78"/>
      <c r="U185" s="78"/>
      <c r="V185" s="78"/>
      <c r="W185" s="78"/>
      <c r="X185" s="78"/>
      <c r="Y185" s="78"/>
      <c r="Z185" s="78"/>
      <c r="AA185" s="78"/>
      <c r="AB185" s="78"/>
      <c r="AC185" s="78"/>
      <c r="AD185" s="78"/>
      <c r="AE185" s="78"/>
      <c r="AF185" s="78"/>
      <c r="AG185" s="78"/>
    </row>
    <row r="186">
      <c r="A186" s="78"/>
      <c r="B186" s="87"/>
      <c r="C186" s="87"/>
      <c r="D186" s="78"/>
      <c r="E186" s="78"/>
      <c r="F186" s="78"/>
      <c r="G186" s="88"/>
      <c r="H186" s="78"/>
      <c r="I186" s="88"/>
      <c r="J186" s="78"/>
      <c r="K186" s="89"/>
      <c r="L186" s="78"/>
      <c r="M186" s="78"/>
      <c r="N186" s="78"/>
      <c r="O186" s="78"/>
      <c r="P186" s="87"/>
      <c r="Q186" s="78"/>
      <c r="R186" s="78"/>
      <c r="S186" s="78"/>
      <c r="T186" s="78"/>
      <c r="U186" s="78"/>
      <c r="V186" s="78"/>
      <c r="W186" s="78"/>
      <c r="X186" s="78"/>
      <c r="Y186" s="78"/>
      <c r="Z186" s="78"/>
      <c r="AA186" s="78"/>
      <c r="AB186" s="78"/>
      <c r="AC186" s="78"/>
      <c r="AD186" s="78"/>
      <c r="AE186" s="78"/>
      <c r="AF186" s="78"/>
      <c r="AG186" s="78"/>
    </row>
    <row r="187">
      <c r="A187" s="78"/>
      <c r="B187" s="87"/>
      <c r="C187" s="87"/>
      <c r="D187" s="78"/>
      <c r="E187" s="78"/>
      <c r="F187" s="78"/>
      <c r="G187" s="88"/>
      <c r="H187" s="78"/>
      <c r="I187" s="88"/>
      <c r="J187" s="78"/>
      <c r="K187" s="89"/>
      <c r="L187" s="78"/>
      <c r="M187" s="78"/>
      <c r="N187" s="78"/>
      <c r="O187" s="78"/>
      <c r="P187" s="87"/>
      <c r="Q187" s="78"/>
      <c r="R187" s="78"/>
      <c r="S187" s="78"/>
      <c r="T187" s="78"/>
      <c r="U187" s="78"/>
      <c r="V187" s="78"/>
      <c r="W187" s="78"/>
      <c r="X187" s="78"/>
      <c r="Y187" s="78"/>
      <c r="Z187" s="78"/>
      <c r="AA187" s="78"/>
      <c r="AB187" s="78"/>
      <c r="AC187" s="78"/>
      <c r="AD187" s="78"/>
      <c r="AE187" s="78"/>
      <c r="AF187" s="78"/>
      <c r="AG187" s="78"/>
    </row>
    <row r="188">
      <c r="A188" s="78"/>
      <c r="B188" s="87"/>
      <c r="C188" s="87"/>
      <c r="D188" s="78"/>
      <c r="E188" s="78"/>
      <c r="F188" s="78"/>
      <c r="G188" s="88"/>
      <c r="H188" s="78"/>
      <c r="I188" s="88"/>
      <c r="J188" s="78"/>
      <c r="K188" s="89"/>
      <c r="L188" s="78"/>
      <c r="M188" s="78"/>
      <c r="N188" s="78"/>
      <c r="O188" s="78"/>
      <c r="P188" s="87"/>
      <c r="Q188" s="78"/>
      <c r="R188" s="78"/>
      <c r="S188" s="78"/>
      <c r="T188" s="78"/>
      <c r="U188" s="78"/>
      <c r="V188" s="78"/>
      <c r="W188" s="78"/>
      <c r="X188" s="78"/>
      <c r="Y188" s="78"/>
      <c r="Z188" s="78"/>
      <c r="AA188" s="78"/>
      <c r="AB188" s="78"/>
      <c r="AC188" s="78"/>
      <c r="AD188" s="78"/>
      <c r="AE188" s="78"/>
      <c r="AF188" s="78"/>
      <c r="AG188" s="78"/>
    </row>
    <row r="189">
      <c r="A189" s="78"/>
      <c r="B189" s="87"/>
      <c r="C189" s="87"/>
      <c r="D189" s="78"/>
      <c r="E189" s="78"/>
      <c r="F189" s="78"/>
      <c r="G189" s="88"/>
      <c r="H189" s="78"/>
      <c r="I189" s="88"/>
      <c r="J189" s="78"/>
      <c r="K189" s="89"/>
      <c r="L189" s="78"/>
      <c r="M189" s="78"/>
      <c r="N189" s="78"/>
      <c r="O189" s="78"/>
      <c r="P189" s="87"/>
      <c r="Q189" s="78"/>
      <c r="R189" s="78"/>
      <c r="S189" s="78"/>
      <c r="T189" s="78"/>
      <c r="U189" s="78"/>
      <c r="V189" s="78"/>
      <c r="W189" s="78"/>
      <c r="X189" s="78"/>
      <c r="Y189" s="78"/>
      <c r="Z189" s="78"/>
      <c r="AA189" s="78"/>
      <c r="AB189" s="78"/>
      <c r="AC189" s="78"/>
      <c r="AD189" s="78"/>
      <c r="AE189" s="78"/>
      <c r="AF189" s="78"/>
      <c r="AG189" s="78"/>
    </row>
    <row r="190">
      <c r="A190" s="78"/>
      <c r="B190" s="87"/>
      <c r="C190" s="87"/>
      <c r="D190" s="78"/>
      <c r="E190" s="78"/>
      <c r="F190" s="78"/>
      <c r="G190" s="78"/>
      <c r="H190" s="78"/>
      <c r="I190" s="78"/>
      <c r="J190" s="78"/>
      <c r="K190" s="87"/>
      <c r="L190" s="78"/>
      <c r="M190" s="78"/>
      <c r="N190" s="78"/>
      <c r="O190" s="78"/>
      <c r="P190" s="87"/>
      <c r="Q190" s="78"/>
      <c r="R190" s="78"/>
      <c r="S190" s="78"/>
      <c r="T190" s="78"/>
      <c r="U190" s="78"/>
      <c r="V190" s="78"/>
      <c r="W190" s="78"/>
      <c r="X190" s="78"/>
      <c r="Y190" s="78"/>
      <c r="Z190" s="78"/>
      <c r="AA190" s="78"/>
      <c r="AB190" s="78"/>
      <c r="AC190" s="78"/>
      <c r="AD190" s="78"/>
      <c r="AE190" s="78"/>
      <c r="AF190" s="78"/>
      <c r="AG190" s="78"/>
    </row>
    <row r="191">
      <c r="A191" s="78"/>
      <c r="B191" s="87"/>
      <c r="C191" s="87"/>
      <c r="D191" s="78"/>
      <c r="E191" s="78"/>
      <c r="F191" s="78"/>
      <c r="G191" s="78"/>
      <c r="H191" s="78"/>
      <c r="I191" s="78"/>
      <c r="J191" s="78"/>
      <c r="K191" s="87"/>
      <c r="L191" s="78"/>
      <c r="M191" s="78"/>
      <c r="N191" s="78"/>
      <c r="O191" s="78"/>
      <c r="P191" s="87"/>
      <c r="Q191" s="78"/>
      <c r="R191" s="78"/>
      <c r="S191" s="78"/>
      <c r="T191" s="78"/>
      <c r="U191" s="78"/>
      <c r="V191" s="78"/>
      <c r="W191" s="78"/>
      <c r="X191" s="78"/>
      <c r="Y191" s="78"/>
      <c r="Z191" s="78"/>
      <c r="AA191" s="78"/>
      <c r="AB191" s="78"/>
      <c r="AC191" s="78"/>
      <c r="AD191" s="78"/>
      <c r="AE191" s="78"/>
      <c r="AF191" s="78"/>
      <c r="AG191" s="78"/>
    </row>
    <row r="192">
      <c r="A192" s="78"/>
      <c r="B192" s="87"/>
      <c r="C192" s="87"/>
      <c r="D192" s="78"/>
      <c r="E192" s="78"/>
      <c r="F192" s="78"/>
      <c r="G192" s="78"/>
      <c r="H192" s="78"/>
      <c r="I192" s="78"/>
      <c r="J192" s="78"/>
      <c r="K192" s="87"/>
      <c r="L192" s="78"/>
      <c r="M192" s="78"/>
      <c r="N192" s="78"/>
      <c r="O192" s="78"/>
      <c r="P192" s="87"/>
      <c r="Q192" s="78"/>
      <c r="R192" s="78"/>
      <c r="S192" s="78"/>
      <c r="T192" s="78"/>
      <c r="U192" s="78"/>
      <c r="V192" s="78"/>
      <c r="W192" s="78"/>
      <c r="X192" s="78"/>
      <c r="Y192" s="78"/>
      <c r="Z192" s="78"/>
      <c r="AA192" s="78"/>
      <c r="AB192" s="78"/>
      <c r="AC192" s="78"/>
      <c r="AD192" s="78"/>
      <c r="AE192" s="78"/>
      <c r="AF192" s="78"/>
      <c r="AG192" s="78"/>
    </row>
    <row r="193">
      <c r="A193" s="78"/>
      <c r="B193" s="87"/>
      <c r="C193" s="87"/>
      <c r="D193" s="78"/>
      <c r="E193" s="78"/>
      <c r="F193" s="78"/>
      <c r="G193" s="78"/>
      <c r="H193" s="78"/>
      <c r="I193" s="78"/>
      <c r="J193" s="78"/>
      <c r="K193" s="87"/>
      <c r="L193" s="78"/>
      <c r="M193" s="78"/>
      <c r="N193" s="78"/>
      <c r="O193" s="78"/>
      <c r="P193" s="87"/>
      <c r="Q193" s="78"/>
      <c r="R193" s="78"/>
      <c r="S193" s="78"/>
      <c r="T193" s="78"/>
      <c r="U193" s="78"/>
      <c r="V193" s="78"/>
      <c r="W193" s="78"/>
      <c r="X193" s="78"/>
      <c r="Y193" s="78"/>
      <c r="Z193" s="78"/>
      <c r="AA193" s="78"/>
      <c r="AB193" s="78"/>
      <c r="AC193" s="78"/>
      <c r="AD193" s="78"/>
      <c r="AE193" s="78"/>
      <c r="AF193" s="78"/>
      <c r="AG193" s="78"/>
    </row>
    <row r="194">
      <c r="A194" s="78"/>
      <c r="B194" s="87"/>
      <c r="C194" s="87"/>
      <c r="D194" s="78"/>
      <c r="E194" s="78"/>
      <c r="F194" s="78"/>
      <c r="G194" s="78"/>
      <c r="H194" s="78"/>
      <c r="I194" s="78"/>
      <c r="J194" s="78"/>
      <c r="K194" s="87"/>
      <c r="L194" s="78"/>
      <c r="M194" s="78"/>
      <c r="N194" s="78"/>
      <c r="O194" s="78"/>
      <c r="P194" s="87"/>
      <c r="Q194" s="78"/>
      <c r="R194" s="78"/>
      <c r="S194" s="78"/>
      <c r="T194" s="78"/>
      <c r="U194" s="78"/>
      <c r="V194" s="78"/>
      <c r="W194" s="78"/>
      <c r="X194" s="78"/>
      <c r="Y194" s="78"/>
      <c r="Z194" s="78"/>
      <c r="AA194" s="78"/>
      <c r="AB194" s="78"/>
      <c r="AC194" s="78"/>
      <c r="AD194" s="78"/>
      <c r="AE194" s="78"/>
      <c r="AF194" s="78"/>
      <c r="AG194" s="78"/>
    </row>
    <row r="195">
      <c r="A195" s="78"/>
      <c r="B195" s="87"/>
      <c r="C195" s="87"/>
      <c r="D195" s="78"/>
      <c r="E195" s="78"/>
      <c r="F195" s="78"/>
      <c r="G195" s="78"/>
      <c r="H195" s="78"/>
      <c r="I195" s="78"/>
      <c r="J195" s="78"/>
      <c r="K195" s="87"/>
      <c r="L195" s="78"/>
      <c r="M195" s="78"/>
      <c r="N195" s="78"/>
      <c r="O195" s="78"/>
      <c r="P195" s="87"/>
      <c r="Q195" s="78"/>
      <c r="R195" s="78"/>
      <c r="S195" s="78"/>
      <c r="T195" s="78"/>
      <c r="U195" s="78"/>
      <c r="V195" s="78"/>
      <c r="W195" s="78"/>
      <c r="X195" s="78"/>
      <c r="Y195" s="78"/>
      <c r="Z195" s="78"/>
      <c r="AA195" s="78"/>
      <c r="AB195" s="78"/>
      <c r="AC195" s="78"/>
      <c r="AD195" s="78"/>
      <c r="AE195" s="78"/>
      <c r="AF195" s="78"/>
      <c r="AG195" s="78"/>
    </row>
    <row r="196">
      <c r="A196" s="78"/>
      <c r="B196" s="87"/>
      <c r="C196" s="87"/>
      <c r="D196" s="78"/>
      <c r="E196" s="78"/>
      <c r="F196" s="78"/>
      <c r="G196" s="78"/>
      <c r="H196" s="78"/>
      <c r="I196" s="78"/>
      <c r="J196" s="78"/>
      <c r="K196" s="87"/>
      <c r="L196" s="78"/>
      <c r="M196" s="78"/>
      <c r="N196" s="78"/>
      <c r="O196" s="78"/>
      <c r="P196" s="87"/>
      <c r="Q196" s="78"/>
      <c r="R196" s="78"/>
      <c r="S196" s="78"/>
      <c r="T196" s="78"/>
      <c r="U196" s="78"/>
      <c r="V196" s="78"/>
      <c r="W196" s="78"/>
      <c r="X196" s="78"/>
      <c r="Y196" s="78"/>
      <c r="Z196" s="78"/>
      <c r="AA196" s="78"/>
      <c r="AB196" s="78"/>
      <c r="AC196" s="78"/>
      <c r="AD196" s="78"/>
      <c r="AE196" s="78"/>
      <c r="AF196" s="78"/>
      <c r="AG196" s="78"/>
    </row>
    <row r="197">
      <c r="A197" s="78"/>
      <c r="B197" s="87"/>
      <c r="C197" s="87"/>
      <c r="D197" s="78"/>
      <c r="E197" s="78"/>
      <c r="F197" s="78"/>
      <c r="G197" s="78"/>
      <c r="H197" s="78"/>
      <c r="I197" s="78"/>
      <c r="J197" s="78"/>
      <c r="K197" s="87"/>
      <c r="L197" s="78"/>
      <c r="M197" s="78"/>
      <c r="N197" s="78"/>
      <c r="O197" s="78"/>
      <c r="P197" s="87"/>
      <c r="Q197" s="78"/>
      <c r="R197" s="78"/>
      <c r="S197" s="78"/>
      <c r="T197" s="78"/>
      <c r="U197" s="78"/>
      <c r="V197" s="78"/>
      <c r="W197" s="78"/>
      <c r="X197" s="78"/>
      <c r="Y197" s="78"/>
      <c r="Z197" s="78"/>
      <c r="AA197" s="78"/>
      <c r="AB197" s="78"/>
      <c r="AC197" s="78"/>
      <c r="AD197" s="78"/>
      <c r="AE197" s="78"/>
      <c r="AF197" s="78"/>
      <c r="AG197" s="78"/>
    </row>
    <row r="198">
      <c r="A198" s="78"/>
      <c r="B198" s="87"/>
      <c r="C198" s="87"/>
      <c r="D198" s="78"/>
      <c r="E198" s="78"/>
      <c r="F198" s="78"/>
      <c r="G198" s="78"/>
      <c r="H198" s="78"/>
      <c r="I198" s="78"/>
      <c r="J198" s="78"/>
      <c r="K198" s="87"/>
      <c r="L198" s="78"/>
      <c r="M198" s="78"/>
      <c r="N198" s="78"/>
      <c r="O198" s="78"/>
      <c r="P198" s="87"/>
      <c r="Q198" s="78"/>
      <c r="R198" s="78"/>
      <c r="S198" s="78"/>
      <c r="T198" s="78"/>
      <c r="U198" s="78"/>
      <c r="V198" s="78"/>
      <c r="W198" s="78"/>
      <c r="X198" s="78"/>
      <c r="Y198" s="78"/>
      <c r="Z198" s="78"/>
      <c r="AA198" s="78"/>
      <c r="AB198" s="78"/>
      <c r="AC198" s="78"/>
      <c r="AD198" s="78"/>
      <c r="AE198" s="78"/>
      <c r="AF198" s="78"/>
      <c r="AG198" s="78"/>
    </row>
    <row r="199">
      <c r="A199" s="78"/>
      <c r="B199" s="87"/>
      <c r="C199" s="87"/>
      <c r="D199" s="78"/>
      <c r="E199" s="78"/>
      <c r="F199" s="78"/>
      <c r="G199" s="78"/>
      <c r="H199" s="78"/>
      <c r="I199" s="78"/>
      <c r="J199" s="78"/>
      <c r="K199" s="87"/>
      <c r="L199" s="78"/>
      <c r="M199" s="78"/>
      <c r="N199" s="78"/>
      <c r="O199" s="78"/>
      <c r="P199" s="87"/>
      <c r="Q199" s="78"/>
      <c r="R199" s="78"/>
      <c r="S199" s="78"/>
      <c r="T199" s="78"/>
      <c r="U199" s="78"/>
      <c r="V199" s="78"/>
      <c r="W199" s="78"/>
      <c r="X199" s="78"/>
      <c r="Y199" s="78"/>
      <c r="Z199" s="78"/>
      <c r="AA199" s="78"/>
      <c r="AB199" s="78"/>
      <c r="AC199" s="78"/>
      <c r="AD199" s="78"/>
      <c r="AE199" s="78"/>
      <c r="AF199" s="78"/>
      <c r="AG199" s="78"/>
    </row>
    <row r="200">
      <c r="A200" s="78"/>
      <c r="B200" s="87"/>
      <c r="C200" s="87"/>
      <c r="D200" s="78"/>
      <c r="E200" s="78"/>
      <c r="F200" s="78"/>
      <c r="G200" s="78"/>
      <c r="H200" s="78"/>
      <c r="I200" s="78"/>
      <c r="J200" s="78"/>
      <c r="K200" s="87"/>
      <c r="L200" s="78"/>
      <c r="M200" s="78"/>
      <c r="N200" s="78"/>
      <c r="O200" s="78"/>
      <c r="P200" s="87"/>
      <c r="Q200" s="78"/>
      <c r="R200" s="78"/>
      <c r="S200" s="78"/>
      <c r="T200" s="78"/>
      <c r="U200" s="78"/>
      <c r="V200" s="78"/>
      <c r="W200" s="78"/>
      <c r="X200" s="78"/>
      <c r="Y200" s="78"/>
      <c r="Z200" s="78"/>
      <c r="AA200" s="78"/>
      <c r="AB200" s="78"/>
      <c r="AC200" s="78"/>
      <c r="AD200" s="78"/>
      <c r="AE200" s="78"/>
      <c r="AF200" s="78"/>
      <c r="AG200" s="78"/>
    </row>
    <row r="201">
      <c r="A201" s="78"/>
      <c r="B201" s="87"/>
      <c r="C201" s="87"/>
      <c r="D201" s="78"/>
      <c r="E201" s="78"/>
      <c r="F201" s="78"/>
      <c r="G201" s="78"/>
      <c r="H201" s="78"/>
      <c r="I201" s="78"/>
      <c r="J201" s="78"/>
      <c r="K201" s="87"/>
      <c r="L201" s="78"/>
      <c r="M201" s="78"/>
      <c r="N201" s="78"/>
      <c r="O201" s="78"/>
      <c r="P201" s="87"/>
      <c r="Q201" s="78"/>
      <c r="R201" s="78"/>
      <c r="S201" s="78"/>
      <c r="T201" s="78"/>
      <c r="U201" s="78"/>
      <c r="V201" s="78"/>
      <c r="W201" s="78"/>
      <c r="X201" s="78"/>
      <c r="Y201" s="78"/>
      <c r="Z201" s="78"/>
      <c r="AA201" s="78"/>
      <c r="AB201" s="78"/>
      <c r="AC201" s="78"/>
      <c r="AD201" s="78"/>
      <c r="AE201" s="78"/>
      <c r="AF201" s="78"/>
      <c r="AG201" s="78"/>
    </row>
    <row r="202">
      <c r="A202" s="78"/>
      <c r="B202" s="87"/>
      <c r="C202" s="87"/>
      <c r="D202" s="78"/>
      <c r="E202" s="78"/>
      <c r="F202" s="78"/>
      <c r="G202" s="78"/>
      <c r="H202" s="78"/>
      <c r="I202" s="78"/>
      <c r="J202" s="78"/>
      <c r="K202" s="87"/>
      <c r="L202" s="78"/>
      <c r="M202" s="78"/>
      <c r="N202" s="78"/>
      <c r="O202" s="78"/>
      <c r="P202" s="87"/>
      <c r="Q202" s="78"/>
      <c r="R202" s="78"/>
      <c r="S202" s="78"/>
      <c r="T202" s="78"/>
      <c r="U202" s="78"/>
      <c r="V202" s="78"/>
      <c r="W202" s="78"/>
      <c r="X202" s="78"/>
      <c r="Y202" s="78"/>
      <c r="Z202" s="78"/>
      <c r="AA202" s="78"/>
      <c r="AB202" s="78"/>
      <c r="AC202" s="78"/>
      <c r="AD202" s="78"/>
      <c r="AE202" s="78"/>
      <c r="AF202" s="78"/>
      <c r="AG202" s="78"/>
    </row>
    <row r="203">
      <c r="A203" s="78"/>
      <c r="B203" s="87"/>
      <c r="C203" s="87"/>
      <c r="D203" s="78"/>
      <c r="E203" s="78"/>
      <c r="F203" s="78"/>
      <c r="G203" s="78"/>
      <c r="H203" s="78"/>
      <c r="I203" s="78"/>
      <c r="J203" s="78"/>
      <c r="K203" s="87"/>
      <c r="L203" s="78"/>
      <c r="M203" s="78"/>
      <c r="N203" s="78"/>
      <c r="O203" s="78"/>
      <c r="P203" s="87"/>
      <c r="Q203" s="78"/>
      <c r="R203" s="78"/>
      <c r="S203" s="78"/>
      <c r="T203" s="78"/>
      <c r="U203" s="78"/>
      <c r="V203" s="78"/>
      <c r="W203" s="78"/>
      <c r="X203" s="78"/>
      <c r="Y203" s="78"/>
      <c r="Z203" s="78"/>
      <c r="AA203" s="78"/>
      <c r="AB203" s="78"/>
      <c r="AC203" s="78"/>
      <c r="AD203" s="78"/>
      <c r="AE203" s="78"/>
      <c r="AF203" s="78"/>
      <c r="AG203" s="78"/>
    </row>
    <row r="204">
      <c r="A204" s="78"/>
      <c r="B204" s="87"/>
      <c r="C204" s="87"/>
      <c r="D204" s="78"/>
      <c r="E204" s="78"/>
      <c r="F204" s="78"/>
      <c r="G204" s="78"/>
      <c r="H204" s="78"/>
      <c r="I204" s="78"/>
      <c r="J204" s="78"/>
      <c r="K204" s="87"/>
      <c r="L204" s="78"/>
      <c r="M204" s="78"/>
      <c r="N204" s="78"/>
      <c r="O204" s="78"/>
      <c r="P204" s="87"/>
      <c r="Q204" s="78"/>
      <c r="R204" s="78"/>
      <c r="S204" s="78"/>
      <c r="T204" s="78"/>
      <c r="U204" s="78"/>
      <c r="V204" s="78"/>
      <c r="W204" s="78"/>
      <c r="X204" s="78"/>
      <c r="Y204" s="78"/>
      <c r="Z204" s="78"/>
      <c r="AA204" s="78"/>
      <c r="AB204" s="78"/>
      <c r="AC204" s="78"/>
      <c r="AD204" s="78"/>
      <c r="AE204" s="78"/>
      <c r="AF204" s="78"/>
      <c r="AG204" s="78"/>
    </row>
    <row r="205">
      <c r="A205" s="78"/>
      <c r="B205" s="87"/>
      <c r="C205" s="87"/>
      <c r="D205" s="78"/>
      <c r="E205" s="78"/>
      <c r="F205" s="78"/>
      <c r="G205" s="78"/>
      <c r="H205" s="78"/>
      <c r="I205" s="78"/>
      <c r="J205" s="78"/>
      <c r="K205" s="87"/>
      <c r="L205" s="78"/>
      <c r="M205" s="78"/>
      <c r="N205" s="78"/>
      <c r="O205" s="78"/>
      <c r="P205" s="87"/>
      <c r="Q205" s="78"/>
      <c r="R205" s="78"/>
      <c r="S205" s="78"/>
      <c r="T205" s="78"/>
      <c r="U205" s="78"/>
      <c r="V205" s="78"/>
      <c r="W205" s="78"/>
      <c r="X205" s="78"/>
      <c r="Y205" s="78"/>
      <c r="Z205" s="78"/>
      <c r="AA205" s="78"/>
      <c r="AB205" s="78"/>
      <c r="AC205" s="78"/>
      <c r="AD205" s="78"/>
      <c r="AE205" s="78"/>
      <c r="AF205" s="78"/>
      <c r="AG205" s="78"/>
    </row>
    <row r="206">
      <c r="A206" s="78"/>
      <c r="B206" s="87"/>
      <c r="C206" s="87"/>
      <c r="D206" s="78"/>
      <c r="E206" s="78"/>
      <c r="F206" s="78"/>
      <c r="G206" s="78"/>
      <c r="H206" s="78"/>
      <c r="I206" s="78"/>
      <c r="J206" s="78"/>
      <c r="K206" s="87"/>
      <c r="L206" s="78"/>
      <c r="M206" s="78"/>
      <c r="N206" s="78"/>
      <c r="O206" s="78"/>
      <c r="P206" s="87"/>
      <c r="Q206" s="78"/>
      <c r="R206" s="78"/>
      <c r="S206" s="78"/>
      <c r="T206" s="78"/>
      <c r="U206" s="78"/>
      <c r="V206" s="78"/>
      <c r="W206" s="78"/>
      <c r="X206" s="78"/>
      <c r="Y206" s="78"/>
      <c r="Z206" s="78"/>
      <c r="AA206" s="78"/>
      <c r="AB206" s="78"/>
      <c r="AC206" s="78"/>
      <c r="AD206" s="78"/>
      <c r="AE206" s="78"/>
      <c r="AF206" s="78"/>
      <c r="AG206" s="78"/>
    </row>
    <row r="207">
      <c r="A207" s="78"/>
      <c r="B207" s="87"/>
      <c r="C207" s="87"/>
      <c r="D207" s="78"/>
      <c r="E207" s="78"/>
      <c r="F207" s="78"/>
      <c r="G207" s="78"/>
      <c r="H207" s="78"/>
      <c r="I207" s="78"/>
      <c r="J207" s="78"/>
      <c r="K207" s="87"/>
      <c r="L207" s="78"/>
      <c r="M207" s="78"/>
      <c r="N207" s="78"/>
      <c r="O207" s="78"/>
      <c r="P207" s="87"/>
      <c r="Q207" s="78"/>
      <c r="R207" s="78"/>
      <c r="S207" s="78"/>
      <c r="T207" s="78"/>
      <c r="U207" s="78"/>
      <c r="V207" s="78"/>
      <c r="W207" s="78"/>
      <c r="X207" s="78"/>
      <c r="Y207" s="78"/>
      <c r="Z207" s="78"/>
      <c r="AA207" s="78"/>
      <c r="AB207" s="78"/>
      <c r="AC207" s="78"/>
      <c r="AD207" s="78"/>
      <c r="AE207" s="78"/>
      <c r="AF207" s="78"/>
      <c r="AG207" s="78"/>
    </row>
    <row r="208">
      <c r="A208" s="78"/>
      <c r="B208" s="87"/>
      <c r="C208" s="87"/>
      <c r="D208" s="78"/>
      <c r="E208" s="78"/>
      <c r="F208" s="78"/>
      <c r="G208" s="78"/>
      <c r="H208" s="78"/>
      <c r="I208" s="78"/>
      <c r="J208" s="78"/>
      <c r="K208" s="87"/>
      <c r="L208" s="78"/>
      <c r="M208" s="78"/>
      <c r="N208" s="78"/>
      <c r="O208" s="78"/>
      <c r="P208" s="87"/>
      <c r="Q208" s="78"/>
      <c r="R208" s="78"/>
      <c r="S208" s="78"/>
      <c r="T208" s="78"/>
      <c r="U208" s="78"/>
      <c r="V208" s="78"/>
      <c r="W208" s="78"/>
      <c r="X208" s="78"/>
      <c r="Y208" s="78"/>
      <c r="Z208" s="78"/>
      <c r="AA208" s="78"/>
      <c r="AB208" s="78"/>
      <c r="AC208" s="78"/>
      <c r="AD208" s="78"/>
      <c r="AE208" s="78"/>
      <c r="AF208" s="78"/>
      <c r="AG208" s="78"/>
    </row>
    <row r="209">
      <c r="A209" s="78"/>
      <c r="B209" s="87"/>
      <c r="C209" s="87"/>
      <c r="D209" s="78"/>
      <c r="E209" s="78"/>
      <c r="F209" s="78"/>
      <c r="G209" s="78"/>
      <c r="H209" s="78"/>
      <c r="I209" s="78"/>
      <c r="J209" s="78"/>
      <c r="K209" s="87"/>
      <c r="L209" s="78"/>
      <c r="M209" s="78"/>
      <c r="N209" s="78"/>
      <c r="O209" s="78"/>
      <c r="P209" s="87"/>
      <c r="Q209" s="78"/>
      <c r="R209" s="78"/>
      <c r="S209" s="78"/>
      <c r="T209" s="78"/>
      <c r="U209" s="78"/>
      <c r="V209" s="78"/>
      <c r="W209" s="78"/>
      <c r="X209" s="78"/>
      <c r="Y209" s="78"/>
      <c r="Z209" s="78"/>
      <c r="AA209" s="78"/>
      <c r="AB209" s="78"/>
      <c r="AC209" s="78"/>
      <c r="AD209" s="78"/>
      <c r="AE209" s="78"/>
      <c r="AF209" s="78"/>
      <c r="AG209" s="78"/>
    </row>
    <row r="210">
      <c r="A210" s="78"/>
      <c r="B210" s="87"/>
      <c r="C210" s="87"/>
      <c r="D210" s="78"/>
      <c r="E210" s="78"/>
      <c r="F210" s="78"/>
      <c r="G210" s="78"/>
      <c r="H210" s="78"/>
      <c r="I210" s="78"/>
      <c r="J210" s="78"/>
      <c r="K210" s="87"/>
      <c r="L210" s="78"/>
      <c r="M210" s="78"/>
      <c r="N210" s="78"/>
      <c r="O210" s="78"/>
      <c r="P210" s="87"/>
      <c r="Q210" s="78"/>
      <c r="R210" s="78"/>
      <c r="S210" s="78"/>
      <c r="T210" s="78"/>
      <c r="U210" s="78"/>
      <c r="V210" s="78"/>
      <c r="W210" s="78"/>
      <c r="X210" s="78"/>
      <c r="Y210" s="78"/>
      <c r="Z210" s="78"/>
      <c r="AA210" s="78"/>
      <c r="AB210" s="78"/>
      <c r="AC210" s="78"/>
      <c r="AD210" s="78"/>
      <c r="AE210" s="78"/>
      <c r="AF210" s="78"/>
      <c r="AG210" s="78"/>
    </row>
    <row r="211">
      <c r="A211" s="78"/>
      <c r="B211" s="87"/>
      <c r="C211" s="87"/>
      <c r="D211" s="78"/>
      <c r="E211" s="78"/>
      <c r="F211" s="78"/>
      <c r="G211" s="78"/>
      <c r="H211" s="78"/>
      <c r="I211" s="78"/>
      <c r="J211" s="78"/>
      <c r="K211" s="87"/>
      <c r="L211" s="78"/>
      <c r="M211" s="78"/>
      <c r="N211" s="78"/>
      <c r="O211" s="78"/>
      <c r="P211" s="87"/>
      <c r="Q211" s="78"/>
      <c r="R211" s="78"/>
      <c r="S211" s="78"/>
      <c r="T211" s="78"/>
      <c r="U211" s="78"/>
      <c r="V211" s="78"/>
      <c r="W211" s="78"/>
      <c r="X211" s="78"/>
      <c r="Y211" s="78"/>
      <c r="Z211" s="78"/>
      <c r="AA211" s="78"/>
      <c r="AB211" s="78"/>
      <c r="AC211" s="78"/>
      <c r="AD211" s="78"/>
      <c r="AE211" s="78"/>
      <c r="AF211" s="78"/>
      <c r="AG211" s="78"/>
    </row>
    <row r="212">
      <c r="A212" s="78"/>
      <c r="B212" s="87"/>
      <c r="C212" s="87"/>
      <c r="D212" s="78"/>
      <c r="E212" s="78"/>
      <c r="F212" s="78"/>
      <c r="G212" s="78"/>
      <c r="H212" s="78"/>
      <c r="I212" s="78"/>
      <c r="J212" s="78"/>
      <c r="K212" s="87"/>
      <c r="L212" s="78"/>
      <c r="M212" s="78"/>
      <c r="N212" s="78"/>
      <c r="O212" s="78"/>
      <c r="P212" s="87"/>
      <c r="Q212" s="78"/>
      <c r="R212" s="78"/>
      <c r="S212" s="78"/>
      <c r="T212" s="78"/>
      <c r="U212" s="78"/>
      <c r="V212" s="78"/>
      <c r="W212" s="78"/>
      <c r="X212" s="78"/>
      <c r="Y212" s="78"/>
      <c r="Z212" s="78"/>
      <c r="AA212" s="78"/>
      <c r="AB212" s="78"/>
      <c r="AC212" s="78"/>
      <c r="AD212" s="78"/>
      <c r="AE212" s="78"/>
      <c r="AF212" s="78"/>
      <c r="AG212" s="78"/>
    </row>
    <row r="213">
      <c r="A213" s="78"/>
      <c r="B213" s="87"/>
      <c r="C213" s="87"/>
      <c r="D213" s="78"/>
      <c r="E213" s="78"/>
      <c r="F213" s="78"/>
      <c r="G213" s="78"/>
      <c r="H213" s="78"/>
      <c r="I213" s="78"/>
      <c r="J213" s="78"/>
      <c r="K213" s="87"/>
      <c r="L213" s="78"/>
      <c r="M213" s="78"/>
      <c r="N213" s="78"/>
      <c r="O213" s="78"/>
      <c r="P213" s="87"/>
      <c r="Q213" s="78"/>
      <c r="R213" s="78"/>
      <c r="S213" s="78"/>
      <c r="T213" s="78"/>
      <c r="U213" s="78"/>
      <c r="V213" s="78"/>
      <c r="W213" s="78"/>
      <c r="X213" s="78"/>
      <c r="Y213" s="78"/>
      <c r="Z213" s="78"/>
      <c r="AA213" s="78"/>
      <c r="AB213" s="78"/>
      <c r="AC213" s="78"/>
      <c r="AD213" s="78"/>
      <c r="AE213" s="78"/>
      <c r="AF213" s="78"/>
      <c r="AG213" s="78"/>
    </row>
    <row r="214">
      <c r="A214" s="78"/>
      <c r="B214" s="87"/>
      <c r="C214" s="87"/>
      <c r="D214" s="78"/>
      <c r="E214" s="78"/>
      <c r="F214" s="78"/>
      <c r="G214" s="78"/>
      <c r="H214" s="78"/>
      <c r="I214" s="78"/>
      <c r="J214" s="78"/>
      <c r="K214" s="87"/>
      <c r="L214" s="78"/>
      <c r="M214" s="78"/>
      <c r="N214" s="78"/>
      <c r="O214" s="78"/>
      <c r="P214" s="87"/>
      <c r="Q214" s="78"/>
      <c r="R214" s="78"/>
      <c r="S214" s="78"/>
      <c r="T214" s="78"/>
      <c r="U214" s="78"/>
      <c r="V214" s="78"/>
      <c r="W214" s="78"/>
      <c r="X214" s="78"/>
      <c r="Y214" s="78"/>
      <c r="Z214" s="78"/>
      <c r="AA214" s="78"/>
      <c r="AB214" s="78"/>
      <c r="AC214" s="78"/>
      <c r="AD214" s="78"/>
      <c r="AE214" s="78"/>
      <c r="AF214" s="78"/>
      <c r="AG214" s="78"/>
    </row>
    <row r="215">
      <c r="A215" s="78"/>
      <c r="B215" s="87"/>
      <c r="C215" s="87"/>
      <c r="D215" s="78"/>
      <c r="E215" s="78"/>
      <c r="F215" s="78"/>
      <c r="G215" s="78"/>
      <c r="H215" s="78"/>
      <c r="I215" s="78"/>
      <c r="J215" s="78"/>
      <c r="K215" s="87"/>
      <c r="L215" s="78"/>
      <c r="M215" s="78"/>
      <c r="N215" s="78"/>
      <c r="O215" s="78"/>
      <c r="P215" s="87"/>
      <c r="Q215" s="78"/>
      <c r="R215" s="78"/>
      <c r="S215" s="78"/>
      <c r="T215" s="78"/>
      <c r="U215" s="78"/>
      <c r="V215" s="78"/>
      <c r="W215" s="78"/>
      <c r="X215" s="78"/>
      <c r="Y215" s="78"/>
      <c r="Z215" s="78"/>
      <c r="AA215" s="78"/>
      <c r="AB215" s="78"/>
      <c r="AC215" s="78"/>
      <c r="AD215" s="78"/>
      <c r="AE215" s="78"/>
      <c r="AF215" s="78"/>
      <c r="AG215" s="78"/>
    </row>
    <row r="216">
      <c r="A216" s="78"/>
      <c r="B216" s="87"/>
      <c r="C216" s="87"/>
      <c r="D216" s="78"/>
      <c r="E216" s="78"/>
      <c r="F216" s="78"/>
      <c r="G216" s="78"/>
      <c r="H216" s="78"/>
      <c r="I216" s="78"/>
      <c r="J216" s="78"/>
      <c r="K216" s="87"/>
      <c r="L216" s="78"/>
      <c r="M216" s="78"/>
      <c r="N216" s="78"/>
      <c r="O216" s="78"/>
      <c r="P216" s="87"/>
      <c r="Q216" s="78"/>
      <c r="R216" s="78"/>
      <c r="S216" s="78"/>
      <c r="T216" s="78"/>
      <c r="U216" s="78"/>
      <c r="V216" s="78"/>
      <c r="W216" s="78"/>
      <c r="X216" s="78"/>
      <c r="Y216" s="78"/>
      <c r="Z216" s="78"/>
      <c r="AA216" s="78"/>
      <c r="AB216" s="78"/>
      <c r="AC216" s="78"/>
      <c r="AD216" s="78"/>
      <c r="AE216" s="78"/>
      <c r="AF216" s="78"/>
      <c r="AG216" s="78"/>
    </row>
    <row r="217">
      <c r="A217" s="78"/>
      <c r="B217" s="87"/>
      <c r="C217" s="87"/>
      <c r="D217" s="78"/>
      <c r="E217" s="78"/>
      <c r="F217" s="78"/>
      <c r="G217" s="78"/>
      <c r="H217" s="78"/>
      <c r="I217" s="78"/>
      <c r="J217" s="78"/>
      <c r="K217" s="87"/>
      <c r="L217" s="78"/>
      <c r="M217" s="78"/>
      <c r="N217" s="78"/>
      <c r="O217" s="78"/>
      <c r="P217" s="87"/>
      <c r="Q217" s="78"/>
      <c r="R217" s="78"/>
      <c r="S217" s="78"/>
      <c r="T217" s="78"/>
      <c r="U217" s="78"/>
      <c r="V217" s="78"/>
      <c r="W217" s="78"/>
      <c r="X217" s="78"/>
      <c r="Y217" s="78"/>
      <c r="Z217" s="78"/>
      <c r="AA217" s="78"/>
      <c r="AB217" s="78"/>
      <c r="AC217" s="78"/>
      <c r="AD217" s="78"/>
      <c r="AE217" s="78"/>
      <c r="AF217" s="78"/>
      <c r="AG217" s="78"/>
    </row>
    <row r="218">
      <c r="A218" s="78"/>
      <c r="B218" s="87"/>
      <c r="C218" s="87"/>
      <c r="D218" s="78"/>
      <c r="E218" s="78"/>
      <c r="F218" s="78"/>
      <c r="G218" s="78"/>
      <c r="H218" s="78"/>
      <c r="I218" s="78"/>
      <c r="J218" s="78"/>
      <c r="K218" s="87"/>
      <c r="L218" s="78"/>
      <c r="M218" s="78"/>
      <c r="N218" s="78"/>
      <c r="O218" s="78"/>
      <c r="P218" s="87"/>
      <c r="Q218" s="78"/>
      <c r="R218" s="78"/>
      <c r="S218" s="78"/>
      <c r="T218" s="78"/>
      <c r="U218" s="78"/>
      <c r="V218" s="78"/>
      <c r="W218" s="78"/>
      <c r="X218" s="78"/>
      <c r="Y218" s="78"/>
      <c r="Z218" s="78"/>
      <c r="AA218" s="78"/>
      <c r="AB218" s="78"/>
      <c r="AC218" s="78"/>
      <c r="AD218" s="78"/>
      <c r="AE218" s="78"/>
      <c r="AF218" s="78"/>
      <c r="AG218" s="78"/>
    </row>
    <row r="219">
      <c r="A219" s="78"/>
      <c r="B219" s="87"/>
      <c r="C219" s="87"/>
      <c r="D219" s="78"/>
      <c r="E219" s="78"/>
      <c r="F219" s="78"/>
      <c r="G219" s="78"/>
      <c r="H219" s="78"/>
      <c r="I219" s="78"/>
      <c r="J219" s="78"/>
      <c r="K219" s="87"/>
      <c r="L219" s="78"/>
      <c r="M219" s="78"/>
      <c r="N219" s="78"/>
      <c r="O219" s="78"/>
      <c r="P219" s="87"/>
      <c r="Q219" s="78"/>
      <c r="R219" s="78"/>
      <c r="S219" s="78"/>
      <c r="T219" s="78"/>
      <c r="U219" s="78"/>
      <c r="V219" s="78"/>
      <c r="W219" s="78"/>
      <c r="X219" s="78"/>
      <c r="Y219" s="78"/>
      <c r="Z219" s="78"/>
      <c r="AA219" s="78"/>
      <c r="AB219" s="78"/>
      <c r="AC219" s="78"/>
      <c r="AD219" s="78"/>
      <c r="AE219" s="78"/>
      <c r="AF219" s="78"/>
      <c r="AG219" s="78"/>
    </row>
    <row r="220">
      <c r="A220" s="78"/>
      <c r="B220" s="87"/>
      <c r="C220" s="87"/>
      <c r="D220" s="78"/>
      <c r="E220" s="78"/>
      <c r="F220" s="78"/>
      <c r="G220" s="78"/>
      <c r="H220" s="78"/>
      <c r="I220" s="78"/>
      <c r="J220" s="78"/>
      <c r="K220" s="87"/>
      <c r="L220" s="78"/>
      <c r="M220" s="78"/>
      <c r="N220" s="78"/>
      <c r="O220" s="78"/>
      <c r="P220" s="87"/>
      <c r="Q220" s="78"/>
      <c r="R220" s="78"/>
      <c r="S220" s="78"/>
      <c r="T220" s="78"/>
      <c r="U220" s="78"/>
      <c r="V220" s="78"/>
      <c r="W220" s="78"/>
      <c r="X220" s="78"/>
      <c r="Y220" s="78"/>
      <c r="Z220" s="78"/>
      <c r="AA220" s="78"/>
      <c r="AB220" s="78"/>
      <c r="AC220" s="78"/>
      <c r="AD220" s="78"/>
      <c r="AE220" s="78"/>
      <c r="AF220" s="78"/>
      <c r="AG220" s="78"/>
    </row>
    <row r="221">
      <c r="A221" s="78"/>
      <c r="B221" s="87"/>
      <c r="C221" s="87"/>
      <c r="D221" s="78"/>
      <c r="E221" s="78"/>
      <c r="F221" s="78"/>
      <c r="G221" s="78"/>
      <c r="H221" s="78"/>
      <c r="I221" s="78"/>
      <c r="J221" s="78"/>
      <c r="K221" s="87"/>
      <c r="L221" s="78"/>
      <c r="M221" s="78"/>
      <c r="N221" s="78"/>
      <c r="O221" s="78"/>
      <c r="P221" s="87"/>
      <c r="Q221" s="78"/>
      <c r="R221" s="78"/>
      <c r="S221" s="78"/>
      <c r="T221" s="78"/>
      <c r="U221" s="78"/>
      <c r="V221" s="78"/>
      <c r="W221" s="78"/>
      <c r="X221" s="78"/>
      <c r="Y221" s="78"/>
      <c r="Z221" s="78"/>
      <c r="AA221" s="78"/>
      <c r="AB221" s="78"/>
      <c r="AC221" s="78"/>
      <c r="AD221" s="78"/>
      <c r="AE221" s="78"/>
      <c r="AF221" s="78"/>
      <c r="AG221" s="78"/>
    </row>
    <row r="222">
      <c r="A222" s="78"/>
      <c r="B222" s="87"/>
      <c r="C222" s="87"/>
      <c r="D222" s="78"/>
      <c r="E222" s="78"/>
      <c r="F222" s="78"/>
      <c r="G222" s="78"/>
      <c r="H222" s="78"/>
      <c r="I222" s="78"/>
      <c r="J222" s="78"/>
      <c r="K222" s="87"/>
      <c r="L222" s="78"/>
      <c r="M222" s="78"/>
      <c r="N222" s="78"/>
      <c r="O222" s="78"/>
      <c r="P222" s="87"/>
      <c r="Q222" s="78"/>
      <c r="R222" s="78"/>
      <c r="S222" s="78"/>
      <c r="T222" s="78"/>
      <c r="U222" s="78"/>
      <c r="V222" s="78"/>
      <c r="W222" s="78"/>
      <c r="X222" s="78"/>
      <c r="Y222" s="78"/>
      <c r="Z222" s="78"/>
      <c r="AA222" s="78"/>
      <c r="AB222" s="78"/>
      <c r="AC222" s="78"/>
      <c r="AD222" s="78"/>
      <c r="AE222" s="78"/>
      <c r="AF222" s="78"/>
      <c r="AG222" s="78"/>
    </row>
    <row r="223">
      <c r="A223" s="78"/>
      <c r="B223" s="87"/>
      <c r="C223" s="87"/>
      <c r="D223" s="78"/>
      <c r="E223" s="78"/>
      <c r="F223" s="78"/>
      <c r="G223" s="78"/>
      <c r="H223" s="78"/>
      <c r="I223" s="78"/>
      <c r="J223" s="78"/>
      <c r="K223" s="87"/>
      <c r="L223" s="78"/>
      <c r="M223" s="78"/>
      <c r="N223" s="78"/>
      <c r="O223" s="78"/>
      <c r="P223" s="87"/>
      <c r="Q223" s="78"/>
      <c r="R223" s="78"/>
      <c r="S223" s="78"/>
      <c r="T223" s="78"/>
      <c r="U223" s="78"/>
      <c r="V223" s="78"/>
      <c r="W223" s="78"/>
      <c r="X223" s="78"/>
      <c r="Y223" s="78"/>
      <c r="Z223" s="78"/>
      <c r="AA223" s="78"/>
      <c r="AB223" s="78"/>
      <c r="AC223" s="78"/>
      <c r="AD223" s="78"/>
      <c r="AE223" s="78"/>
      <c r="AF223" s="78"/>
      <c r="AG223" s="78"/>
    </row>
    <row r="224">
      <c r="A224" s="78"/>
      <c r="B224" s="87"/>
      <c r="C224" s="87"/>
      <c r="D224" s="78"/>
      <c r="E224" s="78"/>
      <c r="F224" s="78"/>
      <c r="G224" s="78"/>
      <c r="H224" s="78"/>
      <c r="I224" s="78"/>
      <c r="J224" s="78"/>
      <c r="K224" s="87"/>
      <c r="L224" s="78"/>
      <c r="M224" s="78"/>
      <c r="N224" s="78"/>
      <c r="O224" s="78"/>
      <c r="P224" s="87"/>
      <c r="Q224" s="78"/>
      <c r="R224" s="78"/>
      <c r="S224" s="78"/>
      <c r="T224" s="78"/>
      <c r="U224" s="78"/>
      <c r="V224" s="78"/>
      <c r="W224" s="78"/>
      <c r="X224" s="78"/>
      <c r="Y224" s="78"/>
      <c r="Z224" s="78"/>
      <c r="AA224" s="78"/>
      <c r="AB224" s="78"/>
      <c r="AC224" s="78"/>
      <c r="AD224" s="78"/>
      <c r="AE224" s="78"/>
      <c r="AF224" s="78"/>
      <c r="AG224" s="78"/>
    </row>
    <row r="225">
      <c r="A225" s="78"/>
      <c r="B225" s="87"/>
      <c r="C225" s="87"/>
      <c r="D225" s="78"/>
      <c r="E225" s="78"/>
      <c r="F225" s="78"/>
      <c r="G225" s="78"/>
      <c r="H225" s="78"/>
      <c r="I225" s="78"/>
      <c r="J225" s="78"/>
      <c r="K225" s="87"/>
      <c r="L225" s="78"/>
      <c r="M225" s="78"/>
      <c r="N225" s="78"/>
      <c r="O225" s="78"/>
      <c r="P225" s="87"/>
      <c r="Q225" s="78"/>
      <c r="R225" s="78"/>
      <c r="S225" s="78"/>
      <c r="T225" s="78"/>
      <c r="U225" s="78"/>
      <c r="V225" s="78"/>
      <c r="W225" s="78"/>
      <c r="X225" s="78"/>
      <c r="Y225" s="78"/>
      <c r="Z225" s="78"/>
      <c r="AA225" s="78"/>
      <c r="AB225" s="78"/>
      <c r="AC225" s="78"/>
      <c r="AD225" s="78"/>
      <c r="AE225" s="78"/>
      <c r="AF225" s="78"/>
      <c r="AG225" s="78"/>
    </row>
    <row r="226">
      <c r="A226" s="78"/>
      <c r="B226" s="87"/>
      <c r="C226" s="87"/>
      <c r="D226" s="78"/>
      <c r="E226" s="78"/>
      <c r="F226" s="78"/>
      <c r="G226" s="78"/>
      <c r="H226" s="78"/>
      <c r="I226" s="78"/>
      <c r="J226" s="78"/>
      <c r="K226" s="87"/>
      <c r="L226" s="78"/>
      <c r="M226" s="78"/>
      <c r="N226" s="78"/>
      <c r="O226" s="78"/>
      <c r="P226" s="87"/>
      <c r="Q226" s="78"/>
      <c r="R226" s="78"/>
      <c r="S226" s="78"/>
      <c r="T226" s="78"/>
      <c r="U226" s="78"/>
      <c r="V226" s="78"/>
      <c r="W226" s="78"/>
      <c r="X226" s="78"/>
      <c r="Y226" s="78"/>
      <c r="Z226" s="78"/>
      <c r="AA226" s="78"/>
      <c r="AB226" s="78"/>
      <c r="AC226" s="78"/>
      <c r="AD226" s="78"/>
      <c r="AE226" s="78"/>
      <c r="AF226" s="78"/>
      <c r="AG226" s="78"/>
    </row>
    <row r="227">
      <c r="A227" s="78"/>
      <c r="B227" s="87"/>
      <c r="C227" s="87"/>
      <c r="D227" s="78"/>
      <c r="E227" s="78"/>
      <c r="F227" s="78"/>
      <c r="G227" s="78"/>
      <c r="H227" s="78"/>
      <c r="I227" s="78"/>
      <c r="J227" s="78"/>
      <c r="K227" s="87"/>
      <c r="L227" s="78"/>
      <c r="M227" s="78"/>
      <c r="N227" s="78"/>
      <c r="O227" s="78"/>
      <c r="P227" s="87"/>
      <c r="Q227" s="78"/>
      <c r="R227" s="78"/>
      <c r="S227" s="78"/>
      <c r="T227" s="78"/>
      <c r="U227" s="78"/>
      <c r="V227" s="78"/>
      <c r="W227" s="78"/>
      <c r="X227" s="78"/>
      <c r="Y227" s="78"/>
      <c r="Z227" s="78"/>
      <c r="AA227" s="78"/>
      <c r="AB227" s="78"/>
      <c r="AC227" s="78"/>
      <c r="AD227" s="78"/>
      <c r="AE227" s="78"/>
      <c r="AF227" s="78"/>
      <c r="AG227" s="78"/>
    </row>
    <row r="228">
      <c r="A228" s="78"/>
      <c r="B228" s="87"/>
      <c r="C228" s="87"/>
      <c r="D228" s="78"/>
      <c r="E228" s="78"/>
      <c r="F228" s="78"/>
      <c r="G228" s="78"/>
      <c r="H228" s="78"/>
      <c r="I228" s="78"/>
      <c r="J228" s="78"/>
      <c r="K228" s="87"/>
      <c r="L228" s="78"/>
      <c r="M228" s="78"/>
      <c r="N228" s="78"/>
      <c r="O228" s="78"/>
      <c r="P228" s="87"/>
      <c r="Q228" s="78"/>
      <c r="R228" s="78"/>
      <c r="S228" s="78"/>
      <c r="T228" s="78"/>
      <c r="U228" s="78"/>
      <c r="V228" s="78"/>
      <c r="W228" s="78"/>
      <c r="X228" s="78"/>
      <c r="Y228" s="78"/>
      <c r="Z228" s="78"/>
      <c r="AA228" s="78"/>
      <c r="AB228" s="78"/>
      <c r="AC228" s="78"/>
      <c r="AD228" s="78"/>
      <c r="AE228" s="78"/>
      <c r="AF228" s="78"/>
      <c r="AG228" s="78"/>
    </row>
    <row r="229">
      <c r="A229" s="78"/>
      <c r="B229" s="87"/>
      <c r="C229" s="87"/>
      <c r="D229" s="78"/>
      <c r="E229" s="78"/>
      <c r="F229" s="78"/>
      <c r="G229" s="78"/>
      <c r="H229" s="78"/>
      <c r="I229" s="78"/>
      <c r="J229" s="78"/>
      <c r="K229" s="87"/>
      <c r="L229" s="78"/>
      <c r="M229" s="78"/>
      <c r="N229" s="78"/>
      <c r="O229" s="78"/>
      <c r="P229" s="87"/>
      <c r="Q229" s="78"/>
      <c r="R229" s="78"/>
      <c r="S229" s="78"/>
      <c r="T229" s="78"/>
      <c r="U229" s="78"/>
      <c r="V229" s="78"/>
      <c r="W229" s="78"/>
      <c r="X229" s="78"/>
      <c r="Y229" s="78"/>
      <c r="Z229" s="78"/>
      <c r="AA229" s="78"/>
      <c r="AB229" s="78"/>
      <c r="AC229" s="78"/>
      <c r="AD229" s="78"/>
      <c r="AE229" s="78"/>
      <c r="AF229" s="78"/>
      <c r="AG229" s="78"/>
    </row>
  </sheetData>
  <drawing r:id="rId2"/>
  <legacyDrawing r:id="rId3"/>
  <tableParts count="1">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86"/>
    <col customWidth="1" min="2" max="2" width="8.29"/>
    <col customWidth="1" min="3" max="3" width="25.29"/>
    <col customWidth="1" min="4" max="4" width="40.29"/>
    <col customWidth="1" min="5" max="5" width="33.0"/>
    <col customWidth="1" min="6" max="6" width="11.57"/>
    <col customWidth="1" min="7" max="7" width="11.71"/>
    <col customWidth="1" min="8" max="8" width="13.29"/>
    <col customWidth="1" min="9" max="9" width="10.57"/>
    <col customWidth="1" min="11" max="11" width="49.71"/>
    <col customWidth="1" min="12" max="12" width="63.71"/>
  </cols>
  <sheetData>
    <row r="1">
      <c r="A1" s="90" t="s">
        <v>2</v>
      </c>
      <c r="B1" s="5" t="s">
        <v>3800</v>
      </c>
      <c r="C1" s="5" t="s">
        <v>4</v>
      </c>
      <c r="D1" s="5" t="s">
        <v>3</v>
      </c>
      <c r="E1" s="5" t="s">
        <v>3801</v>
      </c>
      <c r="F1" s="5" t="s">
        <v>33</v>
      </c>
      <c r="G1" s="5" t="s">
        <v>3802</v>
      </c>
      <c r="H1" s="5" t="s">
        <v>3803</v>
      </c>
      <c r="I1" s="5" t="s">
        <v>5</v>
      </c>
      <c r="J1" s="5" t="s">
        <v>3804</v>
      </c>
      <c r="K1" s="5" t="s">
        <v>3805</v>
      </c>
      <c r="L1" s="5" t="s">
        <v>3806</v>
      </c>
    </row>
    <row r="2">
      <c r="A2" s="8">
        <v>1.0</v>
      </c>
      <c r="B2" s="5">
        <v>2009.0</v>
      </c>
      <c r="C2" s="5" t="s">
        <v>1021</v>
      </c>
      <c r="D2" s="5" t="s">
        <v>3807</v>
      </c>
      <c r="E2" s="17"/>
      <c r="F2" s="91"/>
      <c r="G2" s="2"/>
      <c r="H2" s="5" t="s">
        <v>3808</v>
      </c>
      <c r="I2" s="5">
        <v>2009.0</v>
      </c>
      <c r="J2" s="5" t="s">
        <v>3809</v>
      </c>
      <c r="K2" s="5" t="s">
        <v>3810</v>
      </c>
      <c r="L2" s="17"/>
    </row>
    <row r="3">
      <c r="A3" s="8">
        <v>2.0</v>
      </c>
      <c r="B3" s="5">
        <v>2010.0</v>
      </c>
      <c r="C3" s="5" t="s">
        <v>802</v>
      </c>
      <c r="D3" s="5" t="s">
        <v>795</v>
      </c>
      <c r="E3" s="5" t="s">
        <v>3811</v>
      </c>
      <c r="F3" s="5" t="s">
        <v>805</v>
      </c>
      <c r="G3" s="17"/>
      <c r="H3" s="17"/>
      <c r="I3" s="5">
        <v>2010.0</v>
      </c>
      <c r="J3" s="17"/>
      <c r="K3" s="5" t="s">
        <v>3812</v>
      </c>
      <c r="L3" s="17"/>
    </row>
    <row r="4">
      <c r="A4" s="8">
        <v>3.0</v>
      </c>
      <c r="B4" s="5">
        <v>2011.0</v>
      </c>
      <c r="C4" s="5" t="s">
        <v>1325</v>
      </c>
      <c r="D4" s="5" t="s">
        <v>894</v>
      </c>
      <c r="E4" s="5" t="s">
        <v>3813</v>
      </c>
      <c r="F4" s="5" t="s">
        <v>903</v>
      </c>
      <c r="G4" s="17"/>
      <c r="H4" s="17"/>
      <c r="I4" s="5">
        <v>2011.0</v>
      </c>
      <c r="J4" s="17"/>
      <c r="K4" s="5" t="s">
        <v>3814</v>
      </c>
      <c r="L4" s="17"/>
    </row>
    <row r="5">
      <c r="A5" s="8">
        <v>4.0</v>
      </c>
      <c r="B5" s="5">
        <v>2014.0</v>
      </c>
      <c r="C5" s="5" t="s">
        <v>900</v>
      </c>
      <c r="D5" s="5" t="s">
        <v>1320</v>
      </c>
      <c r="E5" s="5" t="s">
        <v>3815</v>
      </c>
      <c r="F5" s="5" t="s">
        <v>1328</v>
      </c>
      <c r="G5" s="10"/>
      <c r="H5" s="17"/>
      <c r="I5" s="5">
        <v>2014.0</v>
      </c>
      <c r="J5" s="17"/>
      <c r="K5" s="5" t="s">
        <v>3812</v>
      </c>
      <c r="L5" s="17"/>
    </row>
    <row r="6">
      <c r="A6" s="8">
        <v>5.0</v>
      </c>
      <c r="B6" s="5">
        <v>2005.0</v>
      </c>
      <c r="C6" s="5" t="s">
        <v>364</v>
      </c>
      <c r="D6" s="5" t="s">
        <v>354</v>
      </c>
      <c r="E6" s="5" t="s">
        <v>3816</v>
      </c>
      <c r="F6" s="5" t="s">
        <v>368</v>
      </c>
      <c r="G6" s="17"/>
      <c r="H6" s="17"/>
      <c r="I6" s="5">
        <v>2005.0</v>
      </c>
      <c r="J6" s="17"/>
      <c r="K6" s="5" t="s">
        <v>57</v>
      </c>
      <c r="L6" s="17"/>
    </row>
    <row r="7">
      <c r="A7" s="8">
        <v>6.0</v>
      </c>
      <c r="B7" s="5">
        <v>2006.0</v>
      </c>
      <c r="C7" s="5" t="s">
        <v>744</v>
      </c>
      <c r="D7" s="5" t="s">
        <v>737</v>
      </c>
      <c r="E7" s="5" t="s">
        <v>3817</v>
      </c>
      <c r="F7" s="5" t="s">
        <v>747</v>
      </c>
      <c r="G7" s="17"/>
      <c r="H7" s="91"/>
      <c r="I7" s="5">
        <v>2006.0</v>
      </c>
      <c r="J7" s="17"/>
      <c r="K7" s="5" t="s">
        <v>3814</v>
      </c>
      <c r="L7" s="17"/>
    </row>
    <row r="8">
      <c r="A8" s="8">
        <v>7.0</v>
      </c>
      <c r="B8" s="5">
        <v>2003.0</v>
      </c>
      <c r="C8" s="5" t="s">
        <v>881</v>
      </c>
      <c r="D8" s="5" t="s">
        <v>875</v>
      </c>
      <c r="E8" s="5" t="s">
        <v>3818</v>
      </c>
      <c r="F8" s="5" t="s">
        <v>883</v>
      </c>
      <c r="G8" s="17"/>
      <c r="H8" s="2"/>
      <c r="I8" s="5">
        <v>2003.0</v>
      </c>
      <c r="J8" s="17"/>
      <c r="K8" s="5" t="s">
        <v>57</v>
      </c>
      <c r="L8" s="17"/>
    </row>
    <row r="9" ht="37.5" customHeight="1">
      <c r="A9" s="8">
        <v>8.0</v>
      </c>
      <c r="B9" s="5">
        <v>2007.0</v>
      </c>
      <c r="C9" s="5" t="s">
        <v>583</v>
      </c>
      <c r="D9" s="5" t="s">
        <v>575</v>
      </c>
      <c r="E9" s="5" t="s">
        <v>3819</v>
      </c>
      <c r="F9" s="5" t="s">
        <v>586</v>
      </c>
      <c r="G9" s="17"/>
      <c r="H9" s="5" t="s">
        <v>584</v>
      </c>
      <c r="I9" s="5">
        <v>2007.0</v>
      </c>
      <c r="J9" s="5" t="s">
        <v>3820</v>
      </c>
      <c r="K9" s="5" t="s">
        <v>3821</v>
      </c>
      <c r="L9" s="17"/>
    </row>
    <row r="10">
      <c r="A10" s="8">
        <v>9.0</v>
      </c>
      <c r="B10" s="5">
        <v>2005.0</v>
      </c>
      <c r="C10" s="5" t="s">
        <v>240</v>
      </c>
      <c r="D10" s="5" t="s">
        <v>233</v>
      </c>
      <c r="E10" s="2"/>
      <c r="F10" s="17"/>
      <c r="G10" s="17"/>
      <c r="H10" s="17"/>
      <c r="I10" s="5">
        <v>2005.0</v>
      </c>
      <c r="J10" s="17"/>
      <c r="K10" s="5" t="s">
        <v>3822</v>
      </c>
      <c r="L10" s="17"/>
    </row>
    <row r="11">
      <c r="A11" s="8">
        <v>10.0</v>
      </c>
      <c r="B11" s="5">
        <v>2009.0</v>
      </c>
      <c r="C11" s="5" t="s">
        <v>2058</v>
      </c>
      <c r="D11" s="5" t="s">
        <v>2051</v>
      </c>
      <c r="E11" s="5" t="s">
        <v>3823</v>
      </c>
      <c r="F11" s="5" t="s">
        <v>2061</v>
      </c>
      <c r="G11" s="2"/>
      <c r="H11" s="17"/>
      <c r="I11" s="5">
        <v>2009.0</v>
      </c>
      <c r="J11" s="17"/>
      <c r="K11" s="5" t="s">
        <v>3814</v>
      </c>
      <c r="L11" s="17"/>
    </row>
    <row r="12">
      <c r="A12" s="8">
        <v>11.0</v>
      </c>
      <c r="B12" s="5">
        <v>2012.0</v>
      </c>
      <c r="C12" s="5" t="s">
        <v>2847</v>
      </c>
      <c r="D12" s="5" t="s">
        <v>2842</v>
      </c>
      <c r="E12" s="5" t="s">
        <v>3824</v>
      </c>
      <c r="F12" s="92" t="s">
        <v>2851</v>
      </c>
      <c r="G12" s="17"/>
      <c r="H12" s="91"/>
      <c r="I12" s="5">
        <v>2012.0</v>
      </c>
      <c r="J12" s="17"/>
      <c r="K12" s="5" t="s">
        <v>57</v>
      </c>
      <c r="L12" s="17"/>
    </row>
    <row r="13">
      <c r="A13" s="8">
        <v>12.0</v>
      </c>
      <c r="B13" s="5">
        <v>2011.0</v>
      </c>
      <c r="C13" s="5" t="s">
        <v>1715</v>
      </c>
      <c r="D13" s="5" t="s">
        <v>1710</v>
      </c>
      <c r="E13" s="5" t="s">
        <v>3818</v>
      </c>
      <c r="F13" s="5" t="s">
        <v>1718</v>
      </c>
      <c r="G13" s="2"/>
      <c r="H13" s="2"/>
      <c r="I13" s="5">
        <v>2011.0</v>
      </c>
      <c r="J13" s="17"/>
      <c r="K13" s="5" t="s">
        <v>3814</v>
      </c>
      <c r="L13" s="17"/>
    </row>
    <row r="14">
      <c r="A14" s="8">
        <v>13.0</v>
      </c>
      <c r="B14" s="5">
        <v>2009.0</v>
      </c>
      <c r="C14" s="5" t="s">
        <v>1695</v>
      </c>
      <c r="D14" s="5" t="s">
        <v>1686</v>
      </c>
      <c r="E14" s="5" t="s">
        <v>3825</v>
      </c>
      <c r="F14" s="5" t="s">
        <v>1699</v>
      </c>
      <c r="G14" s="17"/>
      <c r="H14" s="17"/>
      <c r="I14" s="5">
        <v>2009.0</v>
      </c>
      <c r="J14" s="17"/>
      <c r="K14" s="5" t="s">
        <v>3814</v>
      </c>
      <c r="L14" s="17"/>
    </row>
    <row r="15">
      <c r="A15" s="8">
        <v>14.0</v>
      </c>
      <c r="B15" s="5">
        <v>2006.0</v>
      </c>
      <c r="C15" s="5" t="s">
        <v>230</v>
      </c>
      <c r="D15" s="5" t="s">
        <v>222</v>
      </c>
      <c r="E15" s="17"/>
      <c r="F15" s="17"/>
      <c r="G15" s="66" t="s">
        <v>3826</v>
      </c>
      <c r="H15" s="17"/>
      <c r="I15" s="5">
        <v>2006.0</v>
      </c>
      <c r="J15" s="17"/>
      <c r="K15" s="5" t="s">
        <v>3827</v>
      </c>
      <c r="L15" s="17"/>
    </row>
    <row r="16">
      <c r="A16" s="8">
        <v>15.0</v>
      </c>
      <c r="B16" s="5">
        <v>2013.0</v>
      </c>
      <c r="C16" s="5" t="s">
        <v>2311</v>
      </c>
      <c r="D16" s="5" t="s">
        <v>2306</v>
      </c>
      <c r="E16" s="5" t="s">
        <v>3813</v>
      </c>
      <c r="F16" s="5" t="s">
        <v>2315</v>
      </c>
      <c r="G16" s="17"/>
      <c r="H16" s="2"/>
      <c r="I16" s="5">
        <v>2013.0</v>
      </c>
      <c r="J16" s="17"/>
      <c r="K16" s="5" t="s">
        <v>3814</v>
      </c>
      <c r="L16" s="17"/>
    </row>
    <row r="17">
      <c r="A17" s="8">
        <v>16.0</v>
      </c>
      <c r="B17" s="5">
        <v>2006.0</v>
      </c>
      <c r="C17" s="5" t="s">
        <v>1663</v>
      </c>
      <c r="D17" s="5" t="s">
        <v>1657</v>
      </c>
      <c r="E17" s="5" t="s">
        <v>3828</v>
      </c>
      <c r="F17" s="92" t="s">
        <v>1667</v>
      </c>
      <c r="G17" s="2"/>
      <c r="H17" s="2"/>
      <c r="I17" s="5">
        <v>2006.0</v>
      </c>
      <c r="J17" s="17"/>
      <c r="K17" s="5" t="s">
        <v>3829</v>
      </c>
      <c r="L17" s="17"/>
    </row>
    <row r="18">
      <c r="A18" s="8">
        <v>17.0</v>
      </c>
      <c r="B18" s="5">
        <v>2011.0</v>
      </c>
      <c r="C18" s="5" t="s">
        <v>2388</v>
      </c>
      <c r="D18" s="5" t="s">
        <v>2380</v>
      </c>
      <c r="E18" s="5" t="s">
        <v>3830</v>
      </c>
      <c r="F18" s="5" t="s">
        <v>2392</v>
      </c>
      <c r="G18" s="17"/>
      <c r="H18" s="2"/>
      <c r="I18" s="5">
        <v>2011.0</v>
      </c>
      <c r="J18" s="17"/>
      <c r="K18" s="5" t="s">
        <v>1149</v>
      </c>
      <c r="L18" s="17"/>
    </row>
    <row r="19">
      <c r="A19" s="8">
        <v>18.0</v>
      </c>
      <c r="B19" s="5">
        <v>2016.0</v>
      </c>
      <c r="C19" s="5" t="s">
        <v>2359</v>
      </c>
      <c r="D19" s="5" t="s">
        <v>2353</v>
      </c>
      <c r="E19" s="2"/>
      <c r="F19" s="2"/>
      <c r="G19" s="17"/>
      <c r="H19" s="5" t="s">
        <v>3831</v>
      </c>
      <c r="I19" s="5">
        <v>2016.0</v>
      </c>
      <c r="J19" s="17"/>
      <c r="K19" s="5" t="s">
        <v>3814</v>
      </c>
      <c r="L19" s="17"/>
    </row>
    <row r="20">
      <c r="A20" s="8">
        <v>19.0</v>
      </c>
      <c r="B20" s="5">
        <v>2012.0</v>
      </c>
      <c r="C20" s="5" t="s">
        <v>1799</v>
      </c>
      <c r="D20" s="5" t="s">
        <v>1791</v>
      </c>
      <c r="E20" s="5" t="s">
        <v>3813</v>
      </c>
      <c r="F20" s="5" t="s">
        <v>1803</v>
      </c>
      <c r="G20" s="17"/>
      <c r="H20" s="5"/>
      <c r="I20" s="5">
        <v>2012.0</v>
      </c>
      <c r="J20" s="17"/>
      <c r="K20" s="5" t="s">
        <v>3832</v>
      </c>
      <c r="L20" s="17"/>
    </row>
    <row r="21">
      <c r="A21" s="8">
        <v>20.0</v>
      </c>
      <c r="B21" s="5">
        <v>2015.0</v>
      </c>
      <c r="C21" s="5" t="s">
        <v>1938</v>
      </c>
      <c r="D21" s="5" t="s">
        <v>1931</v>
      </c>
      <c r="E21" s="5" t="s">
        <v>3833</v>
      </c>
      <c r="F21" s="5" t="s">
        <v>1941</v>
      </c>
      <c r="G21" s="17"/>
      <c r="H21" s="2"/>
      <c r="I21" s="5">
        <v>2015.0</v>
      </c>
      <c r="J21" s="17"/>
      <c r="K21" s="5" t="s">
        <v>3834</v>
      </c>
      <c r="L21" s="17"/>
    </row>
    <row r="22">
      <c r="A22" s="8">
        <v>21.0</v>
      </c>
      <c r="B22" s="5">
        <v>2013.0</v>
      </c>
      <c r="C22" s="5" t="s">
        <v>2149</v>
      </c>
      <c r="D22" s="5" t="s">
        <v>2144</v>
      </c>
      <c r="E22" s="5" t="s">
        <v>3835</v>
      </c>
      <c r="F22" s="5" t="s">
        <v>2152</v>
      </c>
      <c r="G22" s="17"/>
      <c r="H22" s="17"/>
      <c r="I22" s="5">
        <v>2013.0</v>
      </c>
      <c r="J22" s="17"/>
      <c r="K22" s="5" t="s">
        <v>3814</v>
      </c>
      <c r="L22" s="17"/>
    </row>
    <row r="23">
      <c r="A23" s="8">
        <v>22.0</v>
      </c>
      <c r="B23" s="5">
        <v>2010.0</v>
      </c>
      <c r="C23" s="5" t="s">
        <v>2838</v>
      </c>
      <c r="D23" s="5" t="s">
        <v>2831</v>
      </c>
      <c r="E23" s="5" t="s">
        <v>3836</v>
      </c>
      <c r="F23" s="17"/>
      <c r="G23" s="2"/>
      <c r="H23" s="2"/>
      <c r="I23" s="5">
        <v>2010.0</v>
      </c>
      <c r="J23" s="17"/>
      <c r="K23" s="5" t="s">
        <v>3814</v>
      </c>
      <c r="L23" s="17"/>
    </row>
    <row r="24">
      <c r="A24" s="8">
        <v>23.0</v>
      </c>
      <c r="B24" s="5">
        <v>2005.0</v>
      </c>
      <c r="C24" s="5" t="s">
        <v>990</v>
      </c>
      <c r="D24" s="5" t="s">
        <v>982</v>
      </c>
      <c r="E24" s="5" t="s">
        <v>3837</v>
      </c>
      <c r="F24" s="5" t="s">
        <v>993</v>
      </c>
      <c r="G24" s="17"/>
      <c r="H24" s="17"/>
      <c r="I24" s="5">
        <v>2005.0</v>
      </c>
      <c r="J24" s="5" t="s">
        <v>3838</v>
      </c>
      <c r="K24" s="5" t="s">
        <v>3839</v>
      </c>
      <c r="L24" s="17"/>
    </row>
    <row r="25">
      <c r="A25" s="8">
        <v>24.0</v>
      </c>
      <c r="B25" s="5">
        <v>2004.0</v>
      </c>
      <c r="C25" s="5" t="s">
        <v>3371</v>
      </c>
      <c r="D25" s="5" t="s">
        <v>3369</v>
      </c>
      <c r="E25" s="5" t="s">
        <v>3840</v>
      </c>
      <c r="F25" s="5" t="s">
        <v>3373</v>
      </c>
      <c r="G25" s="66" t="s">
        <v>3841</v>
      </c>
      <c r="H25" s="5" t="s">
        <v>3842</v>
      </c>
      <c r="I25" s="5">
        <v>2004.0</v>
      </c>
      <c r="J25" s="17"/>
      <c r="K25" s="5" t="s">
        <v>3843</v>
      </c>
      <c r="L25" s="17"/>
    </row>
    <row r="26">
      <c r="A26" s="8">
        <v>25.0</v>
      </c>
      <c r="B26" s="5">
        <v>2015.0</v>
      </c>
      <c r="C26" s="5" t="s">
        <v>1853</v>
      </c>
      <c r="D26" s="5" t="s">
        <v>1848</v>
      </c>
      <c r="E26" s="5" t="s">
        <v>3844</v>
      </c>
      <c r="F26" s="5" t="s">
        <v>1857</v>
      </c>
      <c r="G26" s="2"/>
      <c r="H26" s="5" t="s">
        <v>3845</v>
      </c>
      <c r="I26" s="5">
        <v>2015.0</v>
      </c>
      <c r="J26" s="17"/>
      <c r="K26" s="5" t="s">
        <v>3846</v>
      </c>
      <c r="L26" s="17"/>
    </row>
    <row r="27">
      <c r="A27" s="8">
        <v>26.0</v>
      </c>
      <c r="B27" s="5">
        <v>2012.0</v>
      </c>
      <c r="C27" s="5" t="s">
        <v>1787</v>
      </c>
      <c r="D27" s="5" t="s">
        <v>1780</v>
      </c>
      <c r="E27" s="5" t="s">
        <v>45</v>
      </c>
      <c r="F27" s="5" t="s">
        <v>1790</v>
      </c>
      <c r="G27" s="17"/>
      <c r="H27" s="5" t="s">
        <v>1788</v>
      </c>
      <c r="I27" s="5">
        <v>2012.0</v>
      </c>
      <c r="J27" s="17"/>
      <c r="K27" s="5" t="s">
        <v>3834</v>
      </c>
      <c r="L27" s="17"/>
    </row>
    <row r="28">
      <c r="A28" s="8">
        <v>27.0</v>
      </c>
      <c r="B28" s="5">
        <v>2004.0</v>
      </c>
      <c r="C28" s="5" t="s">
        <v>2895</v>
      </c>
      <c r="D28" s="5" t="s">
        <v>2887</v>
      </c>
      <c r="E28" s="5" t="s">
        <v>3847</v>
      </c>
      <c r="F28" s="5" t="s">
        <v>2897</v>
      </c>
      <c r="G28" s="17"/>
      <c r="H28" s="5"/>
      <c r="I28" s="5">
        <v>2004.0</v>
      </c>
      <c r="J28" s="17"/>
      <c r="K28" s="5" t="s">
        <v>57</v>
      </c>
      <c r="L28" s="17"/>
    </row>
    <row r="29">
      <c r="A29" s="8">
        <v>28.0</v>
      </c>
      <c r="B29" s="5">
        <v>2013.0</v>
      </c>
      <c r="C29" s="5" t="s">
        <v>826</v>
      </c>
      <c r="D29" s="5" t="s">
        <v>817</v>
      </c>
      <c r="E29" s="5" t="s">
        <v>3848</v>
      </c>
      <c r="F29" s="5" t="s">
        <v>830</v>
      </c>
      <c r="G29" s="17"/>
      <c r="H29" s="5" t="s">
        <v>827</v>
      </c>
      <c r="I29" s="5">
        <v>2013.0</v>
      </c>
      <c r="J29" s="5" t="s">
        <v>3849</v>
      </c>
      <c r="K29" s="5" t="s">
        <v>3850</v>
      </c>
      <c r="L29" s="17"/>
    </row>
    <row r="30">
      <c r="A30" s="8">
        <v>29.0</v>
      </c>
      <c r="B30" s="5">
        <v>2014.0</v>
      </c>
      <c r="C30" s="5" t="s">
        <v>1745</v>
      </c>
      <c r="D30" s="5" t="s">
        <v>1739</v>
      </c>
      <c r="E30" s="5" t="s">
        <v>3833</v>
      </c>
      <c r="F30" s="5" t="s">
        <v>1748</v>
      </c>
      <c r="G30" s="17"/>
      <c r="H30" s="17"/>
      <c r="I30" s="5">
        <v>2014.0</v>
      </c>
      <c r="J30" s="17"/>
      <c r="K30" s="5" t="s">
        <v>3814</v>
      </c>
      <c r="L30" s="17"/>
    </row>
    <row r="31">
      <c r="A31" s="8">
        <v>30.0</v>
      </c>
      <c r="B31" s="5">
        <v>2016.0</v>
      </c>
      <c r="C31" s="5" t="s">
        <v>2366</v>
      </c>
      <c r="D31" s="5" t="s">
        <v>2363</v>
      </c>
      <c r="E31" s="5" t="s">
        <v>3851</v>
      </c>
      <c r="F31" s="5" t="s">
        <v>2368</v>
      </c>
      <c r="G31" s="66" t="s">
        <v>3852</v>
      </c>
      <c r="H31" s="92" t="s">
        <v>3853</v>
      </c>
      <c r="I31" s="5">
        <v>2016.0</v>
      </c>
      <c r="J31" s="5" t="s">
        <v>3854</v>
      </c>
      <c r="K31" s="5" t="s">
        <v>3814</v>
      </c>
      <c r="L31" s="5" t="s">
        <v>3855</v>
      </c>
    </row>
    <row r="32">
      <c r="A32" s="8">
        <v>31.0</v>
      </c>
      <c r="B32" s="5">
        <v>2010.0</v>
      </c>
      <c r="C32" s="5" t="s">
        <v>2788</v>
      </c>
      <c r="D32" s="5" t="s">
        <v>2782</v>
      </c>
      <c r="E32" s="5" t="s">
        <v>3856</v>
      </c>
      <c r="F32" s="5"/>
      <c r="G32" s="17"/>
      <c r="H32" s="17"/>
      <c r="I32" s="5">
        <v>2010.0</v>
      </c>
      <c r="J32" s="17"/>
      <c r="K32" s="5" t="s">
        <v>3814</v>
      </c>
      <c r="L32" s="17"/>
    </row>
    <row r="33">
      <c r="A33" s="8">
        <v>32.0</v>
      </c>
      <c r="B33" s="5">
        <v>2010.0</v>
      </c>
      <c r="C33" s="5" t="s">
        <v>2329</v>
      </c>
      <c r="D33" s="5" t="s">
        <v>2328</v>
      </c>
      <c r="E33" s="17"/>
      <c r="F33" s="17"/>
      <c r="G33" s="17"/>
      <c r="H33" s="17"/>
      <c r="I33" s="17"/>
      <c r="J33" s="17"/>
      <c r="K33" s="17"/>
      <c r="L33" s="17"/>
    </row>
    <row r="34">
      <c r="A34" s="8">
        <v>33.0</v>
      </c>
      <c r="B34" s="5">
        <v>1998.0</v>
      </c>
      <c r="C34" s="5" t="s">
        <v>1589</v>
      </c>
      <c r="D34" s="5" t="s">
        <v>1581</v>
      </c>
      <c r="E34" s="5" t="s">
        <v>3833</v>
      </c>
      <c r="F34" s="92" t="s">
        <v>1591</v>
      </c>
      <c r="G34" s="17"/>
      <c r="H34" s="2"/>
      <c r="I34" s="5">
        <v>1998.0</v>
      </c>
      <c r="J34" s="5" t="s">
        <v>3857</v>
      </c>
      <c r="K34" s="5" t="s">
        <v>3858</v>
      </c>
      <c r="L34" s="17"/>
    </row>
    <row r="35">
      <c r="A35" s="8">
        <v>34.0</v>
      </c>
      <c r="B35" s="5">
        <v>2008.0</v>
      </c>
      <c r="C35" s="5" t="s">
        <v>656</v>
      </c>
      <c r="D35" s="5" t="s">
        <v>649</v>
      </c>
      <c r="E35" s="5" t="s">
        <v>3859</v>
      </c>
      <c r="F35" s="5" t="s">
        <v>658</v>
      </c>
      <c r="G35" s="17"/>
      <c r="H35" s="5" t="s">
        <v>3860</v>
      </c>
      <c r="I35" s="5">
        <v>2008.0</v>
      </c>
      <c r="J35" s="5" t="s">
        <v>3861</v>
      </c>
      <c r="K35" s="5" t="s">
        <v>3862</v>
      </c>
      <c r="L35" s="17"/>
    </row>
    <row r="36">
      <c r="A36" s="8">
        <v>35.0</v>
      </c>
      <c r="B36" s="5">
        <v>2011.0</v>
      </c>
      <c r="C36" s="5" t="s">
        <v>2020</v>
      </c>
      <c r="D36" s="5" t="s">
        <v>2012</v>
      </c>
      <c r="E36" s="5" t="s">
        <v>3835</v>
      </c>
      <c r="F36" s="5" t="s">
        <v>2024</v>
      </c>
      <c r="G36" s="17"/>
      <c r="H36" s="2"/>
      <c r="I36" s="5">
        <v>2011.0</v>
      </c>
      <c r="J36" s="17"/>
      <c r="K36" s="5" t="s">
        <v>3863</v>
      </c>
      <c r="L36" s="17"/>
    </row>
    <row r="37">
      <c r="A37" s="8">
        <v>36.0</v>
      </c>
      <c r="B37" s="5">
        <v>2016.0</v>
      </c>
      <c r="C37" s="5" t="s">
        <v>1764</v>
      </c>
      <c r="D37" s="5" t="s">
        <v>1759</v>
      </c>
      <c r="E37" s="5" t="s">
        <v>3851</v>
      </c>
      <c r="F37" s="5" t="s">
        <v>1767</v>
      </c>
      <c r="G37" s="17"/>
      <c r="H37" s="17"/>
      <c r="I37" s="5">
        <v>2016.0</v>
      </c>
      <c r="J37" s="17"/>
      <c r="K37" s="5" t="s">
        <v>3814</v>
      </c>
      <c r="L37" s="17"/>
    </row>
    <row r="38">
      <c r="A38" s="8">
        <v>37.0</v>
      </c>
      <c r="B38" s="5">
        <v>2009.0</v>
      </c>
      <c r="C38" s="5" t="s">
        <v>926</v>
      </c>
      <c r="D38" s="5" t="s">
        <v>921</v>
      </c>
      <c r="E38" s="5" t="s">
        <v>3864</v>
      </c>
      <c r="F38" s="5" t="s">
        <v>930</v>
      </c>
      <c r="G38" s="2"/>
      <c r="H38" s="92" t="s">
        <v>927</v>
      </c>
      <c r="I38" s="5">
        <v>2009.0</v>
      </c>
      <c r="J38" s="5" t="s">
        <v>3865</v>
      </c>
      <c r="K38" s="5" t="s">
        <v>3866</v>
      </c>
      <c r="L38" s="17"/>
    </row>
    <row r="39">
      <c r="A39" s="8">
        <v>38.0</v>
      </c>
      <c r="B39" s="5">
        <v>2011.0</v>
      </c>
      <c r="C39" s="5" t="s">
        <v>935</v>
      </c>
      <c r="D39" s="5" t="s">
        <v>931</v>
      </c>
      <c r="E39" s="5" t="s">
        <v>3867</v>
      </c>
      <c r="F39" s="5" t="s">
        <v>938</v>
      </c>
      <c r="G39" s="10"/>
      <c r="H39" s="5" t="s">
        <v>270</v>
      </c>
      <c r="I39" s="5">
        <v>2011.0</v>
      </c>
      <c r="J39" s="5" t="s">
        <v>3868</v>
      </c>
      <c r="K39" s="5" t="s">
        <v>3869</v>
      </c>
      <c r="L39" s="17"/>
    </row>
    <row r="40">
      <c r="A40" s="8">
        <v>39.0</v>
      </c>
      <c r="B40" s="5">
        <v>2013.0</v>
      </c>
      <c r="C40" s="5" t="s">
        <v>269</v>
      </c>
      <c r="D40" s="5" t="s">
        <v>261</v>
      </c>
      <c r="E40" s="5" t="s">
        <v>3833</v>
      </c>
      <c r="F40" s="5" t="s">
        <v>272</v>
      </c>
      <c r="G40" s="2"/>
      <c r="H40" s="5" t="s">
        <v>3870</v>
      </c>
      <c r="I40" s="5">
        <v>2013.0</v>
      </c>
      <c r="J40" s="5" t="s">
        <v>3871</v>
      </c>
      <c r="K40" s="5" t="s">
        <v>3866</v>
      </c>
      <c r="L40" s="17"/>
    </row>
    <row r="41">
      <c r="A41" s="8">
        <v>40.0</v>
      </c>
      <c r="B41" s="5">
        <v>2007.0</v>
      </c>
      <c r="C41" s="12" t="s">
        <v>2859</v>
      </c>
      <c r="D41" s="12" t="s">
        <v>2858</v>
      </c>
      <c r="E41" s="17"/>
      <c r="F41" s="17"/>
      <c r="G41" s="17"/>
      <c r="H41" s="91"/>
      <c r="I41" s="17"/>
      <c r="J41" s="17"/>
      <c r="K41" s="17"/>
      <c r="L41" s="17"/>
    </row>
    <row r="42">
      <c r="A42" s="8">
        <v>41.0</v>
      </c>
      <c r="B42" s="5">
        <v>2000.0</v>
      </c>
      <c r="C42" s="5" t="s">
        <v>2778</v>
      </c>
      <c r="D42" s="5" t="s">
        <v>2772</v>
      </c>
      <c r="E42" s="5" t="s">
        <v>3872</v>
      </c>
      <c r="F42" s="5" t="s">
        <v>2781</v>
      </c>
      <c r="G42" s="17"/>
      <c r="H42" s="92"/>
      <c r="I42" s="5">
        <v>2000.0</v>
      </c>
      <c r="J42" s="17"/>
      <c r="K42" s="5" t="s">
        <v>213</v>
      </c>
      <c r="L42" s="17"/>
    </row>
    <row r="43">
      <c r="A43" s="8">
        <v>42.0</v>
      </c>
      <c r="B43" s="5">
        <v>2008.0</v>
      </c>
      <c r="C43" s="5" t="s">
        <v>246</v>
      </c>
      <c r="D43" s="5" t="s">
        <v>243</v>
      </c>
      <c r="E43" s="5" t="s">
        <v>3873</v>
      </c>
      <c r="F43" s="5" t="s">
        <v>248</v>
      </c>
      <c r="G43" s="17"/>
      <c r="H43" s="91"/>
      <c r="I43" s="5">
        <v>2008.0</v>
      </c>
      <c r="J43" s="17"/>
      <c r="K43" s="5" t="s">
        <v>3874</v>
      </c>
      <c r="L43" s="17"/>
    </row>
    <row r="44">
      <c r="A44" s="8">
        <v>43.0</v>
      </c>
      <c r="B44" s="5">
        <v>2013.0</v>
      </c>
      <c r="C44" s="5" t="s">
        <v>1078</v>
      </c>
      <c r="D44" s="5" t="s">
        <v>1071</v>
      </c>
      <c r="E44" s="5" t="s">
        <v>3875</v>
      </c>
      <c r="F44" s="5" t="s">
        <v>1082</v>
      </c>
      <c r="G44" s="17"/>
      <c r="H44" s="5" t="s">
        <v>3876</v>
      </c>
      <c r="I44" s="5">
        <v>2013.0</v>
      </c>
      <c r="J44" s="17"/>
      <c r="K44" s="5" t="s">
        <v>3846</v>
      </c>
      <c r="L44" s="17"/>
    </row>
    <row r="45">
      <c r="A45" s="8">
        <v>44.0</v>
      </c>
      <c r="B45" s="5">
        <v>2012.0</v>
      </c>
      <c r="C45" s="5" t="s">
        <v>1980</v>
      </c>
      <c r="D45" s="5" t="s">
        <v>1974</v>
      </c>
      <c r="E45" s="5" t="s">
        <v>3818</v>
      </c>
      <c r="F45" s="5" t="s">
        <v>1984</v>
      </c>
      <c r="G45" s="17"/>
      <c r="H45" s="91"/>
      <c r="I45" s="5">
        <v>2012.0</v>
      </c>
      <c r="J45" s="17"/>
      <c r="K45" s="5" t="s">
        <v>3814</v>
      </c>
      <c r="L45" s="17"/>
    </row>
    <row r="46">
      <c r="A46" s="8">
        <v>45.0</v>
      </c>
      <c r="B46" s="5">
        <v>2010.0</v>
      </c>
      <c r="C46" s="5" t="s">
        <v>1705</v>
      </c>
      <c r="D46" s="5" t="s">
        <v>1700</v>
      </c>
      <c r="E46" s="5" t="s">
        <v>3856</v>
      </c>
      <c r="F46" s="17"/>
      <c r="G46" s="17"/>
      <c r="H46" s="91"/>
      <c r="I46" s="5">
        <v>2010.0</v>
      </c>
      <c r="J46" s="17"/>
      <c r="K46" s="5" t="s">
        <v>3814</v>
      </c>
      <c r="L46" s="17"/>
    </row>
    <row r="47">
      <c r="A47" s="8">
        <v>46.0</v>
      </c>
      <c r="B47" s="5">
        <v>2007.0</v>
      </c>
      <c r="C47" s="5" t="s">
        <v>755</v>
      </c>
      <c r="D47" s="5" t="s">
        <v>748</v>
      </c>
      <c r="E47" s="5" t="s">
        <v>3877</v>
      </c>
      <c r="F47" s="5" t="s">
        <v>758</v>
      </c>
      <c r="G47" s="17"/>
      <c r="H47" s="91"/>
      <c r="I47" s="5">
        <v>2007.0</v>
      </c>
      <c r="J47" s="17"/>
      <c r="K47" s="5" t="s">
        <v>3814</v>
      </c>
      <c r="L47" s="17"/>
    </row>
    <row r="48">
      <c r="A48" s="8">
        <v>47.0</v>
      </c>
      <c r="B48" s="5">
        <v>2016.0</v>
      </c>
      <c r="C48" s="5" t="s">
        <v>1109</v>
      </c>
      <c r="D48" s="5" t="s">
        <v>1103</v>
      </c>
      <c r="E48" s="5" t="s">
        <v>3844</v>
      </c>
      <c r="F48" s="5" t="s">
        <v>1112</v>
      </c>
      <c r="G48" s="17"/>
      <c r="H48" s="5" t="s">
        <v>1110</v>
      </c>
      <c r="I48" s="5">
        <v>2016.0</v>
      </c>
      <c r="J48" s="17"/>
      <c r="K48" s="5" t="s">
        <v>3878</v>
      </c>
      <c r="L48" s="17"/>
    </row>
    <row r="49">
      <c r="A49" s="8">
        <v>48.0</v>
      </c>
      <c r="B49" s="5">
        <v>2011.0</v>
      </c>
      <c r="C49" s="5" t="s">
        <v>916</v>
      </c>
      <c r="D49" s="5" t="s">
        <v>911</v>
      </c>
      <c r="E49" s="5" t="s">
        <v>3813</v>
      </c>
      <c r="F49" s="5" t="s">
        <v>920</v>
      </c>
      <c r="G49" s="17"/>
      <c r="H49" s="17"/>
      <c r="I49" s="5">
        <v>2011.0</v>
      </c>
      <c r="J49" s="17"/>
      <c r="K49" s="5" t="s">
        <v>3814</v>
      </c>
      <c r="L49" s="17"/>
    </row>
    <row r="50">
      <c r="A50" s="8">
        <v>49.0</v>
      </c>
      <c r="B50" s="5">
        <v>2011.0</v>
      </c>
      <c r="C50" s="5" t="s">
        <v>765</v>
      </c>
      <c r="D50" s="5" t="s">
        <v>759</v>
      </c>
      <c r="E50" s="5" t="s">
        <v>3879</v>
      </c>
      <c r="F50" s="5" t="s">
        <v>768</v>
      </c>
      <c r="G50" s="17"/>
      <c r="H50" s="64"/>
      <c r="I50" s="5">
        <v>2011.0</v>
      </c>
      <c r="J50" s="17"/>
      <c r="K50" s="5" t="s">
        <v>1149</v>
      </c>
      <c r="L50" s="17"/>
    </row>
    <row r="51">
      <c r="A51" s="8">
        <v>50.0</v>
      </c>
      <c r="B51" s="5">
        <v>2009.0</v>
      </c>
      <c r="C51" s="5" t="s">
        <v>330</v>
      </c>
      <c r="D51" s="5" t="s">
        <v>321</v>
      </c>
      <c r="E51" s="5" t="s">
        <v>3880</v>
      </c>
      <c r="F51" s="5" t="s">
        <v>332</v>
      </c>
      <c r="G51" s="66" t="s">
        <v>3881</v>
      </c>
      <c r="H51" s="5" t="s">
        <v>331</v>
      </c>
      <c r="I51" s="5">
        <v>2009.0</v>
      </c>
      <c r="J51" s="5" t="s">
        <v>3882</v>
      </c>
      <c r="K51" s="5" t="s">
        <v>3883</v>
      </c>
      <c r="L51" s="17"/>
    </row>
    <row r="52">
      <c r="A52" s="8">
        <v>51.0</v>
      </c>
      <c r="B52" s="5">
        <v>1996.0</v>
      </c>
      <c r="C52" s="5" t="s">
        <v>1316</v>
      </c>
      <c r="D52" s="5" t="s">
        <v>1310</v>
      </c>
      <c r="E52" s="5" t="s">
        <v>3884</v>
      </c>
      <c r="F52" s="5" t="s">
        <v>1319</v>
      </c>
      <c r="G52" s="17"/>
      <c r="H52" s="17"/>
      <c r="I52" s="5">
        <v>1996.0</v>
      </c>
      <c r="J52" s="17"/>
      <c r="K52" s="5" t="s">
        <v>57</v>
      </c>
      <c r="L52" s="17"/>
    </row>
    <row r="53">
      <c r="A53" s="8">
        <v>52.0</v>
      </c>
      <c r="B53" s="5">
        <v>2010.0</v>
      </c>
      <c r="C53" s="5" t="s">
        <v>447</v>
      </c>
      <c r="D53" s="5" t="s">
        <v>440</v>
      </c>
      <c r="E53" s="5" t="s">
        <v>3885</v>
      </c>
      <c r="F53" s="5" t="s">
        <v>451</v>
      </c>
      <c r="G53" s="17"/>
      <c r="H53" s="17"/>
      <c r="I53" s="5">
        <v>2010.0</v>
      </c>
      <c r="J53" s="17"/>
      <c r="K53" s="5" t="s">
        <v>57</v>
      </c>
      <c r="L53" s="17"/>
    </row>
    <row r="54">
      <c r="A54" s="8">
        <v>53.0</v>
      </c>
      <c r="B54" s="5">
        <v>2010.0</v>
      </c>
      <c r="C54" s="5" t="s">
        <v>387</v>
      </c>
      <c r="D54" s="5" t="s">
        <v>380</v>
      </c>
      <c r="E54" s="5" t="s">
        <v>3856</v>
      </c>
      <c r="F54" s="2"/>
      <c r="G54" s="17"/>
      <c r="H54" s="17"/>
      <c r="I54" s="5">
        <v>2010.0</v>
      </c>
      <c r="J54" s="17"/>
      <c r="K54" s="5" t="s">
        <v>57</v>
      </c>
      <c r="L54" s="17"/>
    </row>
    <row r="55">
      <c r="A55" s="8">
        <v>54.0</v>
      </c>
      <c r="B55" s="5">
        <v>2000.0</v>
      </c>
      <c r="C55" s="5" t="s">
        <v>813</v>
      </c>
      <c r="D55" s="5" t="s">
        <v>806</v>
      </c>
      <c r="E55" s="5" t="s">
        <v>3886</v>
      </c>
      <c r="F55" s="5" t="s">
        <v>816</v>
      </c>
      <c r="G55" s="17"/>
      <c r="H55" s="2"/>
      <c r="I55" s="5">
        <v>2000.0</v>
      </c>
      <c r="J55" s="17"/>
      <c r="K55" s="5" t="s">
        <v>3887</v>
      </c>
      <c r="L55" s="17"/>
    </row>
    <row r="56">
      <c r="A56" s="8">
        <v>55.0</v>
      </c>
      <c r="B56" s="5">
        <v>2014.0</v>
      </c>
      <c r="C56" s="5" t="s">
        <v>1089</v>
      </c>
      <c r="D56" s="5" t="s">
        <v>1083</v>
      </c>
      <c r="E56" s="5" t="s">
        <v>3813</v>
      </c>
      <c r="F56" s="5" t="s">
        <v>1092</v>
      </c>
      <c r="G56" s="17"/>
      <c r="H56" s="92" t="s">
        <v>1090</v>
      </c>
      <c r="I56" s="5">
        <v>2014.0</v>
      </c>
      <c r="J56" s="17"/>
      <c r="K56" s="5" t="s">
        <v>3846</v>
      </c>
      <c r="L56" s="17"/>
    </row>
    <row r="57">
      <c r="A57" s="8">
        <v>56.0</v>
      </c>
      <c r="B57" s="5">
        <v>2009.0</v>
      </c>
      <c r="C57" s="5" t="s">
        <v>890</v>
      </c>
      <c r="D57" s="5" t="s">
        <v>884</v>
      </c>
      <c r="E57" s="5" t="s">
        <v>3825</v>
      </c>
      <c r="F57" s="5" t="s">
        <v>893</v>
      </c>
      <c r="G57" s="17"/>
      <c r="H57" s="17"/>
      <c r="I57" s="5">
        <v>2009.0</v>
      </c>
      <c r="J57" s="17"/>
      <c r="K57" s="5" t="s">
        <v>3814</v>
      </c>
      <c r="L57" s="17"/>
    </row>
    <row r="58">
      <c r="A58" s="8">
        <v>57.0</v>
      </c>
      <c r="B58" s="5">
        <v>1998.0</v>
      </c>
      <c r="C58" s="5" t="s">
        <v>1306</v>
      </c>
      <c r="D58" s="5" t="s">
        <v>1299</v>
      </c>
      <c r="E58" s="5" t="s">
        <v>3888</v>
      </c>
      <c r="F58" s="5" t="s">
        <v>1309</v>
      </c>
      <c r="G58" s="17"/>
      <c r="H58" s="17"/>
      <c r="I58" s="5">
        <v>1998.0</v>
      </c>
      <c r="J58" s="17"/>
      <c r="K58" s="5" t="s">
        <v>57</v>
      </c>
      <c r="L58" s="17"/>
    </row>
    <row r="59">
      <c r="A59" s="8">
        <v>58.0</v>
      </c>
      <c r="B59" s="5">
        <v>2008.0</v>
      </c>
      <c r="C59" s="5" t="s">
        <v>398</v>
      </c>
      <c r="D59" s="5" t="s">
        <v>391</v>
      </c>
      <c r="E59" s="5" t="s">
        <v>3889</v>
      </c>
      <c r="F59" s="92" t="s">
        <v>401</v>
      </c>
      <c r="G59" s="17"/>
      <c r="H59" s="17"/>
      <c r="I59" s="5">
        <v>2008.0</v>
      </c>
      <c r="J59" s="17"/>
      <c r="K59" s="5" t="s">
        <v>3890</v>
      </c>
      <c r="L59" s="17"/>
    </row>
    <row r="60">
      <c r="A60" s="8">
        <v>59.0</v>
      </c>
      <c r="B60" s="5">
        <v>2017.0</v>
      </c>
      <c r="C60" s="5" t="s">
        <v>317</v>
      </c>
      <c r="D60" s="5" t="s">
        <v>312</v>
      </c>
      <c r="E60" s="5" t="s">
        <v>3813</v>
      </c>
      <c r="F60" s="5" t="s">
        <v>320</v>
      </c>
      <c r="G60" s="17"/>
      <c r="H60" s="92" t="s">
        <v>318</v>
      </c>
      <c r="I60" s="93">
        <v>42736.0</v>
      </c>
      <c r="J60" s="5" t="s">
        <v>3891</v>
      </c>
      <c r="K60" s="5" t="s">
        <v>3892</v>
      </c>
      <c r="L60" s="5" t="s">
        <v>3893</v>
      </c>
    </row>
    <row r="61">
      <c r="A61" s="8">
        <v>60.0</v>
      </c>
      <c r="B61" s="5">
        <v>2010.0</v>
      </c>
      <c r="C61" s="5" t="s">
        <v>1043</v>
      </c>
      <c r="D61" s="5" t="s">
        <v>1038</v>
      </c>
      <c r="E61" s="5" t="s">
        <v>45</v>
      </c>
      <c r="F61" s="5" t="s">
        <v>1045</v>
      </c>
      <c r="G61" s="17"/>
      <c r="H61" s="5" t="s">
        <v>1044</v>
      </c>
      <c r="I61" s="5">
        <v>2010.0</v>
      </c>
      <c r="J61" s="5" t="s">
        <v>3894</v>
      </c>
      <c r="K61" s="5" t="s">
        <v>3895</v>
      </c>
      <c r="L61" s="17"/>
    </row>
    <row r="62">
      <c r="A62" s="8">
        <v>61.0</v>
      </c>
      <c r="B62" s="5">
        <v>2010.0</v>
      </c>
      <c r="C62" s="5" t="s">
        <v>605</v>
      </c>
      <c r="D62" s="5" t="s">
        <v>597</v>
      </c>
      <c r="E62" s="5" t="s">
        <v>3896</v>
      </c>
      <c r="F62" s="5" t="s">
        <v>607</v>
      </c>
      <c r="G62" s="17"/>
      <c r="H62" s="92" t="s">
        <v>606</v>
      </c>
      <c r="I62" s="5">
        <v>2010.0</v>
      </c>
      <c r="J62" s="5" t="s">
        <v>3897</v>
      </c>
      <c r="K62" s="5" t="s">
        <v>3898</v>
      </c>
      <c r="L62" s="17"/>
    </row>
    <row r="63">
      <c r="A63" s="8">
        <v>62.0</v>
      </c>
      <c r="B63" s="5">
        <v>1996.0</v>
      </c>
      <c r="C63" s="5" t="s">
        <v>218</v>
      </c>
      <c r="D63" s="5" t="s">
        <v>210</v>
      </c>
      <c r="E63" s="5" t="s">
        <v>3899</v>
      </c>
      <c r="F63" s="5" t="s">
        <v>221</v>
      </c>
      <c r="G63" s="17"/>
      <c r="H63" s="17"/>
      <c r="I63" s="5">
        <v>1996.0</v>
      </c>
      <c r="J63" s="17"/>
      <c r="K63" s="5" t="s">
        <v>3900</v>
      </c>
      <c r="L63" s="17"/>
    </row>
    <row r="64">
      <c r="A64" s="8">
        <v>63.0</v>
      </c>
      <c r="B64" s="5">
        <v>2006.0</v>
      </c>
      <c r="C64" s="5" t="s">
        <v>178</v>
      </c>
      <c r="D64" s="5" t="s">
        <v>169</v>
      </c>
      <c r="E64" s="5" t="s">
        <v>3901</v>
      </c>
      <c r="F64" s="5" t="s">
        <v>180</v>
      </c>
      <c r="G64" s="17"/>
      <c r="H64" s="5" t="s">
        <v>3902</v>
      </c>
      <c r="I64" s="93">
        <v>38808.0</v>
      </c>
      <c r="J64" s="5" t="s">
        <v>3903</v>
      </c>
      <c r="K64" s="5" t="s">
        <v>3904</v>
      </c>
      <c r="L64" s="5" t="s">
        <v>3905</v>
      </c>
    </row>
    <row r="65">
      <c r="A65" s="8">
        <v>64.0</v>
      </c>
      <c r="B65" s="5">
        <v>2011.0</v>
      </c>
      <c r="C65" s="5" t="s">
        <v>1055</v>
      </c>
      <c r="D65" s="5" t="s">
        <v>1046</v>
      </c>
      <c r="E65" s="5" t="s">
        <v>3906</v>
      </c>
      <c r="F65" s="5" t="s">
        <v>1058</v>
      </c>
      <c r="G65" s="17"/>
      <c r="H65" s="5" t="s">
        <v>3907</v>
      </c>
      <c r="I65" s="94">
        <v>40817.0</v>
      </c>
      <c r="J65" s="5" t="s">
        <v>3908</v>
      </c>
      <c r="K65" s="5" t="s">
        <v>3909</v>
      </c>
      <c r="L65" s="5" t="s">
        <v>3910</v>
      </c>
    </row>
    <row r="66">
      <c r="A66" s="8">
        <v>65.0</v>
      </c>
      <c r="B66" s="5">
        <v>2007.0</v>
      </c>
      <c r="C66" s="5" t="s">
        <v>946</v>
      </c>
      <c r="D66" s="5" t="s">
        <v>939</v>
      </c>
      <c r="E66" s="5" t="s">
        <v>3911</v>
      </c>
      <c r="F66" s="5"/>
      <c r="G66" s="17"/>
      <c r="H66" s="17"/>
      <c r="I66" s="5">
        <v>2007.0</v>
      </c>
      <c r="J66" s="5" t="s">
        <v>3912</v>
      </c>
      <c r="K66" s="5" t="s">
        <v>3913</v>
      </c>
      <c r="L66" s="17"/>
    </row>
    <row r="67">
      <c r="A67" s="8">
        <v>66.0</v>
      </c>
      <c r="B67" s="5">
        <v>2009.0</v>
      </c>
      <c r="C67" s="5" t="s">
        <v>2130</v>
      </c>
      <c r="D67" s="5" t="s">
        <v>2126</v>
      </c>
      <c r="E67" s="5" t="s">
        <v>3833</v>
      </c>
      <c r="F67" s="5" t="s">
        <v>2134</v>
      </c>
      <c r="G67" s="17"/>
      <c r="H67" s="91"/>
      <c r="I67" s="5">
        <v>2009.0</v>
      </c>
      <c r="J67" s="17"/>
      <c r="K67" s="5" t="s">
        <v>3814</v>
      </c>
      <c r="L67" s="17"/>
    </row>
    <row r="68">
      <c r="A68" s="8">
        <v>67.0</v>
      </c>
      <c r="B68" s="5">
        <v>2010.0</v>
      </c>
      <c r="C68" s="5" t="s">
        <v>871</v>
      </c>
      <c r="D68" s="5" t="s">
        <v>866</v>
      </c>
      <c r="E68" s="5" t="s">
        <v>3813</v>
      </c>
      <c r="F68" s="5" t="s">
        <v>874</v>
      </c>
      <c r="G68" s="17"/>
      <c r="H68" s="2"/>
      <c r="I68" s="5">
        <v>2010.0</v>
      </c>
      <c r="J68" s="17"/>
      <c r="K68" s="5" t="s">
        <v>213</v>
      </c>
      <c r="L68" s="17"/>
    </row>
    <row r="69">
      <c r="A69" s="8">
        <v>68.0</v>
      </c>
      <c r="B69" s="5">
        <v>2004.0</v>
      </c>
      <c r="C69" s="5" t="s">
        <v>2806</v>
      </c>
      <c r="D69" s="5" t="s">
        <v>2800</v>
      </c>
      <c r="E69" s="5" t="s">
        <v>3914</v>
      </c>
      <c r="F69" s="5" t="s">
        <v>2809</v>
      </c>
      <c r="G69" s="17"/>
      <c r="H69" s="17"/>
      <c r="I69" s="5">
        <v>2004.0</v>
      </c>
      <c r="J69" s="17"/>
      <c r="K69" s="5" t="s">
        <v>57</v>
      </c>
      <c r="L69" s="17"/>
    </row>
    <row r="70">
      <c r="A70" s="8">
        <v>69.0</v>
      </c>
      <c r="B70" s="5">
        <v>2011.0</v>
      </c>
      <c r="C70" s="5" t="s">
        <v>625</v>
      </c>
      <c r="D70" s="5" t="s">
        <v>620</v>
      </c>
      <c r="E70" s="17"/>
      <c r="F70" s="17"/>
      <c r="G70" s="66" t="s">
        <v>3915</v>
      </c>
      <c r="H70" s="5" t="s">
        <v>3916</v>
      </c>
      <c r="I70" s="95">
        <v>40817.0</v>
      </c>
      <c r="J70" s="5" t="s">
        <v>3917</v>
      </c>
      <c r="K70" s="5" t="s">
        <v>3918</v>
      </c>
      <c r="L70" s="17"/>
    </row>
    <row r="71">
      <c r="A71" s="8">
        <v>70.0</v>
      </c>
      <c r="B71" s="5">
        <v>2009.0</v>
      </c>
      <c r="C71" s="5" t="s">
        <v>1993</v>
      </c>
      <c r="D71" s="5" t="s">
        <v>1985</v>
      </c>
      <c r="E71" s="5" t="s">
        <v>3813</v>
      </c>
      <c r="F71" s="5" t="s">
        <v>1997</v>
      </c>
      <c r="G71" s="17"/>
      <c r="H71" s="5" t="s">
        <v>1994</v>
      </c>
      <c r="I71" s="94">
        <v>40118.0</v>
      </c>
      <c r="J71" s="5" t="s">
        <v>3919</v>
      </c>
      <c r="K71" s="5" t="s">
        <v>3920</v>
      </c>
      <c r="L71" s="5" t="s">
        <v>3921</v>
      </c>
    </row>
    <row r="72">
      <c r="A72" s="8">
        <v>71.0</v>
      </c>
      <c r="B72" s="5">
        <v>2006.0</v>
      </c>
      <c r="C72" s="5" t="s">
        <v>571</v>
      </c>
      <c r="D72" s="5" t="s">
        <v>563</v>
      </c>
      <c r="E72" s="5" t="s">
        <v>3922</v>
      </c>
      <c r="F72" s="5" t="s">
        <v>574</v>
      </c>
      <c r="G72" s="17"/>
      <c r="H72" s="17"/>
      <c r="I72" s="5">
        <v>2006.0</v>
      </c>
      <c r="J72" s="17"/>
      <c r="K72" s="5" t="s">
        <v>213</v>
      </c>
      <c r="L72" s="17"/>
    </row>
    <row r="73">
      <c r="A73" s="8">
        <v>72.0</v>
      </c>
      <c r="B73" s="5">
        <v>2006.0</v>
      </c>
      <c r="C73" s="5" t="s">
        <v>2699</v>
      </c>
      <c r="D73" s="5" t="s">
        <v>2694</v>
      </c>
      <c r="E73" s="5" t="s">
        <v>3813</v>
      </c>
      <c r="F73" s="5" t="s">
        <v>2703</v>
      </c>
      <c r="G73" s="17"/>
      <c r="H73" s="17"/>
      <c r="I73" s="5">
        <v>2006.0</v>
      </c>
      <c r="J73" s="17"/>
      <c r="K73" s="5" t="s">
        <v>3814</v>
      </c>
      <c r="L73" s="17"/>
    </row>
    <row r="74">
      <c r="A74" s="8">
        <v>73.0</v>
      </c>
      <c r="B74" s="5">
        <v>2014.0</v>
      </c>
      <c r="C74" s="5" t="s">
        <v>340</v>
      </c>
      <c r="D74" s="5" t="s">
        <v>333</v>
      </c>
      <c r="E74" s="17"/>
      <c r="F74" s="5"/>
      <c r="G74" s="66" t="s">
        <v>3923</v>
      </c>
      <c r="H74" s="92" t="s">
        <v>3924</v>
      </c>
      <c r="I74" s="5">
        <v>2014.0</v>
      </c>
      <c r="J74" s="5" t="s">
        <v>3925</v>
      </c>
      <c r="K74" s="5" t="s">
        <v>3926</v>
      </c>
      <c r="L74" s="17"/>
    </row>
    <row r="75">
      <c r="A75" s="8">
        <v>74.0</v>
      </c>
      <c r="B75" s="5">
        <v>2010.0</v>
      </c>
      <c r="C75" s="5" t="s">
        <v>2048</v>
      </c>
      <c r="D75" s="5" t="s">
        <v>2043</v>
      </c>
      <c r="E75" s="5" t="s">
        <v>3856</v>
      </c>
      <c r="F75" s="17"/>
      <c r="G75" s="17"/>
      <c r="H75" s="17"/>
      <c r="I75" s="5">
        <v>2010.0</v>
      </c>
      <c r="J75" s="17"/>
      <c r="K75" s="5" t="s">
        <v>57</v>
      </c>
      <c r="L75" s="17"/>
    </row>
    <row r="76">
      <c r="A76" s="8">
        <v>75.0</v>
      </c>
      <c r="B76" s="5">
        <v>2013.0</v>
      </c>
      <c r="C76" s="5" t="s">
        <v>1734</v>
      </c>
      <c r="D76" s="5" t="s">
        <v>1729</v>
      </c>
      <c r="E76" s="5" t="s">
        <v>3813</v>
      </c>
      <c r="F76" s="5" t="s">
        <v>1738</v>
      </c>
      <c r="G76" s="17"/>
      <c r="H76" s="91"/>
      <c r="I76" s="5">
        <v>2013.0</v>
      </c>
      <c r="J76" s="17"/>
      <c r="K76" s="5" t="s">
        <v>3814</v>
      </c>
      <c r="L76" s="17"/>
    </row>
    <row r="77">
      <c r="A77" s="8">
        <v>76.0</v>
      </c>
      <c r="B77" s="5">
        <v>2014.0</v>
      </c>
      <c r="C77" s="5" t="s">
        <v>1260</v>
      </c>
      <c r="D77" s="5" t="s">
        <v>1255</v>
      </c>
      <c r="E77" s="5" t="s">
        <v>3927</v>
      </c>
      <c r="F77" s="5" t="s">
        <v>1263</v>
      </c>
      <c r="G77" s="17"/>
      <c r="H77" s="5" t="s">
        <v>1101</v>
      </c>
      <c r="I77" s="5">
        <v>2014.0</v>
      </c>
      <c r="J77" s="5" t="s">
        <v>3928</v>
      </c>
      <c r="K77" s="5" t="s">
        <v>3846</v>
      </c>
      <c r="L77" s="17"/>
    </row>
    <row r="78">
      <c r="A78" s="8">
        <v>77.0</v>
      </c>
      <c r="B78" s="5">
        <v>2016.0</v>
      </c>
      <c r="C78" s="5" t="s">
        <v>1100</v>
      </c>
      <c r="D78" s="5" t="s">
        <v>1093</v>
      </c>
      <c r="E78" s="5" t="s">
        <v>3851</v>
      </c>
      <c r="F78" s="5" t="s">
        <v>1102</v>
      </c>
      <c r="G78" s="17"/>
      <c r="H78" s="5" t="s">
        <v>1261</v>
      </c>
      <c r="I78" s="5">
        <v>2016.0</v>
      </c>
      <c r="J78" s="5" t="s">
        <v>3929</v>
      </c>
      <c r="K78" s="5" t="s">
        <v>3930</v>
      </c>
      <c r="L78" s="17"/>
    </row>
    <row r="79">
      <c r="A79" s="8">
        <v>78.0</v>
      </c>
      <c r="B79" s="5">
        <v>2006.0</v>
      </c>
      <c r="C79" s="5" t="s">
        <v>2677</v>
      </c>
      <c r="D79" s="5" t="s">
        <v>2669</v>
      </c>
      <c r="E79" s="5" t="s">
        <v>3931</v>
      </c>
      <c r="F79" s="91"/>
      <c r="G79" s="10"/>
      <c r="H79" s="10"/>
      <c r="I79" s="5">
        <v>2006.0</v>
      </c>
      <c r="J79" s="17"/>
      <c r="K79" s="5" t="s">
        <v>57</v>
      </c>
      <c r="L79" s="17"/>
    </row>
    <row r="80">
      <c r="A80" s="8">
        <v>79.0</v>
      </c>
      <c r="B80" s="5">
        <v>2010.0</v>
      </c>
      <c r="C80" s="5" t="s">
        <v>2682</v>
      </c>
      <c r="D80" s="5" t="s">
        <v>2679</v>
      </c>
      <c r="E80" s="5" t="s">
        <v>3833</v>
      </c>
      <c r="F80" s="5" t="s">
        <v>2685</v>
      </c>
      <c r="G80" s="17"/>
      <c r="H80" s="91"/>
      <c r="I80" s="5">
        <v>2010.0</v>
      </c>
      <c r="J80" s="17"/>
      <c r="K80" s="5" t="s">
        <v>57</v>
      </c>
      <c r="L80" s="17"/>
    </row>
    <row r="81">
      <c r="A81" s="8">
        <v>80.0</v>
      </c>
      <c r="B81" s="5">
        <v>2012.0</v>
      </c>
      <c r="C81" s="5" t="s">
        <v>1724</v>
      </c>
      <c r="D81" s="5" t="s">
        <v>1719</v>
      </c>
      <c r="E81" s="5" t="s">
        <v>3813</v>
      </c>
      <c r="F81" s="5" t="s">
        <v>1728</v>
      </c>
      <c r="G81" s="17"/>
      <c r="H81" s="17"/>
      <c r="I81" s="5">
        <v>2012.0</v>
      </c>
      <c r="J81" s="17"/>
      <c r="K81" s="5" t="s">
        <v>3814</v>
      </c>
      <c r="L81" s="17"/>
    </row>
    <row r="82">
      <c r="A82" s="8">
        <v>81.0</v>
      </c>
      <c r="B82" s="5">
        <v>2017.0</v>
      </c>
      <c r="C82" s="5" t="s">
        <v>1208</v>
      </c>
      <c r="D82" s="5" t="s">
        <v>1203</v>
      </c>
      <c r="E82" s="5" t="s">
        <v>3813</v>
      </c>
      <c r="F82" s="5" t="s">
        <v>1212</v>
      </c>
      <c r="G82" s="17"/>
      <c r="H82" s="91"/>
      <c r="I82" s="5">
        <v>2017.0</v>
      </c>
      <c r="J82" s="5" t="s">
        <v>3932</v>
      </c>
      <c r="K82" s="5" t="s">
        <v>213</v>
      </c>
      <c r="L82" s="17"/>
    </row>
    <row r="83">
      <c r="A83" s="8">
        <v>82.0</v>
      </c>
      <c r="B83" s="5">
        <v>2011.0</v>
      </c>
      <c r="C83" s="5" t="s">
        <v>2007</v>
      </c>
      <c r="D83" s="5" t="s">
        <v>1999</v>
      </c>
      <c r="E83" s="5" t="s">
        <v>3933</v>
      </c>
      <c r="F83" s="5" t="s">
        <v>2011</v>
      </c>
      <c r="G83" s="17"/>
      <c r="H83" s="17"/>
      <c r="I83" s="5">
        <v>2011.0</v>
      </c>
      <c r="J83" s="17"/>
      <c r="K83" s="5" t="s">
        <v>3814</v>
      </c>
      <c r="L83" s="17"/>
    </row>
    <row r="84">
      <c r="A84" s="8">
        <v>83.0</v>
      </c>
      <c r="B84" s="5">
        <v>2012.0</v>
      </c>
      <c r="C84" s="5" t="s">
        <v>667</v>
      </c>
      <c r="D84" s="5" t="s">
        <v>659</v>
      </c>
      <c r="E84" s="5" t="s">
        <v>3813</v>
      </c>
      <c r="F84" s="5" t="s">
        <v>671</v>
      </c>
      <c r="G84" s="17"/>
      <c r="H84" s="17"/>
      <c r="I84" s="5">
        <v>2012.0</v>
      </c>
      <c r="J84" s="5" t="s">
        <v>3934</v>
      </c>
      <c r="K84" s="5" t="s">
        <v>3935</v>
      </c>
      <c r="L84" s="17"/>
    </row>
    <row r="85">
      <c r="A85" s="8">
        <v>84.0</v>
      </c>
      <c r="B85" s="5">
        <v>2014.0</v>
      </c>
      <c r="C85" s="5" t="s">
        <v>421</v>
      </c>
      <c r="D85" s="5" t="s">
        <v>414</v>
      </c>
      <c r="E85" s="5" t="s">
        <v>3936</v>
      </c>
      <c r="F85" s="5" t="s">
        <v>425</v>
      </c>
      <c r="G85" s="2"/>
      <c r="H85" s="17"/>
      <c r="I85" s="5">
        <v>2014.0</v>
      </c>
      <c r="J85" s="17"/>
      <c r="K85" s="5" t="s">
        <v>3814</v>
      </c>
      <c r="L85" s="17"/>
    </row>
    <row r="86">
      <c r="A86" s="8">
        <v>85.0</v>
      </c>
      <c r="B86" s="5">
        <v>2014.0</v>
      </c>
      <c r="C86" s="5" t="s">
        <v>1775</v>
      </c>
      <c r="D86" s="5" t="s">
        <v>1768</v>
      </c>
      <c r="E86" s="5" t="s">
        <v>3833</v>
      </c>
      <c r="F86" s="5" t="s">
        <v>1779</v>
      </c>
      <c r="G86" s="17"/>
      <c r="H86" s="17"/>
      <c r="I86" s="5">
        <v>2014.0</v>
      </c>
      <c r="J86" s="17"/>
      <c r="K86" s="5" t="s">
        <v>3814</v>
      </c>
      <c r="L86" s="17"/>
    </row>
    <row r="87">
      <c r="A87" s="8">
        <v>86.0</v>
      </c>
      <c r="B87" s="5">
        <v>2016.0</v>
      </c>
      <c r="C87" s="5" t="s">
        <v>2201</v>
      </c>
      <c r="D87" s="5" t="s">
        <v>2195</v>
      </c>
      <c r="E87" s="5" t="s">
        <v>3813</v>
      </c>
      <c r="F87" s="5" t="s">
        <v>2205</v>
      </c>
      <c r="G87" s="10"/>
      <c r="H87" s="91"/>
      <c r="I87" s="5">
        <v>2016.0</v>
      </c>
      <c r="J87" s="17"/>
      <c r="K87" s="5" t="s">
        <v>3814</v>
      </c>
      <c r="L87" s="17"/>
    </row>
    <row r="88">
      <c r="A88" s="8">
        <v>87.0</v>
      </c>
      <c r="B88" s="5">
        <v>2014.0</v>
      </c>
      <c r="C88" s="5" t="s">
        <v>1270</v>
      </c>
      <c r="D88" s="5" t="s">
        <v>1264</v>
      </c>
      <c r="E88" s="5" t="s">
        <v>3833</v>
      </c>
      <c r="F88" s="5" t="s">
        <v>1273</v>
      </c>
      <c r="G88" s="2"/>
      <c r="H88" s="5" t="s">
        <v>3937</v>
      </c>
      <c r="I88" s="5">
        <v>2014.0</v>
      </c>
      <c r="J88" s="5" t="s">
        <v>3938</v>
      </c>
      <c r="K88" s="5" t="s">
        <v>3939</v>
      </c>
      <c r="L88" s="17"/>
    </row>
    <row r="89">
      <c r="A89" s="8">
        <v>88.0</v>
      </c>
      <c r="B89" s="5">
        <v>2015.0</v>
      </c>
      <c r="C89" s="5" t="s">
        <v>308</v>
      </c>
      <c r="D89" s="5" t="s">
        <v>299</v>
      </c>
      <c r="E89" s="5" t="s">
        <v>3940</v>
      </c>
      <c r="F89" s="5" t="s">
        <v>311</v>
      </c>
      <c r="G89" s="17"/>
      <c r="H89" s="5" t="s">
        <v>3941</v>
      </c>
      <c r="I89" s="5">
        <v>2015.0</v>
      </c>
      <c r="J89" s="5" t="s">
        <v>3942</v>
      </c>
      <c r="K89" s="5" t="s">
        <v>3943</v>
      </c>
      <c r="L89" s="17"/>
    </row>
    <row r="90">
      <c r="A90" s="8">
        <v>89.0</v>
      </c>
      <c r="B90" s="5">
        <v>2012.0</v>
      </c>
      <c r="C90" s="5" t="s">
        <v>2769</v>
      </c>
      <c r="D90" s="5" t="s">
        <v>2764</v>
      </c>
      <c r="E90" s="5" t="s">
        <v>3944</v>
      </c>
      <c r="F90" s="5" t="s">
        <v>2771</v>
      </c>
      <c r="G90" s="17"/>
      <c r="H90" s="17"/>
      <c r="I90" s="5">
        <v>2012.0</v>
      </c>
      <c r="J90" s="17"/>
      <c r="K90" s="5" t="s">
        <v>57</v>
      </c>
      <c r="L90" s="17"/>
    </row>
    <row r="91">
      <c r="A91" s="8">
        <v>90.0</v>
      </c>
      <c r="B91" s="5">
        <v>2009.0</v>
      </c>
      <c r="C91" s="5" t="s">
        <v>2828</v>
      </c>
      <c r="D91" s="5" t="s">
        <v>2822</v>
      </c>
      <c r="E91" s="5" t="s">
        <v>3945</v>
      </c>
      <c r="F91" s="92" t="s">
        <v>2830</v>
      </c>
      <c r="G91" s="17"/>
      <c r="H91" s="17"/>
      <c r="I91" s="5">
        <v>2009.0</v>
      </c>
      <c r="J91" s="17"/>
      <c r="K91" s="5" t="s">
        <v>57</v>
      </c>
      <c r="L91" s="17"/>
    </row>
    <row r="92">
      <c r="A92" s="8">
        <v>91.0</v>
      </c>
      <c r="B92" s="5">
        <v>2010.0</v>
      </c>
      <c r="C92" s="5" t="s">
        <v>2882</v>
      </c>
      <c r="D92" s="5" t="s">
        <v>2879</v>
      </c>
      <c r="E92" s="5" t="s">
        <v>3946</v>
      </c>
      <c r="F92" s="5" t="s">
        <v>2886</v>
      </c>
      <c r="G92" s="17"/>
      <c r="H92" s="2"/>
      <c r="I92" s="5">
        <v>2010.0</v>
      </c>
      <c r="J92" s="17"/>
      <c r="K92" s="5" t="s">
        <v>57</v>
      </c>
      <c r="L92" s="17"/>
    </row>
    <row r="93">
      <c r="A93" s="8">
        <v>92.0</v>
      </c>
      <c r="B93" s="5">
        <v>2013.0</v>
      </c>
      <c r="C93" s="5" t="s">
        <v>1834</v>
      </c>
      <c r="D93" s="5" t="s">
        <v>1827</v>
      </c>
      <c r="E93" s="5" t="s">
        <v>3947</v>
      </c>
      <c r="F93" s="5" t="s">
        <v>1838</v>
      </c>
      <c r="G93" s="66" t="s">
        <v>3948</v>
      </c>
      <c r="H93" s="5" t="s">
        <v>3949</v>
      </c>
      <c r="I93" s="95">
        <v>41507.0</v>
      </c>
      <c r="J93" s="17"/>
      <c r="K93" s="5" t="s">
        <v>3950</v>
      </c>
      <c r="L93" s="5" t="s">
        <v>3951</v>
      </c>
    </row>
    <row r="94">
      <c r="A94" s="8">
        <v>93.0</v>
      </c>
      <c r="B94" s="5">
        <v>2008.0</v>
      </c>
      <c r="C94" s="5" t="s">
        <v>1674</v>
      </c>
      <c r="D94" s="5" t="s">
        <v>1668</v>
      </c>
      <c r="E94" s="5" t="s">
        <v>3952</v>
      </c>
      <c r="F94" s="5" t="s">
        <v>1677</v>
      </c>
      <c r="G94" s="17"/>
      <c r="H94" s="91"/>
      <c r="I94" s="5">
        <v>2008.0</v>
      </c>
      <c r="J94" s="17"/>
      <c r="K94" s="5" t="s">
        <v>213</v>
      </c>
      <c r="L94" s="17"/>
    </row>
    <row r="95">
      <c r="A95" s="8">
        <v>94.0</v>
      </c>
      <c r="B95" s="5">
        <v>2010.0</v>
      </c>
      <c r="C95" s="5" t="s">
        <v>1681</v>
      </c>
      <c r="D95" s="5" t="s">
        <v>1569</v>
      </c>
      <c r="E95" s="5" t="s">
        <v>3946</v>
      </c>
      <c r="F95" s="5" t="s">
        <v>1580</v>
      </c>
      <c r="G95" s="17"/>
      <c r="H95" s="2"/>
      <c r="I95" s="5">
        <v>2010.0</v>
      </c>
      <c r="J95" s="17"/>
      <c r="K95" s="5" t="s">
        <v>3829</v>
      </c>
      <c r="L95" s="17"/>
    </row>
    <row r="96">
      <c r="A96" s="8">
        <v>95.0</v>
      </c>
      <c r="B96" s="5">
        <v>2013.0</v>
      </c>
      <c r="C96" s="5" t="s">
        <v>1576</v>
      </c>
      <c r="D96" s="5" t="s">
        <v>1678</v>
      </c>
      <c r="E96" s="5" t="s">
        <v>3813</v>
      </c>
      <c r="F96" s="5" t="s">
        <v>1685</v>
      </c>
      <c r="G96" s="2"/>
      <c r="H96" s="2"/>
      <c r="I96" s="5">
        <v>2013.0</v>
      </c>
      <c r="J96" s="17"/>
      <c r="K96" s="5" t="s">
        <v>213</v>
      </c>
      <c r="L96" s="17"/>
    </row>
    <row r="97">
      <c r="A97" s="8">
        <v>96.0</v>
      </c>
      <c r="B97" s="5">
        <v>2004.0</v>
      </c>
      <c r="C97" s="5" t="s">
        <v>2818</v>
      </c>
      <c r="D97" s="5" t="s">
        <v>2810</v>
      </c>
      <c r="E97" s="5" t="s">
        <v>3914</v>
      </c>
      <c r="F97" s="5" t="s">
        <v>2821</v>
      </c>
      <c r="G97" s="17"/>
      <c r="H97" s="2"/>
      <c r="I97" s="5">
        <v>2004.0</v>
      </c>
      <c r="J97" s="17"/>
      <c r="K97" s="5" t="s">
        <v>3953</v>
      </c>
      <c r="L97" s="17"/>
    </row>
    <row r="98">
      <c r="A98" s="8">
        <v>97.0</v>
      </c>
      <c r="B98" s="5">
        <v>2010.0</v>
      </c>
      <c r="C98" s="5" t="s">
        <v>2140</v>
      </c>
      <c r="D98" s="5" t="s">
        <v>2135</v>
      </c>
      <c r="E98" s="5" t="s">
        <v>3954</v>
      </c>
      <c r="F98" s="5" t="s">
        <v>2143</v>
      </c>
      <c r="G98" s="17"/>
      <c r="H98" s="17"/>
      <c r="I98" s="5">
        <v>2010.0</v>
      </c>
      <c r="J98" s="17"/>
      <c r="K98" s="5" t="s">
        <v>3814</v>
      </c>
      <c r="L98" s="17"/>
    </row>
    <row r="99">
      <c r="A99" s="8">
        <v>98.0</v>
      </c>
      <c r="B99" s="5">
        <v>2011.0</v>
      </c>
      <c r="C99" s="5" t="s">
        <v>2102</v>
      </c>
      <c r="D99" s="5" t="s">
        <v>2094</v>
      </c>
      <c r="E99" s="5" t="s">
        <v>3955</v>
      </c>
      <c r="F99" s="5" t="s">
        <v>2106</v>
      </c>
      <c r="G99" s="17"/>
      <c r="H99" s="17"/>
      <c r="I99" s="5">
        <v>2011.0</v>
      </c>
      <c r="J99" s="17"/>
      <c r="K99" s="5" t="s">
        <v>57</v>
      </c>
      <c r="L99" s="17"/>
    </row>
    <row r="100">
      <c r="A100" s="8">
        <v>99.0</v>
      </c>
      <c r="B100" s="5">
        <v>2013.0</v>
      </c>
      <c r="C100" s="12" t="s">
        <v>2749</v>
      </c>
      <c r="D100" s="12" t="s">
        <v>2748</v>
      </c>
      <c r="E100" s="17"/>
      <c r="F100" s="91"/>
      <c r="G100" s="17"/>
      <c r="H100" s="17"/>
      <c r="I100" s="95"/>
      <c r="J100" s="17"/>
      <c r="K100" s="17"/>
      <c r="L100" s="17"/>
    </row>
    <row r="101">
      <c r="A101" s="8">
        <v>100.0</v>
      </c>
      <c r="B101" s="5">
        <v>2012.0</v>
      </c>
      <c r="C101" s="5" t="s">
        <v>1971</v>
      </c>
      <c r="D101" s="5" t="s">
        <v>1966</v>
      </c>
      <c r="E101" s="5" t="s">
        <v>3818</v>
      </c>
      <c r="F101" s="92" t="s">
        <v>1973</v>
      </c>
      <c r="G101" s="17"/>
      <c r="H101" s="17"/>
      <c r="I101" s="5">
        <v>2012.0</v>
      </c>
      <c r="J101" s="17"/>
      <c r="K101" s="5" t="s">
        <v>3814</v>
      </c>
      <c r="L101" s="17"/>
    </row>
    <row r="102">
      <c r="A102" s="8">
        <v>101.0</v>
      </c>
      <c r="B102" s="5">
        <v>2011.0</v>
      </c>
      <c r="C102" s="5" t="s">
        <v>2350</v>
      </c>
      <c r="D102" s="5" t="s">
        <v>2347</v>
      </c>
      <c r="E102" s="5" t="s">
        <v>3877</v>
      </c>
      <c r="F102" s="5" t="s">
        <v>2352</v>
      </c>
      <c r="G102" s="17"/>
      <c r="H102" s="17"/>
      <c r="I102" s="5">
        <v>2011.0</v>
      </c>
      <c r="J102" s="17"/>
      <c r="K102" s="5" t="s">
        <v>3814</v>
      </c>
      <c r="L102" s="17"/>
    </row>
    <row r="103">
      <c r="A103" s="8">
        <v>102.0</v>
      </c>
      <c r="B103" s="5">
        <v>2010.0</v>
      </c>
      <c r="C103" s="5" t="s">
        <v>2345</v>
      </c>
      <c r="D103" s="5" t="s">
        <v>2339</v>
      </c>
      <c r="E103" s="5" t="s">
        <v>3956</v>
      </c>
      <c r="F103" s="17"/>
      <c r="G103" s="17"/>
      <c r="H103" s="2"/>
      <c r="I103" s="5">
        <v>2010.0</v>
      </c>
      <c r="J103" s="17"/>
      <c r="K103" s="5" t="s">
        <v>3814</v>
      </c>
      <c r="L103" s="17"/>
    </row>
    <row r="104">
      <c r="A104" s="96">
        <v>105.0</v>
      </c>
      <c r="B104" s="5">
        <v>2008.0</v>
      </c>
      <c r="C104" s="5" t="s">
        <v>2875</v>
      </c>
      <c r="D104" s="5" t="s">
        <v>2869</v>
      </c>
      <c r="E104" s="5" t="s">
        <v>3813</v>
      </c>
      <c r="F104" s="5" t="s">
        <v>2878</v>
      </c>
      <c r="G104" s="17"/>
      <c r="H104" s="2"/>
      <c r="I104" s="5">
        <v>2008.0</v>
      </c>
      <c r="J104" s="5" t="s">
        <v>3957</v>
      </c>
      <c r="K104" s="5" t="s">
        <v>57</v>
      </c>
      <c r="L104" s="17"/>
    </row>
    <row r="105">
      <c r="A105" s="96">
        <v>107.0</v>
      </c>
      <c r="B105" s="5">
        <v>1998.0</v>
      </c>
      <c r="C105" s="5" t="s">
        <v>2796</v>
      </c>
      <c r="D105" s="5" t="s">
        <v>2792</v>
      </c>
      <c r="E105" s="5" t="s">
        <v>3958</v>
      </c>
      <c r="F105" s="5" t="s">
        <v>2799</v>
      </c>
      <c r="G105" s="17"/>
      <c r="H105" s="2"/>
      <c r="I105" s="5">
        <v>1998.0</v>
      </c>
      <c r="J105" s="17"/>
      <c r="K105" s="5" t="s">
        <v>57</v>
      </c>
      <c r="L105" s="17"/>
    </row>
    <row r="106">
      <c r="A106" s="96">
        <v>108.0</v>
      </c>
      <c r="B106" s="5">
        <v>2009.0</v>
      </c>
      <c r="C106" s="5" t="s">
        <v>2724</v>
      </c>
      <c r="D106" s="5" t="s">
        <v>2720</v>
      </c>
      <c r="E106" s="5" t="s">
        <v>3833</v>
      </c>
      <c r="F106" s="5" t="s">
        <v>2728</v>
      </c>
      <c r="G106" s="2"/>
      <c r="H106" s="2"/>
      <c r="I106" s="5">
        <v>2009.0</v>
      </c>
      <c r="J106" s="17"/>
      <c r="K106" s="5" t="s">
        <v>1149</v>
      </c>
      <c r="L106" s="17"/>
    </row>
    <row r="107">
      <c r="A107" s="96">
        <v>111.0</v>
      </c>
      <c r="B107" s="5">
        <v>2009.0</v>
      </c>
      <c r="C107" s="5" t="s">
        <v>2068</v>
      </c>
      <c r="D107" s="5" t="s">
        <v>2062</v>
      </c>
      <c r="E107" s="5" t="s">
        <v>3959</v>
      </c>
      <c r="F107" s="5" t="s">
        <v>2071</v>
      </c>
      <c r="G107" s="17"/>
      <c r="H107" s="5"/>
      <c r="I107" s="5">
        <v>2009.0</v>
      </c>
      <c r="J107" s="17"/>
      <c r="K107" s="5" t="s">
        <v>3814</v>
      </c>
      <c r="L107" s="17"/>
    </row>
    <row r="108">
      <c r="A108" s="96">
        <v>112.0</v>
      </c>
      <c r="B108" s="5">
        <v>2014.0</v>
      </c>
      <c r="C108" s="5" t="s">
        <v>2734</v>
      </c>
      <c r="D108" s="5" t="s">
        <v>2729</v>
      </c>
      <c r="E108" s="5" t="s">
        <v>3960</v>
      </c>
      <c r="F108" s="5" t="s">
        <v>2738</v>
      </c>
      <c r="G108" s="17"/>
      <c r="H108" s="17"/>
      <c r="I108" s="5">
        <v>2014.0</v>
      </c>
      <c r="J108" s="17"/>
      <c r="K108" s="5" t="s">
        <v>213</v>
      </c>
      <c r="L108" s="17"/>
    </row>
    <row r="109">
      <c r="A109" s="96">
        <v>113.0</v>
      </c>
      <c r="B109" s="5">
        <v>2009.0</v>
      </c>
      <c r="C109" s="5" t="s">
        <v>2302</v>
      </c>
      <c r="D109" s="5" t="s">
        <v>2287</v>
      </c>
      <c r="E109" s="5" t="s">
        <v>3961</v>
      </c>
      <c r="F109" s="5" t="s">
        <v>2295</v>
      </c>
      <c r="G109" s="2"/>
      <c r="H109" s="17"/>
      <c r="I109" s="5">
        <v>2009.0</v>
      </c>
      <c r="J109" s="17"/>
      <c r="K109" s="5" t="s">
        <v>3814</v>
      </c>
      <c r="L109" s="17"/>
    </row>
    <row r="110">
      <c r="A110" s="96">
        <v>114.0</v>
      </c>
      <c r="B110" s="5">
        <v>2007.0</v>
      </c>
      <c r="C110" s="5" t="s">
        <v>2283</v>
      </c>
      <c r="D110" s="5" t="s">
        <v>2276</v>
      </c>
      <c r="E110" s="5" t="s">
        <v>3813</v>
      </c>
      <c r="F110" s="5" t="s">
        <v>2286</v>
      </c>
      <c r="G110" s="17"/>
      <c r="H110" s="17"/>
      <c r="I110" s="5">
        <v>2007.0</v>
      </c>
      <c r="J110" s="5" t="s">
        <v>3962</v>
      </c>
      <c r="K110" s="5" t="s">
        <v>3963</v>
      </c>
      <c r="L110" s="17"/>
    </row>
    <row r="111">
      <c r="A111" s="96">
        <v>115.0</v>
      </c>
      <c r="B111" s="5">
        <v>2006.0</v>
      </c>
      <c r="C111" s="5" t="s">
        <v>2272</v>
      </c>
      <c r="D111" s="5" t="s">
        <v>2266</v>
      </c>
      <c r="E111" s="5" t="s">
        <v>3964</v>
      </c>
      <c r="F111" s="5" t="s">
        <v>2275</v>
      </c>
      <c r="G111" s="17"/>
      <c r="H111" s="17"/>
      <c r="I111" s="5">
        <v>2006.0</v>
      </c>
      <c r="J111" s="5" t="s">
        <v>3965</v>
      </c>
      <c r="K111" s="5" t="s">
        <v>3814</v>
      </c>
      <c r="L111" s="17"/>
    </row>
    <row r="112">
      <c r="A112" s="96">
        <v>116.0</v>
      </c>
      <c r="B112" s="5">
        <v>2016.0</v>
      </c>
      <c r="C112" s="5" t="s">
        <v>2292</v>
      </c>
      <c r="D112" s="5" t="s">
        <v>2296</v>
      </c>
      <c r="E112" s="5" t="s">
        <v>3813</v>
      </c>
      <c r="F112" s="5" t="s">
        <v>2305</v>
      </c>
      <c r="G112" s="17"/>
      <c r="H112" s="5" t="s">
        <v>2303</v>
      </c>
      <c r="I112" s="5">
        <v>2016.0</v>
      </c>
      <c r="J112" s="5" t="s">
        <v>3966</v>
      </c>
      <c r="K112" s="5" t="s">
        <v>3967</v>
      </c>
      <c r="L112" s="17"/>
    </row>
    <row r="113">
      <c r="A113" s="96">
        <v>117.0</v>
      </c>
      <c r="B113" s="5">
        <v>2008.0</v>
      </c>
      <c r="C113" s="5" t="s">
        <v>1001</v>
      </c>
      <c r="D113" s="5" t="s">
        <v>994</v>
      </c>
      <c r="E113" s="5" t="s">
        <v>3968</v>
      </c>
      <c r="F113" s="5" t="s">
        <v>1004</v>
      </c>
      <c r="G113" s="17"/>
      <c r="H113" s="17"/>
      <c r="I113" s="5">
        <v>2008.0</v>
      </c>
      <c r="J113" s="5" t="s">
        <v>3969</v>
      </c>
      <c r="K113" s="5" t="s">
        <v>3970</v>
      </c>
      <c r="L113" s="17"/>
    </row>
    <row r="114">
      <c r="A114" s="96">
        <v>118.0</v>
      </c>
      <c r="B114" s="5">
        <v>2000.0</v>
      </c>
      <c r="C114" s="5" t="s">
        <v>2691</v>
      </c>
      <c r="D114" s="5" t="s">
        <v>2686</v>
      </c>
      <c r="E114" s="5" t="s">
        <v>3885</v>
      </c>
      <c r="F114" s="5" t="s">
        <v>2693</v>
      </c>
      <c r="G114" s="17"/>
      <c r="H114" s="64"/>
      <c r="I114" s="5">
        <v>2000.0</v>
      </c>
      <c r="J114" s="17"/>
      <c r="K114" s="5" t="s">
        <v>57</v>
      </c>
      <c r="L114" s="17"/>
    </row>
    <row r="115">
      <c r="A115" s="96">
        <v>120.0</v>
      </c>
      <c r="B115" s="5">
        <v>2010.0</v>
      </c>
      <c r="C115" s="5" t="s">
        <v>2225</v>
      </c>
      <c r="D115" s="5" t="s">
        <v>2219</v>
      </c>
      <c r="E115" s="5" t="s">
        <v>3851</v>
      </c>
      <c r="F115" s="5" t="s">
        <v>2229</v>
      </c>
      <c r="G115" s="17"/>
      <c r="H115" s="17"/>
      <c r="I115" s="5">
        <v>2010.0</v>
      </c>
      <c r="J115" s="17"/>
      <c r="K115" s="5" t="s">
        <v>57</v>
      </c>
      <c r="L115" s="17"/>
    </row>
    <row r="116">
      <c r="A116" s="96">
        <v>121.0</v>
      </c>
      <c r="B116" s="5">
        <v>2007.0</v>
      </c>
      <c r="C116" s="5" t="s">
        <v>2089</v>
      </c>
      <c r="D116" s="5" t="s">
        <v>2084</v>
      </c>
      <c r="E116" s="5" t="s">
        <v>3813</v>
      </c>
      <c r="F116" s="5" t="s">
        <v>2093</v>
      </c>
      <c r="G116" s="2"/>
      <c r="H116" s="2"/>
      <c r="I116" s="5">
        <v>2007.0</v>
      </c>
      <c r="J116" s="5" t="s">
        <v>3971</v>
      </c>
      <c r="K116" s="5" t="s">
        <v>3814</v>
      </c>
      <c r="L116" s="17"/>
    </row>
    <row r="117">
      <c r="A117" s="96">
        <v>122.0</v>
      </c>
      <c r="B117" s="5">
        <v>2015.0</v>
      </c>
      <c r="C117" s="5" t="s">
        <v>644</v>
      </c>
      <c r="D117" s="5" t="s">
        <v>638</v>
      </c>
      <c r="E117" s="5" t="s">
        <v>3833</v>
      </c>
      <c r="F117" s="5" t="s">
        <v>648</v>
      </c>
      <c r="G117" s="66" t="s">
        <v>3972</v>
      </c>
      <c r="H117" s="5" t="s">
        <v>3973</v>
      </c>
      <c r="I117" s="5">
        <v>2015.0</v>
      </c>
      <c r="J117" s="5" t="s">
        <v>3974</v>
      </c>
      <c r="K117" s="5" t="s">
        <v>3975</v>
      </c>
      <c r="L117" s="5" t="s">
        <v>3976</v>
      </c>
    </row>
    <row r="118">
      <c r="A118" s="96">
        <v>124.0</v>
      </c>
      <c r="B118" s="5">
        <v>2009.0</v>
      </c>
      <c r="C118" s="5" t="s">
        <v>2080</v>
      </c>
      <c r="D118" s="5" t="s">
        <v>2072</v>
      </c>
      <c r="E118" s="5" t="s">
        <v>3977</v>
      </c>
      <c r="F118" s="5" t="s">
        <v>2083</v>
      </c>
      <c r="G118" s="2"/>
      <c r="H118" s="92" t="s">
        <v>2081</v>
      </c>
      <c r="I118" s="5">
        <v>2009.0</v>
      </c>
      <c r="J118" s="17"/>
      <c r="K118" s="5" t="s">
        <v>57</v>
      </c>
      <c r="L118" s="17"/>
    </row>
    <row r="119">
      <c r="A119" s="96">
        <v>126.0</v>
      </c>
      <c r="B119" s="5">
        <v>2014.0</v>
      </c>
      <c r="C119" s="5" t="s">
        <v>197</v>
      </c>
      <c r="D119" s="5" t="s">
        <v>188</v>
      </c>
      <c r="E119" s="17"/>
      <c r="F119" s="17"/>
      <c r="G119" s="66" t="s">
        <v>3978</v>
      </c>
      <c r="H119" s="64"/>
      <c r="I119" s="5">
        <v>2014.0</v>
      </c>
      <c r="J119" s="17"/>
      <c r="K119" s="5" t="s">
        <v>3979</v>
      </c>
      <c r="L119" s="17"/>
    </row>
    <row r="120">
      <c r="A120" s="96">
        <v>127.0</v>
      </c>
      <c r="B120" s="5">
        <v>2008.0</v>
      </c>
      <c r="C120" s="5" t="s">
        <v>593</v>
      </c>
      <c r="D120" s="5" t="s">
        <v>587</v>
      </c>
      <c r="E120" s="5" t="s">
        <v>91</v>
      </c>
      <c r="F120" s="5" t="s">
        <v>596</v>
      </c>
      <c r="G120" s="17"/>
      <c r="H120" s="92"/>
      <c r="I120" s="5">
        <v>2008.0</v>
      </c>
      <c r="J120" s="17"/>
      <c r="K120" s="5" t="s">
        <v>91</v>
      </c>
      <c r="L120" s="17"/>
    </row>
    <row r="121">
      <c r="A121" s="96">
        <v>128.0</v>
      </c>
      <c r="B121" s="5">
        <v>2008.0</v>
      </c>
      <c r="C121" s="5" t="s">
        <v>435</v>
      </c>
      <c r="D121" s="5" t="s">
        <v>427</v>
      </c>
      <c r="E121" s="5" t="s">
        <v>3980</v>
      </c>
      <c r="F121" s="5" t="s">
        <v>439</v>
      </c>
      <c r="G121" s="17"/>
      <c r="H121" s="17"/>
      <c r="I121" s="5">
        <v>2008.0</v>
      </c>
      <c r="J121" s="5" t="s">
        <v>3981</v>
      </c>
      <c r="K121" s="5" t="s">
        <v>3982</v>
      </c>
      <c r="L121" s="17"/>
    </row>
    <row r="122">
      <c r="A122" s="96">
        <v>129.0</v>
      </c>
      <c r="B122" s="5">
        <v>2002.0</v>
      </c>
      <c r="C122" s="5" t="s">
        <v>475</v>
      </c>
      <c r="D122" s="5" t="s">
        <v>467</v>
      </c>
      <c r="E122" s="5" t="s">
        <v>3983</v>
      </c>
      <c r="F122" s="5" t="s">
        <v>478</v>
      </c>
      <c r="G122" s="17"/>
      <c r="H122" s="2"/>
      <c r="I122" s="5">
        <v>2002.0</v>
      </c>
      <c r="J122" s="17"/>
      <c r="K122" s="5" t="s">
        <v>57</v>
      </c>
      <c r="L122" s="17"/>
    </row>
    <row r="123">
      <c r="A123" s="96">
        <v>130.0</v>
      </c>
      <c r="B123" s="5">
        <v>2002.0</v>
      </c>
      <c r="C123" s="5" t="s">
        <v>534</v>
      </c>
      <c r="D123" s="5" t="s">
        <v>526</v>
      </c>
      <c r="E123" s="5" t="s">
        <v>3984</v>
      </c>
      <c r="F123" s="5" t="s">
        <v>538</v>
      </c>
      <c r="G123" s="17"/>
      <c r="H123" s="5" t="s">
        <v>3985</v>
      </c>
      <c r="I123" s="5">
        <v>2002.0</v>
      </c>
      <c r="J123" s="5" t="s">
        <v>3986</v>
      </c>
      <c r="K123" s="5" t="s">
        <v>3834</v>
      </c>
      <c r="L123" s="17"/>
    </row>
    <row r="124">
      <c r="A124" s="96">
        <v>131.0</v>
      </c>
      <c r="B124" s="5">
        <v>2003.0</v>
      </c>
      <c r="C124" s="5" t="s">
        <v>852</v>
      </c>
      <c r="D124" s="5" t="s">
        <v>845</v>
      </c>
      <c r="E124" s="5" t="s">
        <v>3987</v>
      </c>
      <c r="F124" s="10"/>
      <c r="G124" s="66" t="s">
        <v>3988</v>
      </c>
      <c r="H124" s="17"/>
      <c r="I124" s="5">
        <v>2003.0</v>
      </c>
      <c r="J124" s="17"/>
      <c r="K124" s="5" t="s">
        <v>3829</v>
      </c>
      <c r="L124" s="17"/>
    </row>
    <row r="125">
      <c r="A125" s="96">
        <v>132.0</v>
      </c>
      <c r="B125" s="5">
        <v>2011.0</v>
      </c>
      <c r="C125" s="5" t="s">
        <v>908</v>
      </c>
      <c r="D125" s="5" t="s">
        <v>904</v>
      </c>
      <c r="E125" s="5" t="s">
        <v>3989</v>
      </c>
      <c r="F125" s="17"/>
      <c r="G125" s="17"/>
      <c r="H125" s="91"/>
      <c r="I125" s="5">
        <v>2011.0</v>
      </c>
      <c r="J125" s="17"/>
      <c r="K125" s="5" t="s">
        <v>3814</v>
      </c>
      <c r="L125" s="17"/>
    </row>
    <row r="126">
      <c r="A126" s="96">
        <v>133.0</v>
      </c>
      <c r="B126" s="5">
        <v>2016.0</v>
      </c>
      <c r="C126" s="5" t="s">
        <v>733</v>
      </c>
      <c r="D126" s="5" t="s">
        <v>726</v>
      </c>
      <c r="E126" s="5" t="s">
        <v>3851</v>
      </c>
      <c r="F126" s="5" t="s">
        <v>736</v>
      </c>
      <c r="G126" s="17"/>
      <c r="H126" s="17"/>
      <c r="I126" s="5">
        <v>2016.0</v>
      </c>
      <c r="J126" s="17"/>
      <c r="K126" s="5" t="s">
        <v>57</v>
      </c>
      <c r="L126" s="17"/>
    </row>
    <row r="127">
      <c r="A127" s="96">
        <v>134.0</v>
      </c>
      <c r="B127" s="5">
        <v>2010.0</v>
      </c>
      <c r="C127" s="5" t="s">
        <v>2400</v>
      </c>
      <c r="D127" s="5" t="s">
        <v>2393</v>
      </c>
      <c r="E127" s="5" t="s">
        <v>3990</v>
      </c>
      <c r="F127" s="5" t="s">
        <v>2403</v>
      </c>
      <c r="G127" s="17"/>
      <c r="H127" s="91"/>
      <c r="I127" s="5">
        <v>2010.0</v>
      </c>
      <c r="J127" s="17"/>
      <c r="K127" s="5" t="s">
        <v>57</v>
      </c>
      <c r="L127" s="17"/>
    </row>
    <row r="128">
      <c r="A128" s="96">
        <v>136.0</v>
      </c>
      <c r="B128" s="5">
        <v>2016.0</v>
      </c>
      <c r="C128" s="5" t="s">
        <v>2744</v>
      </c>
      <c r="D128" s="5" t="s">
        <v>2739</v>
      </c>
      <c r="E128" s="5" t="s">
        <v>3851</v>
      </c>
      <c r="F128" s="5" t="s">
        <v>2747</v>
      </c>
      <c r="G128" s="17"/>
      <c r="H128" s="10"/>
      <c r="I128" s="5">
        <v>2016.0</v>
      </c>
      <c r="J128" s="17"/>
      <c r="K128" s="5" t="s">
        <v>57</v>
      </c>
      <c r="L128" s="17"/>
    </row>
    <row r="129">
      <c r="A129" s="96">
        <v>137.0</v>
      </c>
      <c r="B129" s="5">
        <v>2009.0</v>
      </c>
      <c r="C129" s="5" t="s">
        <v>376</v>
      </c>
      <c r="D129" s="5" t="s">
        <v>369</v>
      </c>
      <c r="E129" s="5" t="s">
        <v>3991</v>
      </c>
      <c r="F129" s="5" t="s">
        <v>379</v>
      </c>
      <c r="G129" s="17"/>
      <c r="H129" s="17"/>
      <c r="I129" s="5">
        <v>2009.0</v>
      </c>
      <c r="J129" s="5" t="s">
        <v>3992</v>
      </c>
      <c r="K129" s="5" t="s">
        <v>57</v>
      </c>
      <c r="L129" s="17"/>
    </row>
    <row r="130">
      <c r="A130" s="96">
        <v>138.0</v>
      </c>
      <c r="B130" s="5">
        <v>2005.0</v>
      </c>
      <c r="C130" s="5" t="s">
        <v>410</v>
      </c>
      <c r="D130" s="5" t="s">
        <v>402</v>
      </c>
      <c r="E130" s="5" t="s">
        <v>3816</v>
      </c>
      <c r="F130" s="5" t="s">
        <v>413</v>
      </c>
      <c r="G130" s="10"/>
      <c r="H130" s="10"/>
      <c r="I130" s="5">
        <v>2005.0</v>
      </c>
      <c r="J130" s="17"/>
      <c r="K130" s="5" t="s">
        <v>57</v>
      </c>
      <c r="L130" s="17"/>
    </row>
    <row r="131">
      <c r="A131" s="96">
        <v>139.0</v>
      </c>
      <c r="B131" s="5">
        <v>2005.0</v>
      </c>
      <c r="C131" s="5" t="s">
        <v>1371</v>
      </c>
      <c r="D131" s="5" t="s">
        <v>1364</v>
      </c>
      <c r="E131" s="5" t="s">
        <v>3813</v>
      </c>
      <c r="F131" s="5" t="s">
        <v>1374</v>
      </c>
      <c r="G131" s="17"/>
      <c r="H131" s="63"/>
      <c r="I131" s="5">
        <v>2005.0</v>
      </c>
      <c r="J131" s="17"/>
      <c r="K131" s="5" t="s">
        <v>57</v>
      </c>
      <c r="L131" s="17"/>
    </row>
    <row r="132">
      <c r="A132" s="96">
        <v>140.0</v>
      </c>
      <c r="B132" s="5">
        <v>2008.0</v>
      </c>
      <c r="C132" s="5" t="s">
        <v>2715</v>
      </c>
      <c r="D132" s="5" t="s">
        <v>2712</v>
      </c>
      <c r="E132" s="5" t="s">
        <v>3813</v>
      </c>
      <c r="F132" s="5" t="s">
        <v>2719</v>
      </c>
      <c r="G132" s="17"/>
      <c r="H132" s="63"/>
      <c r="I132" s="5">
        <v>2008.0</v>
      </c>
      <c r="J132" s="17"/>
      <c r="K132" s="5" t="s">
        <v>57</v>
      </c>
      <c r="L132" s="17"/>
    </row>
    <row r="133">
      <c r="A133" s="96">
        <v>141.0</v>
      </c>
      <c r="B133" s="5">
        <v>2007.0</v>
      </c>
      <c r="C133" s="5" t="s">
        <v>2029</v>
      </c>
      <c r="D133" s="5" t="s">
        <v>2025</v>
      </c>
      <c r="E133" s="5" t="s">
        <v>3813</v>
      </c>
      <c r="F133" s="5" t="s">
        <v>2032</v>
      </c>
      <c r="G133" s="17"/>
      <c r="H133" s="91"/>
      <c r="I133" s="5">
        <v>2007.0</v>
      </c>
      <c r="J133" s="17"/>
      <c r="K133" s="5" t="s">
        <v>3814</v>
      </c>
      <c r="L133" s="17"/>
    </row>
    <row r="134">
      <c r="A134" s="96">
        <v>142.0</v>
      </c>
      <c r="B134" s="5">
        <v>2011.0</v>
      </c>
      <c r="C134" s="5" t="s">
        <v>545</v>
      </c>
      <c r="D134" s="5" t="s">
        <v>539</v>
      </c>
      <c r="E134" s="5" t="s">
        <v>3993</v>
      </c>
      <c r="F134" s="5" t="s">
        <v>549</v>
      </c>
      <c r="G134" s="17"/>
      <c r="H134" s="92" t="s">
        <v>546</v>
      </c>
      <c r="I134" s="5">
        <v>2011.0</v>
      </c>
      <c r="J134" s="5" t="s">
        <v>3994</v>
      </c>
      <c r="K134" s="5" t="s">
        <v>3834</v>
      </c>
      <c r="L134" s="17"/>
    </row>
    <row r="135">
      <c r="A135" s="96">
        <v>145.0</v>
      </c>
      <c r="B135" s="5">
        <v>2010.0</v>
      </c>
      <c r="C135" s="5" t="s">
        <v>2664</v>
      </c>
      <c r="D135" s="5" t="s">
        <v>2660</v>
      </c>
      <c r="E135" s="5" t="s">
        <v>3851</v>
      </c>
      <c r="F135" s="5" t="s">
        <v>2668</v>
      </c>
      <c r="G135" s="10"/>
      <c r="H135" s="17"/>
      <c r="I135" s="5">
        <v>2010.0</v>
      </c>
      <c r="J135" s="17"/>
      <c r="K135" s="5" t="s">
        <v>3814</v>
      </c>
      <c r="L135" s="17"/>
    </row>
    <row r="136">
      <c r="A136" s="96">
        <v>146.0</v>
      </c>
      <c r="B136" s="5">
        <v>2010.0</v>
      </c>
      <c r="C136" s="5" t="s">
        <v>1610</v>
      </c>
      <c r="D136" s="5" t="s">
        <v>1606</v>
      </c>
      <c r="E136" s="5" t="s">
        <v>3813</v>
      </c>
      <c r="F136" s="5" t="s">
        <v>1613</v>
      </c>
      <c r="G136" s="10"/>
      <c r="H136" s="17"/>
      <c r="I136" s="5">
        <v>2010.0</v>
      </c>
      <c r="J136" s="17"/>
      <c r="K136" s="5" t="s">
        <v>3814</v>
      </c>
      <c r="L136" s="17"/>
    </row>
    <row r="137">
      <c r="A137" s="96">
        <v>147.0</v>
      </c>
      <c r="B137" s="5">
        <v>2011.0</v>
      </c>
      <c r="C137" s="5" t="s">
        <v>149</v>
      </c>
      <c r="D137" s="5" t="s">
        <v>143</v>
      </c>
      <c r="E137" s="5" t="s">
        <v>3813</v>
      </c>
      <c r="F137" s="5" t="s">
        <v>153</v>
      </c>
      <c r="G137" s="10"/>
      <c r="H137" s="10"/>
      <c r="I137" s="5">
        <v>2011.0</v>
      </c>
      <c r="J137" s="17"/>
      <c r="K137" s="5" t="s">
        <v>3814</v>
      </c>
      <c r="L137" s="17"/>
    </row>
    <row r="138">
      <c r="A138" s="96">
        <v>148.0</v>
      </c>
      <c r="B138" s="5">
        <v>2014.0</v>
      </c>
      <c r="C138" s="5" t="s">
        <v>205</v>
      </c>
      <c r="D138" s="5" t="s">
        <v>199</v>
      </c>
      <c r="E138" s="5" t="s">
        <v>3936</v>
      </c>
      <c r="F138" s="5" t="s">
        <v>209</v>
      </c>
      <c r="G138" s="17"/>
      <c r="H138" s="17"/>
      <c r="I138" s="5">
        <v>2014.0</v>
      </c>
      <c r="J138" s="17"/>
      <c r="K138" s="5" t="s">
        <v>3814</v>
      </c>
      <c r="L138" s="17"/>
    </row>
    <row r="139">
      <c r="A139" s="96">
        <v>150.0</v>
      </c>
      <c r="B139" s="5">
        <v>2014.0</v>
      </c>
      <c r="C139" s="5" t="s">
        <v>634</v>
      </c>
      <c r="D139" s="5" t="s">
        <v>628</v>
      </c>
      <c r="E139" s="5" t="s">
        <v>3947</v>
      </c>
      <c r="F139" s="5" t="s">
        <v>637</v>
      </c>
      <c r="G139" s="66" t="s">
        <v>3995</v>
      </c>
      <c r="H139" s="5" t="s">
        <v>3996</v>
      </c>
      <c r="I139" s="95">
        <v>41915.0</v>
      </c>
      <c r="J139" s="17"/>
      <c r="K139" s="5" t="s">
        <v>3997</v>
      </c>
      <c r="L139" s="5" t="s">
        <v>3998</v>
      </c>
    </row>
    <row r="140">
      <c r="A140" s="96">
        <v>151.0</v>
      </c>
      <c r="B140" s="5">
        <v>2003.0</v>
      </c>
      <c r="C140" s="5" t="s">
        <v>84</v>
      </c>
      <c r="D140" s="5" t="s">
        <v>72</v>
      </c>
      <c r="E140" s="5" t="s">
        <v>3999</v>
      </c>
      <c r="F140" s="5" t="s">
        <v>87</v>
      </c>
      <c r="G140" s="10"/>
      <c r="H140" s="17"/>
      <c r="I140" s="5">
        <v>2003.0</v>
      </c>
      <c r="J140" s="17"/>
      <c r="K140" s="5" t="s">
        <v>3814</v>
      </c>
      <c r="L140" s="17"/>
    </row>
    <row r="141">
      <c r="A141" s="96">
        <v>153.0</v>
      </c>
      <c r="B141" s="5">
        <v>2010.0</v>
      </c>
      <c r="C141" s="5" t="s">
        <v>139</v>
      </c>
      <c r="D141" s="5" t="s">
        <v>131</v>
      </c>
      <c r="E141" s="5" t="s">
        <v>3856</v>
      </c>
      <c r="F141" s="17"/>
      <c r="G141" s="10"/>
      <c r="H141" s="17"/>
      <c r="I141" s="5">
        <v>2010.0</v>
      </c>
      <c r="J141" s="17"/>
      <c r="K141" s="5" t="s">
        <v>57</v>
      </c>
      <c r="L141" s="17"/>
    </row>
    <row r="142">
      <c r="A142" s="96">
        <v>155.0</v>
      </c>
      <c r="B142" s="5">
        <v>2013.0</v>
      </c>
      <c r="C142" s="5" t="s">
        <v>66</v>
      </c>
      <c r="D142" s="5" t="s">
        <v>54</v>
      </c>
      <c r="E142" s="5" t="s">
        <v>3813</v>
      </c>
      <c r="F142" s="5" t="s">
        <v>70</v>
      </c>
      <c r="G142" s="10"/>
      <c r="H142" s="91"/>
      <c r="I142" s="5">
        <v>2013.0</v>
      </c>
      <c r="J142" s="17"/>
      <c r="K142" s="5" t="s">
        <v>57</v>
      </c>
      <c r="L142" s="17"/>
    </row>
    <row r="143">
      <c r="A143" s="96">
        <v>156.0</v>
      </c>
      <c r="B143" s="5">
        <v>2021.0</v>
      </c>
      <c r="C143" s="5" t="s">
        <v>1166</v>
      </c>
      <c r="D143" s="5" t="s">
        <v>1158</v>
      </c>
      <c r="E143" s="5" t="s">
        <v>4000</v>
      </c>
      <c r="F143" s="5" t="s">
        <v>1169</v>
      </c>
      <c r="G143" s="10"/>
      <c r="H143" s="5" t="s">
        <v>4001</v>
      </c>
      <c r="I143" s="95">
        <v>44295.0</v>
      </c>
      <c r="J143" s="5" t="s">
        <v>4002</v>
      </c>
      <c r="K143" s="5" t="s">
        <v>4003</v>
      </c>
      <c r="L143" s="5" t="s">
        <v>4004</v>
      </c>
    </row>
    <row r="144">
      <c r="A144" s="96" t="e">
        <v>#N/A</v>
      </c>
      <c r="B144" s="5">
        <v>2018.0</v>
      </c>
      <c r="C144" s="5" t="s">
        <v>1360</v>
      </c>
      <c r="D144" s="5" t="s">
        <v>4005</v>
      </c>
      <c r="E144" s="17"/>
      <c r="F144" s="5" t="s">
        <v>1363</v>
      </c>
      <c r="G144" s="66" t="s">
        <v>4006</v>
      </c>
      <c r="H144" s="5" t="s">
        <v>1361</v>
      </c>
      <c r="I144" s="5">
        <v>2018.0</v>
      </c>
      <c r="J144" s="5" t="s">
        <v>4007</v>
      </c>
      <c r="K144" s="5" t="s">
        <v>4008</v>
      </c>
      <c r="L144" s="5" t="s">
        <v>4009</v>
      </c>
    </row>
    <row r="145">
      <c r="A145" s="96" t="e">
        <v>#N/A</v>
      </c>
      <c r="B145" s="5">
        <v>2008.0</v>
      </c>
      <c r="C145" s="5" t="s">
        <v>1347</v>
      </c>
      <c r="D145" s="5" t="s">
        <v>1339</v>
      </c>
      <c r="E145" s="5" t="s">
        <v>3813</v>
      </c>
      <c r="F145" s="5" t="s">
        <v>1349</v>
      </c>
      <c r="G145" s="17"/>
      <c r="H145" s="5" t="s">
        <v>1348</v>
      </c>
      <c r="I145" s="93">
        <v>39448.0</v>
      </c>
      <c r="J145" s="5" t="s">
        <v>4010</v>
      </c>
      <c r="K145" s="5" t="s">
        <v>4011</v>
      </c>
      <c r="L145" s="5" t="s">
        <v>4012</v>
      </c>
    </row>
    <row r="146">
      <c r="A146" s="96" t="e">
        <v>#N/A</v>
      </c>
      <c r="B146" s="5">
        <v>2011.0</v>
      </c>
      <c r="C146" s="5" t="s">
        <v>3257</v>
      </c>
      <c r="D146" s="5" t="s">
        <v>3254</v>
      </c>
      <c r="E146" s="5" t="s">
        <v>3813</v>
      </c>
      <c r="F146" s="5" t="s">
        <v>3259</v>
      </c>
      <c r="G146" s="17"/>
      <c r="H146" s="92" t="s">
        <v>3258</v>
      </c>
      <c r="I146" s="94">
        <v>40878.0</v>
      </c>
      <c r="J146" s="17"/>
      <c r="K146" s="5" t="s">
        <v>213</v>
      </c>
      <c r="L146" s="5" t="s">
        <v>4013</v>
      </c>
    </row>
    <row r="147">
      <c r="A147" s="96" t="e">
        <v>#N/A</v>
      </c>
      <c r="B147" s="5">
        <v>2019.0</v>
      </c>
      <c r="C147" s="5" t="s">
        <v>1143</v>
      </c>
      <c r="D147" s="5" t="s">
        <v>1137</v>
      </c>
      <c r="E147" s="5" t="s">
        <v>4014</v>
      </c>
      <c r="F147" s="17"/>
      <c r="G147" s="66" t="s">
        <v>4015</v>
      </c>
      <c r="H147" s="5" t="s">
        <v>4016</v>
      </c>
      <c r="I147" s="5">
        <v>2019.0</v>
      </c>
      <c r="J147" s="17"/>
      <c r="K147" s="5" t="s">
        <v>213</v>
      </c>
      <c r="L147" s="17"/>
    </row>
    <row r="148">
      <c r="A148" s="96" t="e">
        <v>#N/A</v>
      </c>
      <c r="B148" s="5">
        <v>2016.0</v>
      </c>
      <c r="C148" s="5" t="s">
        <v>1121</v>
      </c>
      <c r="D148" s="5" t="s">
        <v>1113</v>
      </c>
      <c r="E148" s="5" t="s">
        <v>4017</v>
      </c>
      <c r="F148" s="5" t="s">
        <v>1124</v>
      </c>
      <c r="G148" s="66" t="s">
        <v>4018</v>
      </c>
      <c r="H148" s="92" t="s">
        <v>4019</v>
      </c>
      <c r="I148" s="95">
        <v>42384.0</v>
      </c>
      <c r="J148" s="17"/>
      <c r="K148" s="5" t="s">
        <v>4020</v>
      </c>
      <c r="L148" s="5" t="s">
        <v>4021</v>
      </c>
    </row>
    <row r="149">
      <c r="A149" s="96" t="e">
        <v>#N/A</v>
      </c>
      <c r="B149" s="17"/>
      <c r="C149" s="5" t="s">
        <v>100</v>
      </c>
      <c r="D149" s="5" t="s">
        <v>88</v>
      </c>
      <c r="E149" s="17"/>
      <c r="F149" s="17"/>
      <c r="G149" s="17"/>
      <c r="H149" s="17"/>
      <c r="I149" s="17"/>
      <c r="J149" s="17"/>
      <c r="K149" s="5" t="s">
        <v>91</v>
      </c>
      <c r="L149" s="17"/>
    </row>
    <row r="150">
      <c r="A150" s="96" t="e">
        <v>#N/A</v>
      </c>
      <c r="B150" s="5">
        <v>2020.0</v>
      </c>
      <c r="C150" s="5" t="s">
        <v>3190</v>
      </c>
      <c r="D150" s="5" t="s">
        <v>3188</v>
      </c>
      <c r="E150" s="17"/>
      <c r="F150" s="17"/>
      <c r="G150" s="66" t="s">
        <v>4022</v>
      </c>
      <c r="H150" s="5" t="s">
        <v>4023</v>
      </c>
      <c r="I150" s="95">
        <v>43925.0</v>
      </c>
      <c r="J150" s="17"/>
      <c r="K150" s="5" t="s">
        <v>213</v>
      </c>
      <c r="L150" s="17"/>
    </row>
    <row r="151">
      <c r="A151" s="96" t="e">
        <v>#N/A</v>
      </c>
      <c r="B151" s="5">
        <v>2015.0</v>
      </c>
      <c r="C151" s="5" t="s">
        <v>3039</v>
      </c>
      <c r="D151" s="5" t="s">
        <v>3037</v>
      </c>
      <c r="E151" s="2"/>
      <c r="F151" s="2"/>
      <c r="G151" s="2"/>
      <c r="H151" s="91"/>
      <c r="I151" s="5">
        <v>2015.0</v>
      </c>
      <c r="J151" s="17"/>
      <c r="K151" s="5" t="s">
        <v>4024</v>
      </c>
      <c r="L151" s="17"/>
    </row>
    <row r="152">
      <c r="A152" s="96" t="e">
        <v>#N/A</v>
      </c>
      <c r="B152" s="5">
        <v>2011.0</v>
      </c>
      <c r="C152" s="5" t="s">
        <v>2913</v>
      </c>
      <c r="D152" s="5" t="s">
        <v>2911</v>
      </c>
      <c r="E152" s="5" t="s">
        <v>4025</v>
      </c>
      <c r="F152" s="5" t="s">
        <v>2914</v>
      </c>
      <c r="G152" s="2"/>
      <c r="H152" s="91"/>
      <c r="I152" s="5">
        <v>2011.0</v>
      </c>
      <c r="J152" s="17"/>
      <c r="K152" s="5" t="s">
        <v>57</v>
      </c>
      <c r="L152" s="17"/>
    </row>
    <row r="153">
      <c r="A153" s="96" t="e">
        <v>#N/A</v>
      </c>
      <c r="B153" s="17"/>
      <c r="C153" s="5" t="s">
        <v>2594</v>
      </c>
      <c r="D153" s="5" t="s">
        <v>2592</v>
      </c>
      <c r="E153" s="17"/>
      <c r="F153" s="17"/>
      <c r="G153" s="17"/>
      <c r="H153" s="92" t="s">
        <v>4026</v>
      </c>
      <c r="I153" s="93"/>
      <c r="J153" s="17"/>
      <c r="K153" s="5" t="s">
        <v>4027</v>
      </c>
      <c r="L153" s="17"/>
    </row>
    <row r="154">
      <c r="A154" s="96" t="e">
        <v>#N/A</v>
      </c>
      <c r="B154" s="5">
        <v>2018.0</v>
      </c>
      <c r="C154" s="5" t="s">
        <v>4028</v>
      </c>
      <c r="D154" s="5" t="s">
        <v>4029</v>
      </c>
      <c r="E154" s="5" t="s">
        <v>4030</v>
      </c>
      <c r="F154" s="5" t="s">
        <v>4031</v>
      </c>
      <c r="G154" s="66" t="s">
        <v>4032</v>
      </c>
      <c r="H154" s="5" t="s">
        <v>4033</v>
      </c>
      <c r="I154" s="5">
        <v>2018.0</v>
      </c>
      <c r="J154" s="17"/>
      <c r="K154" s="5" t="s">
        <v>91</v>
      </c>
      <c r="L154" s="17"/>
    </row>
    <row r="155">
      <c r="A155" s="96" t="e">
        <v>#N/A</v>
      </c>
      <c r="B155" s="5">
        <v>2017.0</v>
      </c>
      <c r="C155" s="5" t="s">
        <v>2492</v>
      </c>
      <c r="D155" s="5" t="s">
        <v>2484</v>
      </c>
      <c r="E155" s="5" t="s">
        <v>91</v>
      </c>
      <c r="F155" s="5" t="s">
        <v>2496</v>
      </c>
      <c r="G155" s="66" t="s">
        <v>4034</v>
      </c>
      <c r="H155" s="91"/>
      <c r="I155" s="95">
        <v>42817.0</v>
      </c>
      <c r="J155" s="17"/>
      <c r="K155" s="5" t="s">
        <v>1149</v>
      </c>
      <c r="L155" s="5" t="s">
        <v>4035</v>
      </c>
    </row>
    <row r="156">
      <c r="A156" s="96" t="e">
        <v>#N/A</v>
      </c>
      <c r="B156" s="5">
        <v>2019.0</v>
      </c>
      <c r="C156" s="5" t="s">
        <v>3414</v>
      </c>
      <c r="D156" s="5" t="s">
        <v>3412</v>
      </c>
      <c r="E156" s="5" t="s">
        <v>4036</v>
      </c>
      <c r="F156" s="17"/>
      <c r="G156" s="66" t="s">
        <v>4037</v>
      </c>
      <c r="H156" s="5" t="s">
        <v>4038</v>
      </c>
      <c r="I156" s="5">
        <v>2019.0</v>
      </c>
      <c r="J156" s="17"/>
      <c r="K156" s="5" t="s">
        <v>213</v>
      </c>
      <c r="L156" s="5" t="s">
        <v>4039</v>
      </c>
    </row>
    <row r="157">
      <c r="A157" s="96" t="e">
        <v>#N/A</v>
      </c>
      <c r="B157" s="5">
        <v>2019.0</v>
      </c>
      <c r="C157" s="5" t="s">
        <v>3186</v>
      </c>
      <c r="D157" s="5" t="s">
        <v>3184</v>
      </c>
      <c r="E157" s="5" t="s">
        <v>4040</v>
      </c>
      <c r="F157" s="92" t="s">
        <v>3187</v>
      </c>
      <c r="G157" s="66" t="s">
        <v>4041</v>
      </c>
      <c r="H157" s="5" t="s">
        <v>4042</v>
      </c>
      <c r="I157" s="95">
        <v>43617.0</v>
      </c>
      <c r="J157" s="17"/>
      <c r="K157" s="5" t="s">
        <v>3814</v>
      </c>
      <c r="L157" s="17"/>
    </row>
    <row r="158">
      <c r="A158" s="96" t="e">
        <v>#N/A</v>
      </c>
      <c r="B158" s="5">
        <v>2014.0</v>
      </c>
      <c r="C158" s="5" t="s">
        <v>1336</v>
      </c>
      <c r="D158" s="5" t="s">
        <v>1329</v>
      </c>
      <c r="E158" s="5" t="s">
        <v>4043</v>
      </c>
      <c r="F158" s="17"/>
      <c r="G158" s="10"/>
      <c r="H158" s="10"/>
      <c r="I158" s="5">
        <v>2014.0</v>
      </c>
      <c r="J158" s="17"/>
      <c r="K158" s="5" t="s">
        <v>4044</v>
      </c>
      <c r="L158" s="17"/>
    </row>
    <row r="159">
      <c r="A159" s="96" t="e">
        <v>#N/A</v>
      </c>
      <c r="B159" s="5">
        <v>2021.0</v>
      </c>
      <c r="C159" s="5" t="s">
        <v>1492</v>
      </c>
      <c r="D159" s="5" t="s">
        <v>1485</v>
      </c>
      <c r="E159" s="5" t="s">
        <v>4045</v>
      </c>
      <c r="F159" s="5" t="s">
        <v>1496</v>
      </c>
      <c r="G159" s="66" t="s">
        <v>4046</v>
      </c>
      <c r="H159" s="5" t="s">
        <v>4047</v>
      </c>
      <c r="I159" s="95">
        <v>44470.0</v>
      </c>
      <c r="J159" s="17"/>
      <c r="K159" s="5" t="s">
        <v>213</v>
      </c>
      <c r="L159" s="17"/>
    </row>
    <row r="160">
      <c r="A160" s="96" t="e">
        <v>#N/A</v>
      </c>
      <c r="B160" s="17"/>
      <c r="C160" s="5" t="s">
        <v>3322</v>
      </c>
      <c r="D160" s="5" t="s">
        <v>3320</v>
      </c>
      <c r="E160" s="17"/>
      <c r="F160" s="2"/>
      <c r="G160" s="2"/>
      <c r="H160" s="2"/>
      <c r="I160" s="17"/>
      <c r="J160" s="17"/>
      <c r="K160" s="5" t="s">
        <v>213</v>
      </c>
      <c r="L160" s="17"/>
    </row>
    <row r="161">
      <c r="A161" s="96" t="e">
        <v>#N/A</v>
      </c>
      <c r="B161" s="5">
        <v>2011.0</v>
      </c>
      <c r="C161" s="5" t="s">
        <v>3239</v>
      </c>
      <c r="D161" s="5" t="s">
        <v>3236</v>
      </c>
      <c r="E161" s="5" t="s">
        <v>3813</v>
      </c>
      <c r="F161" s="5" t="s">
        <v>3240</v>
      </c>
      <c r="G161" s="17"/>
      <c r="H161" s="2"/>
      <c r="I161" s="5">
        <v>2011.0</v>
      </c>
      <c r="J161" s="17"/>
      <c r="K161" s="5" t="s">
        <v>3814</v>
      </c>
      <c r="L161" s="17"/>
    </row>
    <row r="162">
      <c r="A162" s="96" t="e">
        <v>#N/A</v>
      </c>
      <c r="B162" s="5">
        <v>2018.0</v>
      </c>
      <c r="C162" s="5" t="s">
        <v>1198</v>
      </c>
      <c r="D162" s="5" t="s">
        <v>1190</v>
      </c>
      <c r="E162" s="5" t="s">
        <v>4048</v>
      </c>
      <c r="F162" s="5" t="s">
        <v>1202</v>
      </c>
      <c r="G162" s="66" t="s">
        <v>4049</v>
      </c>
      <c r="H162" s="92" t="s">
        <v>1199</v>
      </c>
      <c r="I162" s="95">
        <v>43334.0</v>
      </c>
      <c r="J162" s="17"/>
      <c r="K162" s="5" t="s">
        <v>91</v>
      </c>
      <c r="L162" s="5" t="s">
        <v>4050</v>
      </c>
    </row>
    <row r="163">
      <c r="A163" s="96" t="e">
        <v>#N/A</v>
      </c>
      <c r="B163" s="5">
        <v>2011.0</v>
      </c>
      <c r="C163" s="5" t="s">
        <v>2600</v>
      </c>
      <c r="D163" s="5" t="s">
        <v>2598</v>
      </c>
      <c r="E163" s="5" t="s">
        <v>4051</v>
      </c>
      <c r="F163" s="5" t="s">
        <v>2601</v>
      </c>
      <c r="G163" s="17"/>
      <c r="H163" s="5" t="s">
        <v>4052</v>
      </c>
      <c r="I163" s="94">
        <v>40817.0</v>
      </c>
      <c r="J163" s="17"/>
      <c r="K163" s="5" t="s">
        <v>4053</v>
      </c>
      <c r="L163" s="5" t="s">
        <v>4054</v>
      </c>
    </row>
    <row r="164">
      <c r="A164" s="96" t="e">
        <v>#N/A</v>
      </c>
      <c r="B164" s="5">
        <v>2004.0</v>
      </c>
      <c r="C164" s="5" t="s">
        <v>2552</v>
      </c>
      <c r="D164" s="5" t="s">
        <v>2550</v>
      </c>
      <c r="E164" s="5" t="s">
        <v>4055</v>
      </c>
      <c r="F164" s="5" t="s">
        <v>2553</v>
      </c>
      <c r="G164" s="17"/>
      <c r="H164" s="91"/>
      <c r="I164" s="5">
        <v>2004.0</v>
      </c>
      <c r="J164" s="17"/>
      <c r="K164" s="5" t="s">
        <v>3829</v>
      </c>
      <c r="L164" s="17"/>
    </row>
    <row r="165">
      <c r="A165" s="96" t="e">
        <v>#N/A</v>
      </c>
      <c r="B165" s="5">
        <v>2012.0</v>
      </c>
      <c r="C165" s="5" t="s">
        <v>3243</v>
      </c>
      <c r="D165" s="5" t="s">
        <v>3241</v>
      </c>
      <c r="E165" s="5" t="s">
        <v>4056</v>
      </c>
      <c r="F165" s="5" t="s">
        <v>3244</v>
      </c>
      <c r="G165" s="17"/>
      <c r="H165" s="92" t="s">
        <v>4057</v>
      </c>
      <c r="I165" s="94">
        <v>41183.0</v>
      </c>
      <c r="J165" s="17"/>
      <c r="K165" s="5" t="s">
        <v>91</v>
      </c>
      <c r="L165" s="5" t="s">
        <v>4058</v>
      </c>
    </row>
    <row r="166">
      <c r="A166" s="96" t="e">
        <v>#N/A</v>
      </c>
      <c r="B166" s="5">
        <v>2012.0</v>
      </c>
      <c r="C166" s="5" t="s">
        <v>2448</v>
      </c>
      <c r="D166" s="5" t="s">
        <v>2440</v>
      </c>
      <c r="E166" s="5" t="s">
        <v>4059</v>
      </c>
      <c r="F166" s="5" t="s">
        <v>2452</v>
      </c>
      <c r="G166" s="17"/>
      <c r="H166" s="92" t="s">
        <v>2449</v>
      </c>
      <c r="I166" s="94">
        <v>41183.0</v>
      </c>
      <c r="J166" s="17"/>
      <c r="K166" s="5" t="s">
        <v>1149</v>
      </c>
      <c r="L166" s="5" t="s">
        <v>4060</v>
      </c>
    </row>
    <row r="167">
      <c r="A167" s="96" t="e">
        <v>#N/A</v>
      </c>
      <c r="B167" s="5">
        <v>2020.0</v>
      </c>
      <c r="C167" s="5" t="s">
        <v>4061</v>
      </c>
      <c r="D167" s="5" t="s">
        <v>4062</v>
      </c>
      <c r="E167" s="5" t="s">
        <v>3813</v>
      </c>
      <c r="F167" s="5" t="s">
        <v>4063</v>
      </c>
      <c r="G167" s="17"/>
      <c r="H167" s="92" t="s">
        <v>4064</v>
      </c>
      <c r="I167" s="5">
        <v>2020.0</v>
      </c>
      <c r="J167" s="5" t="s">
        <v>4065</v>
      </c>
      <c r="K167" s="5" t="s">
        <v>213</v>
      </c>
      <c r="L167" s="17"/>
    </row>
    <row r="168">
      <c r="A168" s="96" t="e">
        <v>#N/A</v>
      </c>
      <c r="B168" s="5">
        <v>2016.0</v>
      </c>
      <c r="C168" s="5" t="s">
        <v>3408</v>
      </c>
      <c r="D168" s="5" t="s">
        <v>3406</v>
      </c>
      <c r="E168" s="5" t="s">
        <v>4066</v>
      </c>
      <c r="F168" s="5" t="s">
        <v>3409</v>
      </c>
      <c r="G168" s="66" t="s">
        <v>4067</v>
      </c>
      <c r="H168" s="5" t="s">
        <v>4068</v>
      </c>
      <c r="I168" s="95">
        <v>42472.0</v>
      </c>
      <c r="J168" s="17"/>
      <c r="K168" s="5" t="s">
        <v>213</v>
      </c>
      <c r="L168" s="5" t="s">
        <v>4069</v>
      </c>
    </row>
    <row r="169">
      <c r="A169" s="96" t="e">
        <v>#N/A</v>
      </c>
      <c r="B169" s="5">
        <v>2016.0</v>
      </c>
      <c r="C169" s="5" t="s">
        <v>3353</v>
      </c>
      <c r="D169" s="5" t="s">
        <v>3352</v>
      </c>
      <c r="E169" s="5" t="s">
        <v>3813</v>
      </c>
      <c r="F169" s="5" t="s">
        <v>3354</v>
      </c>
      <c r="G169" s="17"/>
      <c r="H169" s="5" t="s">
        <v>4070</v>
      </c>
      <c r="I169" s="93">
        <v>42370.0</v>
      </c>
      <c r="J169" s="17"/>
      <c r="K169" s="5" t="s">
        <v>213</v>
      </c>
      <c r="L169" s="5" t="s">
        <v>4071</v>
      </c>
    </row>
    <row r="170">
      <c r="A170" s="96" t="e">
        <v>#N/A</v>
      </c>
      <c r="B170" s="5">
        <v>2019.0</v>
      </c>
      <c r="C170" s="5" t="s">
        <v>2237</v>
      </c>
      <c r="D170" s="5" t="s">
        <v>2230</v>
      </c>
      <c r="E170" s="5" t="s">
        <v>3833</v>
      </c>
      <c r="F170" s="17"/>
      <c r="G170" s="17"/>
      <c r="H170" s="17"/>
      <c r="I170" s="5">
        <v>2019.0</v>
      </c>
      <c r="J170" s="17"/>
      <c r="K170" s="5" t="s">
        <v>213</v>
      </c>
      <c r="L170" s="17"/>
    </row>
    <row r="171">
      <c r="A171" s="96" t="e">
        <v>#N/A</v>
      </c>
      <c r="B171" s="5">
        <v>2021.0</v>
      </c>
      <c r="C171" s="5" t="s">
        <v>1405</v>
      </c>
      <c r="D171" s="5" t="s">
        <v>1398</v>
      </c>
      <c r="E171" s="5" t="s">
        <v>3813</v>
      </c>
      <c r="F171" s="5" t="s">
        <v>1408</v>
      </c>
      <c r="G171" s="17"/>
      <c r="H171" s="92" t="s">
        <v>1406</v>
      </c>
      <c r="I171" s="5">
        <v>2021.0</v>
      </c>
      <c r="J171" s="17"/>
      <c r="K171" s="5" t="s">
        <v>213</v>
      </c>
      <c r="L171" s="5" t="s">
        <v>4072</v>
      </c>
    </row>
    <row r="172">
      <c r="A172" s="96" t="e">
        <v>#N/A</v>
      </c>
      <c r="B172" s="5">
        <v>2015.0</v>
      </c>
      <c r="C172" s="5" t="s">
        <v>2641</v>
      </c>
      <c r="D172" s="5" t="s">
        <v>2639</v>
      </c>
      <c r="E172" s="5" t="s">
        <v>4073</v>
      </c>
      <c r="F172" s="5" t="s">
        <v>2642</v>
      </c>
      <c r="G172" s="17"/>
      <c r="H172" s="17"/>
      <c r="I172" s="5">
        <v>2015.0</v>
      </c>
      <c r="J172" s="17"/>
      <c r="K172" s="5" t="s">
        <v>3829</v>
      </c>
      <c r="L172" s="17"/>
    </row>
    <row r="173">
      <c r="A173" s="96" t="e">
        <v>#N/A</v>
      </c>
      <c r="B173" s="5">
        <v>2016.0</v>
      </c>
      <c r="C173" s="5" t="s">
        <v>1866</v>
      </c>
      <c r="D173" s="5" t="s">
        <v>1858</v>
      </c>
      <c r="E173" s="5" t="s">
        <v>4074</v>
      </c>
      <c r="F173" s="5" t="s">
        <v>1869</v>
      </c>
      <c r="G173" s="66" t="s">
        <v>4075</v>
      </c>
      <c r="H173" s="5" t="s">
        <v>1867</v>
      </c>
      <c r="I173" s="95">
        <v>42466.0</v>
      </c>
      <c r="J173" s="5" t="s">
        <v>4076</v>
      </c>
      <c r="K173" s="5" t="s">
        <v>4020</v>
      </c>
      <c r="L173" s="5" t="s">
        <v>4077</v>
      </c>
    </row>
    <row r="174">
      <c r="A174" s="96" t="e">
        <v>#N/A</v>
      </c>
      <c r="B174" s="5">
        <v>2020.0</v>
      </c>
      <c r="C174" s="5" t="s">
        <v>2955</v>
      </c>
      <c r="D174" s="5" t="s">
        <v>2953</v>
      </c>
      <c r="E174" s="5" t="s">
        <v>3813</v>
      </c>
      <c r="F174" s="5" t="s">
        <v>2956</v>
      </c>
      <c r="G174" s="17"/>
      <c r="H174" s="5" t="s">
        <v>4078</v>
      </c>
      <c r="I174" s="93">
        <v>43831.0</v>
      </c>
      <c r="J174" s="17"/>
      <c r="K174" s="5" t="s">
        <v>57</v>
      </c>
      <c r="L174" s="5" t="s">
        <v>4079</v>
      </c>
    </row>
    <row r="175">
      <c r="A175" s="96" t="e">
        <v>#N/A</v>
      </c>
      <c r="B175" s="5">
        <v>2005.0</v>
      </c>
      <c r="C175" s="5" t="s">
        <v>3379</v>
      </c>
      <c r="D175" s="5" t="s">
        <v>3377</v>
      </c>
      <c r="E175" s="5" t="s">
        <v>4080</v>
      </c>
      <c r="F175" s="5" t="s">
        <v>3381</v>
      </c>
      <c r="G175" s="66" t="s">
        <v>4081</v>
      </c>
      <c r="H175" s="5" t="s">
        <v>3380</v>
      </c>
      <c r="I175" s="95">
        <v>38525.0</v>
      </c>
      <c r="J175" s="5" t="s">
        <v>4082</v>
      </c>
      <c r="K175" s="5" t="s">
        <v>4083</v>
      </c>
      <c r="L175" s="17"/>
    </row>
    <row r="176">
      <c r="A176" s="96" t="e">
        <v>#N/A</v>
      </c>
      <c r="B176" s="5">
        <v>2007.0</v>
      </c>
      <c r="C176" s="5" t="s">
        <v>3012</v>
      </c>
      <c r="D176" s="5" t="s">
        <v>3010</v>
      </c>
      <c r="E176" s="5" t="s">
        <v>3813</v>
      </c>
      <c r="F176" s="5" t="s">
        <v>3013</v>
      </c>
      <c r="G176" s="17"/>
      <c r="H176" s="17"/>
      <c r="I176" s="5">
        <v>2007.0</v>
      </c>
      <c r="J176" s="17"/>
      <c r="K176" s="5" t="s">
        <v>213</v>
      </c>
      <c r="L176" s="17"/>
    </row>
    <row r="177">
      <c r="A177" s="96" t="e">
        <v>#N/A</v>
      </c>
      <c r="B177" s="5">
        <v>2015.0</v>
      </c>
      <c r="C177" s="5" t="s">
        <v>3041</v>
      </c>
      <c r="D177" s="5" t="s">
        <v>4084</v>
      </c>
      <c r="E177" s="17"/>
      <c r="F177" s="17"/>
      <c r="G177" s="66" t="s">
        <v>4085</v>
      </c>
      <c r="H177" s="91"/>
      <c r="I177" s="5">
        <v>2015.0</v>
      </c>
      <c r="J177" s="5" t="s">
        <v>4086</v>
      </c>
      <c r="K177" s="5" t="s">
        <v>213</v>
      </c>
      <c r="L177" s="17"/>
    </row>
    <row r="178">
      <c r="A178" s="96" t="e">
        <v>#N/A</v>
      </c>
      <c r="B178" s="5">
        <v>2020.0</v>
      </c>
      <c r="C178" s="5" t="s">
        <v>3293</v>
      </c>
      <c r="D178" s="5" t="s">
        <v>3290</v>
      </c>
      <c r="E178" s="5" t="s">
        <v>4055</v>
      </c>
      <c r="F178" s="5" t="s">
        <v>3294</v>
      </c>
      <c r="G178" s="17"/>
      <c r="H178" s="5" t="s">
        <v>4087</v>
      </c>
      <c r="I178" s="95">
        <v>44036.0</v>
      </c>
      <c r="J178" s="17"/>
      <c r="K178" s="5" t="s">
        <v>3829</v>
      </c>
      <c r="L178" s="5" t="s">
        <v>4088</v>
      </c>
    </row>
    <row r="179">
      <c r="A179" s="96" t="e">
        <v>#N/A</v>
      </c>
      <c r="B179" s="5">
        <v>2012.0</v>
      </c>
      <c r="C179" s="5" t="s">
        <v>2917</v>
      </c>
      <c r="D179" s="5" t="s">
        <v>2915</v>
      </c>
      <c r="E179" s="5" t="s">
        <v>3833</v>
      </c>
      <c r="F179" s="5" t="s">
        <v>2918</v>
      </c>
      <c r="G179" s="66" t="s">
        <v>4089</v>
      </c>
      <c r="H179" s="5" t="s">
        <v>4090</v>
      </c>
      <c r="I179" s="5">
        <v>2012.0</v>
      </c>
      <c r="J179" s="5" t="s">
        <v>4091</v>
      </c>
      <c r="K179" s="5" t="s">
        <v>57</v>
      </c>
      <c r="L179" s="17"/>
    </row>
    <row r="180">
      <c r="A180" s="96" t="e">
        <v>#N/A</v>
      </c>
      <c r="B180" s="5">
        <v>2021.0</v>
      </c>
      <c r="C180" s="5" t="s">
        <v>2967</v>
      </c>
      <c r="D180" s="5" t="s">
        <v>2965</v>
      </c>
      <c r="E180" s="5" t="s">
        <v>4092</v>
      </c>
      <c r="F180" s="5" t="s">
        <v>2968</v>
      </c>
      <c r="G180" s="66" t="s">
        <v>4093</v>
      </c>
      <c r="H180" s="5" t="s">
        <v>4094</v>
      </c>
      <c r="I180" s="93">
        <v>44197.0</v>
      </c>
      <c r="J180" s="17"/>
      <c r="K180" s="5" t="s">
        <v>57</v>
      </c>
      <c r="L180" s="5" t="s">
        <v>4095</v>
      </c>
    </row>
    <row r="181">
      <c r="A181" s="96" t="e">
        <v>#N/A</v>
      </c>
      <c r="B181" s="5">
        <v>2014.0</v>
      </c>
      <c r="C181" s="5" t="s">
        <v>3357</v>
      </c>
      <c r="D181" s="5" t="s">
        <v>3355</v>
      </c>
      <c r="E181" s="5" t="s">
        <v>4096</v>
      </c>
      <c r="F181" s="5" t="s">
        <v>3358</v>
      </c>
      <c r="G181" s="17"/>
      <c r="H181" s="92" t="s">
        <v>4097</v>
      </c>
      <c r="I181" s="5">
        <v>2014.0</v>
      </c>
      <c r="J181" s="17"/>
      <c r="K181" s="5" t="s">
        <v>213</v>
      </c>
      <c r="L181" s="5" t="s">
        <v>4098</v>
      </c>
    </row>
    <row r="182">
      <c r="A182" s="96" t="e">
        <v>#N/A</v>
      </c>
      <c r="B182" s="5">
        <v>2014.0</v>
      </c>
      <c r="C182" s="5" t="s">
        <v>2634</v>
      </c>
      <c r="D182" s="5" t="s">
        <v>2632</v>
      </c>
      <c r="E182" s="5" t="s">
        <v>4099</v>
      </c>
      <c r="F182" s="5" t="s">
        <v>2635</v>
      </c>
      <c r="G182" s="17"/>
      <c r="H182" s="92" t="s">
        <v>4100</v>
      </c>
      <c r="I182" s="93">
        <v>41821.0</v>
      </c>
      <c r="J182" s="17"/>
      <c r="K182" s="5" t="s">
        <v>3814</v>
      </c>
      <c r="L182" s="5" t="s">
        <v>4101</v>
      </c>
    </row>
    <row r="183">
      <c r="A183" s="96" t="e">
        <v>#N/A</v>
      </c>
      <c r="B183" s="5">
        <v>2019.0</v>
      </c>
      <c r="C183" s="5" t="s">
        <v>2190</v>
      </c>
      <c r="D183" s="5" t="s">
        <v>2184</v>
      </c>
      <c r="E183" s="5" t="s">
        <v>3851</v>
      </c>
      <c r="F183" s="5" t="s">
        <v>2194</v>
      </c>
      <c r="G183" s="66" t="s">
        <v>4102</v>
      </c>
      <c r="H183" s="92" t="s">
        <v>4103</v>
      </c>
      <c r="I183" s="5">
        <v>2019.0</v>
      </c>
      <c r="J183" s="5" t="s">
        <v>4104</v>
      </c>
      <c r="K183" s="5" t="s">
        <v>4105</v>
      </c>
      <c r="L183" s="5" t="s">
        <v>4106</v>
      </c>
    </row>
    <row r="184">
      <c r="A184" s="96" t="e">
        <v>#N/A</v>
      </c>
      <c r="B184" s="5">
        <v>2018.0</v>
      </c>
      <c r="C184" s="5" t="s">
        <v>3073</v>
      </c>
      <c r="D184" s="5" t="s">
        <v>3071</v>
      </c>
      <c r="E184" s="5" t="s">
        <v>4107</v>
      </c>
      <c r="F184" s="5" t="s">
        <v>3074</v>
      </c>
      <c r="G184" s="17"/>
      <c r="H184" s="92" t="s">
        <v>4108</v>
      </c>
      <c r="I184" s="93">
        <v>43282.0</v>
      </c>
      <c r="J184" s="5" t="s">
        <v>4109</v>
      </c>
      <c r="K184" s="5" t="s">
        <v>3829</v>
      </c>
      <c r="L184" s="5" t="s">
        <v>4110</v>
      </c>
    </row>
    <row r="185">
      <c r="A185" s="96" t="e">
        <v>#N/A</v>
      </c>
      <c r="B185" s="17"/>
      <c r="C185" s="5" t="s">
        <v>3117</v>
      </c>
      <c r="D185" s="5" t="s">
        <v>3115</v>
      </c>
      <c r="E185" s="5" t="s">
        <v>4111</v>
      </c>
      <c r="F185" s="17"/>
      <c r="G185" s="66" t="s">
        <v>4112</v>
      </c>
      <c r="H185" s="92" t="s">
        <v>3115</v>
      </c>
      <c r="I185" s="17"/>
      <c r="J185" s="17"/>
      <c r="K185" s="5" t="s">
        <v>213</v>
      </c>
      <c r="L185" s="17"/>
    </row>
    <row r="186">
      <c r="A186" s="96" t="e">
        <v>#N/A</v>
      </c>
      <c r="B186" s="5">
        <v>2019.0</v>
      </c>
      <c r="C186" s="5" t="s">
        <v>1927</v>
      </c>
      <c r="D186" s="5" t="s">
        <v>1920</v>
      </c>
      <c r="E186" s="5" t="s">
        <v>3885</v>
      </c>
      <c r="F186" s="5" t="s">
        <v>1930</v>
      </c>
      <c r="G186" s="66" t="s">
        <v>4113</v>
      </c>
      <c r="H186" s="92" t="s">
        <v>1928</v>
      </c>
      <c r="I186" s="95">
        <v>43678.0</v>
      </c>
      <c r="J186" s="17"/>
      <c r="K186" s="5" t="s">
        <v>213</v>
      </c>
      <c r="L186" s="5" t="s">
        <v>4114</v>
      </c>
    </row>
    <row r="187">
      <c r="A187" s="96" t="e">
        <v>#N/A</v>
      </c>
      <c r="B187" s="5">
        <v>2019.0</v>
      </c>
      <c r="C187" s="5" t="s">
        <v>3137</v>
      </c>
      <c r="D187" s="5" t="s">
        <v>3135</v>
      </c>
      <c r="E187" s="17"/>
      <c r="F187" s="5" t="s">
        <v>3138</v>
      </c>
      <c r="G187" s="17"/>
      <c r="H187" s="5" t="s">
        <v>4115</v>
      </c>
      <c r="I187" s="95">
        <v>43709.0</v>
      </c>
      <c r="J187" s="17"/>
      <c r="K187" s="5" t="s">
        <v>3814</v>
      </c>
      <c r="L187" s="17"/>
    </row>
    <row r="188">
      <c r="A188" s="96" t="e">
        <v>#N/A</v>
      </c>
      <c r="B188" s="5">
        <v>2000.0</v>
      </c>
      <c r="C188" s="5" t="s">
        <v>2509</v>
      </c>
      <c r="D188" s="5" t="s">
        <v>2503</v>
      </c>
      <c r="E188" s="5" t="s">
        <v>4116</v>
      </c>
      <c r="F188" s="5" t="s">
        <v>2512</v>
      </c>
      <c r="G188" s="17"/>
      <c r="H188" s="5" t="s">
        <v>2510</v>
      </c>
      <c r="I188" s="94">
        <v>36800.0</v>
      </c>
      <c r="J188" s="5" t="s">
        <v>4117</v>
      </c>
      <c r="K188" s="5" t="s">
        <v>91</v>
      </c>
      <c r="L188" s="5" t="s">
        <v>4118</v>
      </c>
    </row>
    <row r="189">
      <c r="A189" s="96" t="e">
        <v>#N/A</v>
      </c>
      <c r="B189" s="5">
        <v>2012.0</v>
      </c>
      <c r="C189" s="5" t="s">
        <v>2608</v>
      </c>
      <c r="D189" s="5" t="s">
        <v>2605</v>
      </c>
      <c r="E189" s="5" t="s">
        <v>3851</v>
      </c>
      <c r="F189" s="5" t="s">
        <v>2609</v>
      </c>
      <c r="G189" s="66" t="s">
        <v>4119</v>
      </c>
      <c r="H189" s="5" t="s">
        <v>4120</v>
      </c>
      <c r="I189" s="5">
        <v>2012.0</v>
      </c>
      <c r="J189" s="5" t="s">
        <v>4121</v>
      </c>
      <c r="K189" s="5" t="s">
        <v>4122</v>
      </c>
      <c r="L189" s="5" t="s">
        <v>4123</v>
      </c>
    </row>
    <row r="190">
      <c r="A190" s="96" t="e">
        <v>#N/A</v>
      </c>
      <c r="B190" s="5">
        <v>2002.0</v>
      </c>
      <c r="C190" s="5" t="s">
        <v>2900</v>
      </c>
      <c r="D190" s="5" t="s">
        <v>2898</v>
      </c>
      <c r="E190" s="5" t="s">
        <v>3813</v>
      </c>
      <c r="F190" s="5" t="s">
        <v>2901</v>
      </c>
      <c r="G190" s="17"/>
      <c r="H190" s="5" t="s">
        <v>4124</v>
      </c>
      <c r="I190" s="93">
        <v>37347.0</v>
      </c>
      <c r="J190" s="17"/>
      <c r="K190" s="5" t="s">
        <v>57</v>
      </c>
      <c r="L190" s="5" t="s">
        <v>4125</v>
      </c>
    </row>
    <row r="191">
      <c r="A191" s="96" t="e">
        <v>#N/A</v>
      </c>
      <c r="B191" s="5">
        <v>1985.0</v>
      </c>
      <c r="C191" s="5" t="s">
        <v>3361</v>
      </c>
      <c r="D191" s="5" t="s">
        <v>3359</v>
      </c>
      <c r="E191" s="5" t="s">
        <v>4126</v>
      </c>
      <c r="F191" s="5" t="s">
        <v>3362</v>
      </c>
      <c r="G191" s="66" t="s">
        <v>4127</v>
      </c>
      <c r="H191" s="17"/>
      <c r="I191" s="93">
        <v>31229.0</v>
      </c>
      <c r="J191" s="17"/>
      <c r="K191" s="5" t="s">
        <v>213</v>
      </c>
      <c r="L191" s="17"/>
    </row>
    <row r="192">
      <c r="A192" s="96" t="e">
        <v>#N/A</v>
      </c>
      <c r="B192" s="5">
        <v>2000.0</v>
      </c>
      <c r="C192" s="5" t="s">
        <v>2548</v>
      </c>
      <c r="D192" s="5" t="s">
        <v>2546</v>
      </c>
      <c r="E192" s="5" t="s">
        <v>4128</v>
      </c>
      <c r="F192" s="5" t="s">
        <v>2549</v>
      </c>
      <c r="G192" s="17"/>
      <c r="H192" s="17"/>
      <c r="I192" s="5">
        <v>2000.0</v>
      </c>
      <c r="J192" s="17"/>
      <c r="K192" s="5" t="s">
        <v>3814</v>
      </c>
      <c r="L192" s="17"/>
    </row>
    <row r="193">
      <c r="A193" s="96" t="e">
        <v>#N/A</v>
      </c>
      <c r="B193" s="5">
        <v>2019.0</v>
      </c>
      <c r="C193" s="5" t="s">
        <v>1877</v>
      </c>
      <c r="D193" s="5" t="s">
        <v>1870</v>
      </c>
      <c r="E193" s="5" t="s">
        <v>3813</v>
      </c>
      <c r="F193" s="5" t="s">
        <v>1881</v>
      </c>
      <c r="G193" s="17"/>
      <c r="H193" s="5" t="s">
        <v>1878</v>
      </c>
      <c r="I193" s="93">
        <v>43466.0</v>
      </c>
      <c r="J193" s="17"/>
      <c r="K193" s="5" t="s">
        <v>213</v>
      </c>
      <c r="L193" s="5" t="s">
        <v>4129</v>
      </c>
    </row>
    <row r="194">
      <c r="A194" s="96" t="e">
        <v>#N/A</v>
      </c>
      <c r="B194" s="5">
        <v>2021.0</v>
      </c>
      <c r="C194" s="5" t="s">
        <v>2971</v>
      </c>
      <c r="D194" s="5" t="s">
        <v>2969</v>
      </c>
      <c r="E194" s="5" t="s">
        <v>3813</v>
      </c>
      <c r="F194" s="5" t="s">
        <v>2972</v>
      </c>
      <c r="G194" s="17"/>
      <c r="H194" s="5" t="s">
        <v>4130</v>
      </c>
      <c r="I194" s="93">
        <v>44228.0</v>
      </c>
      <c r="J194" s="17"/>
      <c r="K194" s="5" t="s">
        <v>57</v>
      </c>
      <c r="L194" s="5" t="s">
        <v>4131</v>
      </c>
    </row>
    <row r="195">
      <c r="A195" s="96" t="e">
        <v>#N/A</v>
      </c>
      <c r="B195" s="5">
        <v>2016.0</v>
      </c>
      <c r="C195" s="5" t="s">
        <v>3150</v>
      </c>
      <c r="D195" s="5" t="s">
        <v>3148</v>
      </c>
      <c r="E195" s="5" t="s">
        <v>4132</v>
      </c>
      <c r="F195" s="5" t="s">
        <v>3151</v>
      </c>
      <c r="G195" s="2"/>
      <c r="H195" s="17"/>
      <c r="I195" s="5">
        <v>2016.0</v>
      </c>
      <c r="J195" s="17"/>
      <c r="K195" s="5" t="s">
        <v>3814</v>
      </c>
      <c r="L195" s="17"/>
    </row>
    <row r="196">
      <c r="A196" s="96" t="e">
        <v>#N/A</v>
      </c>
      <c r="B196" s="5">
        <v>2019.0</v>
      </c>
      <c r="C196" s="5" t="s">
        <v>2179</v>
      </c>
      <c r="D196" s="5" t="s">
        <v>2174</v>
      </c>
      <c r="E196" s="5" t="s">
        <v>3813</v>
      </c>
      <c r="F196" s="5" t="s">
        <v>2183</v>
      </c>
      <c r="G196" s="17"/>
      <c r="H196" s="5" t="s">
        <v>4133</v>
      </c>
      <c r="I196" s="93">
        <v>43466.0</v>
      </c>
      <c r="J196" s="17"/>
      <c r="K196" s="5" t="s">
        <v>1149</v>
      </c>
      <c r="L196" s="5" t="s">
        <v>4134</v>
      </c>
    </row>
    <row r="197">
      <c r="A197" s="96" t="e">
        <v>#N/A</v>
      </c>
      <c r="B197" s="5">
        <v>2012.0</v>
      </c>
      <c r="C197" s="5" t="s">
        <v>673</v>
      </c>
      <c r="D197" s="5" t="s">
        <v>672</v>
      </c>
      <c r="E197" s="5" t="s">
        <v>4059</v>
      </c>
      <c r="F197" s="5" t="s">
        <v>683</v>
      </c>
      <c r="G197" s="17"/>
      <c r="H197" s="5" t="s">
        <v>680</v>
      </c>
      <c r="I197" s="94">
        <v>41183.0</v>
      </c>
      <c r="J197" s="5" t="s">
        <v>4117</v>
      </c>
      <c r="K197" s="5" t="s">
        <v>91</v>
      </c>
      <c r="L197" s="5" t="s">
        <v>4135</v>
      </c>
    </row>
    <row r="198">
      <c r="A198" s="96" t="e">
        <v>#N/A</v>
      </c>
      <c r="B198" s="5">
        <v>2012.0</v>
      </c>
      <c r="C198" s="5" t="s">
        <v>673</v>
      </c>
      <c r="D198" s="5" t="s">
        <v>672</v>
      </c>
      <c r="E198" s="5" t="s">
        <v>4059</v>
      </c>
      <c r="F198" s="5" t="s">
        <v>683</v>
      </c>
      <c r="G198" s="17"/>
      <c r="H198" s="5" t="s">
        <v>680</v>
      </c>
      <c r="I198" s="94">
        <v>41183.0</v>
      </c>
      <c r="J198" s="17"/>
      <c r="K198" s="5" t="s">
        <v>91</v>
      </c>
      <c r="L198" s="5" t="s">
        <v>4135</v>
      </c>
    </row>
    <row r="199">
      <c r="A199" s="96" t="e">
        <v>#N/A</v>
      </c>
      <c r="B199" s="5">
        <v>2013.0</v>
      </c>
      <c r="C199" s="5" t="s">
        <v>2614</v>
      </c>
      <c r="D199" s="5" t="s">
        <v>2613</v>
      </c>
      <c r="E199" s="5" t="s">
        <v>4136</v>
      </c>
      <c r="F199" s="5" t="s">
        <v>2615</v>
      </c>
      <c r="G199" s="17"/>
      <c r="H199" s="5" t="s">
        <v>4137</v>
      </c>
      <c r="I199" s="93">
        <v>41518.0</v>
      </c>
      <c r="J199" s="17"/>
      <c r="K199" s="5" t="s">
        <v>4138</v>
      </c>
      <c r="L199" s="5" t="s">
        <v>4139</v>
      </c>
    </row>
    <row r="200">
      <c r="A200" s="96" t="e">
        <v>#N/A</v>
      </c>
      <c r="B200" s="5">
        <v>2009.0</v>
      </c>
      <c r="C200" s="5" t="s">
        <v>1627</v>
      </c>
      <c r="D200" s="5" t="s">
        <v>1626</v>
      </c>
      <c r="E200" s="5" t="s">
        <v>4140</v>
      </c>
      <c r="F200" s="5" t="s">
        <v>1637</v>
      </c>
      <c r="G200" s="66" t="s">
        <v>4141</v>
      </c>
      <c r="H200" s="5" t="s">
        <v>1634</v>
      </c>
      <c r="I200" s="95">
        <v>40086.0</v>
      </c>
      <c r="J200" s="17"/>
      <c r="K200" s="5" t="s">
        <v>213</v>
      </c>
      <c r="L200" s="5" t="s">
        <v>4142</v>
      </c>
    </row>
    <row r="201">
      <c r="A201" s="96" t="e">
        <v>#N/A</v>
      </c>
      <c r="B201" s="5">
        <v>2020.0</v>
      </c>
      <c r="C201" s="5" t="s">
        <v>3211</v>
      </c>
      <c r="D201" s="5" t="s">
        <v>3210</v>
      </c>
      <c r="E201" s="5" t="s">
        <v>4143</v>
      </c>
      <c r="F201" s="5" t="s">
        <v>3212</v>
      </c>
      <c r="G201" s="66" t="s">
        <v>4144</v>
      </c>
      <c r="H201" s="17"/>
      <c r="I201" s="95">
        <v>43955.0</v>
      </c>
      <c r="J201" s="17"/>
      <c r="K201" s="5" t="s">
        <v>3814</v>
      </c>
      <c r="L201" s="17"/>
    </row>
    <row r="202">
      <c r="A202" s="96" t="e">
        <v>#N/A</v>
      </c>
      <c r="B202" s="5">
        <v>2014.0</v>
      </c>
      <c r="C202" s="5" t="s">
        <v>2625</v>
      </c>
      <c r="D202" s="5" t="s">
        <v>2624</v>
      </c>
      <c r="E202" s="5" t="s">
        <v>4145</v>
      </c>
      <c r="F202" s="5" t="s">
        <v>2626</v>
      </c>
      <c r="G202" s="66" t="s">
        <v>4146</v>
      </c>
      <c r="H202" s="5" t="s">
        <v>4147</v>
      </c>
      <c r="I202" s="93">
        <v>41640.0</v>
      </c>
      <c r="J202" s="17"/>
      <c r="K202" s="5" t="s">
        <v>4148</v>
      </c>
      <c r="L202" s="17"/>
    </row>
    <row r="203">
      <c r="A203" s="96" t="e">
        <v>#N/A</v>
      </c>
      <c r="B203" s="5">
        <v>2003.0</v>
      </c>
      <c r="C203" s="5" t="s">
        <v>2998</v>
      </c>
      <c r="D203" s="5" t="s">
        <v>2997</v>
      </c>
      <c r="E203" s="5" t="s">
        <v>4149</v>
      </c>
      <c r="F203" s="5" t="s">
        <v>3000</v>
      </c>
      <c r="G203" s="17"/>
      <c r="H203" s="17"/>
      <c r="I203" s="5">
        <v>2003.0</v>
      </c>
      <c r="J203" s="17"/>
      <c r="K203" s="5" t="s">
        <v>3829</v>
      </c>
      <c r="L203" s="17"/>
    </row>
    <row r="204">
      <c r="A204" s="96" t="e">
        <v>#N/A</v>
      </c>
      <c r="B204" s="5">
        <v>2020.0</v>
      </c>
      <c r="C204" s="5" t="s">
        <v>1912</v>
      </c>
      <c r="D204" s="5" t="s">
        <v>1911</v>
      </c>
      <c r="E204" s="5" t="s">
        <v>3813</v>
      </c>
      <c r="F204" s="5" t="s">
        <v>1919</v>
      </c>
      <c r="G204" s="17"/>
      <c r="H204" s="5" t="s">
        <v>4150</v>
      </c>
      <c r="I204" s="5">
        <v>2020.0</v>
      </c>
      <c r="J204" s="17"/>
      <c r="K204" s="5" t="s">
        <v>213</v>
      </c>
      <c r="L204" s="17"/>
    </row>
    <row r="205">
      <c r="A205" s="96" t="e">
        <v>#N/A</v>
      </c>
      <c r="B205" s="5">
        <v>2010.0</v>
      </c>
      <c r="C205" s="5" t="s">
        <v>2596</v>
      </c>
      <c r="D205" s="5" t="s">
        <v>2595</v>
      </c>
      <c r="E205" s="5" t="s">
        <v>3835</v>
      </c>
      <c r="F205" s="5" t="s">
        <v>2597</v>
      </c>
      <c r="G205" s="17"/>
      <c r="H205" s="10"/>
      <c r="I205" s="5">
        <v>2010.0</v>
      </c>
      <c r="J205" s="17"/>
      <c r="K205" s="5" t="s">
        <v>3814</v>
      </c>
      <c r="L205" s="17"/>
    </row>
    <row r="206">
      <c r="A206" s="96" t="e">
        <v>#N/A</v>
      </c>
      <c r="B206" s="5">
        <v>2021.0</v>
      </c>
      <c r="C206" s="5" t="s">
        <v>2708</v>
      </c>
      <c r="D206" s="5" t="s">
        <v>2707</v>
      </c>
      <c r="E206" s="5" t="s">
        <v>3813</v>
      </c>
      <c r="F206" s="5" t="s">
        <v>2711</v>
      </c>
      <c r="G206" s="17"/>
      <c r="H206" s="5" t="s">
        <v>4151</v>
      </c>
      <c r="I206" s="93">
        <v>44348.0</v>
      </c>
      <c r="J206" s="17"/>
      <c r="K206" s="5" t="s">
        <v>4152</v>
      </c>
      <c r="L206" s="5" t="s">
        <v>4153</v>
      </c>
    </row>
    <row r="207">
      <c r="A207" s="96" t="e">
        <v>#N/A</v>
      </c>
      <c r="B207" s="5">
        <v>2020.0</v>
      </c>
      <c r="C207" s="5" t="s">
        <v>2323</v>
      </c>
      <c r="D207" s="5" t="s">
        <v>2316</v>
      </c>
      <c r="E207" s="5" t="s">
        <v>3885</v>
      </c>
      <c r="F207" s="5" t="s">
        <v>2327</v>
      </c>
      <c r="G207" s="66" t="s">
        <v>4154</v>
      </c>
      <c r="H207" s="5" t="s">
        <v>2324</v>
      </c>
      <c r="I207" s="95">
        <v>44136.0</v>
      </c>
      <c r="J207" s="17"/>
      <c r="K207" s="5" t="s">
        <v>4155</v>
      </c>
      <c r="L207" s="5" t="s">
        <v>4156</v>
      </c>
    </row>
    <row r="208">
      <c r="A208" s="96" t="e">
        <v>#N/A</v>
      </c>
      <c r="B208" s="5">
        <v>2013.0</v>
      </c>
      <c r="C208" s="5" t="s">
        <v>2617</v>
      </c>
      <c r="D208" s="5" t="s">
        <v>2616</v>
      </c>
      <c r="E208" s="5" t="s">
        <v>762</v>
      </c>
      <c r="F208" s="5" t="s">
        <v>2618</v>
      </c>
      <c r="G208" s="17"/>
      <c r="H208" s="2"/>
      <c r="I208" s="5">
        <v>2013.0</v>
      </c>
      <c r="J208" s="17"/>
      <c r="K208" s="5" t="s">
        <v>3814</v>
      </c>
      <c r="L208" s="17"/>
    </row>
    <row r="209">
      <c r="A209" s="96" t="e">
        <v>#N/A</v>
      </c>
      <c r="B209" s="5">
        <v>2010.0</v>
      </c>
      <c r="C209" s="5" t="s">
        <v>3422</v>
      </c>
      <c r="D209" s="5" t="s">
        <v>3421</v>
      </c>
      <c r="E209" s="5" t="s">
        <v>4157</v>
      </c>
      <c r="F209" s="17"/>
      <c r="G209" s="17"/>
      <c r="H209" s="5" t="s">
        <v>4158</v>
      </c>
      <c r="I209" s="95">
        <v>40471.0</v>
      </c>
      <c r="J209" s="17"/>
      <c r="K209" s="5" t="s">
        <v>4159</v>
      </c>
      <c r="L209" s="17"/>
    </row>
    <row r="210">
      <c r="A210" s="96" t="e">
        <v>#N/A</v>
      </c>
      <c r="B210" s="5">
        <v>2010.0</v>
      </c>
      <c r="C210" s="5" t="s">
        <v>2590</v>
      </c>
      <c r="D210" s="5" t="s">
        <v>2589</v>
      </c>
      <c r="E210" s="5" t="s">
        <v>4160</v>
      </c>
      <c r="F210" s="5" t="s">
        <v>2591</v>
      </c>
      <c r="G210" s="66" t="s">
        <v>4161</v>
      </c>
      <c r="H210" s="5" t="s">
        <v>4162</v>
      </c>
      <c r="I210" s="93">
        <v>40238.0</v>
      </c>
      <c r="J210" s="17"/>
      <c r="K210" s="5" t="s">
        <v>4159</v>
      </c>
      <c r="L210" s="17"/>
    </row>
    <row r="211">
      <c r="A211" s="96" t="e">
        <v>#N/A</v>
      </c>
      <c r="B211" s="5">
        <v>2018.0</v>
      </c>
      <c r="C211" s="5" t="s">
        <v>1126</v>
      </c>
      <c r="D211" s="5" t="s">
        <v>1125</v>
      </c>
      <c r="E211" s="5" t="s">
        <v>4163</v>
      </c>
      <c r="F211" s="5" t="s">
        <v>1136</v>
      </c>
      <c r="G211" s="66" t="s">
        <v>4164</v>
      </c>
      <c r="H211" s="5" t="s">
        <v>1133</v>
      </c>
      <c r="I211" s="95">
        <v>43154.0</v>
      </c>
      <c r="J211" s="17"/>
      <c r="K211" s="5" t="s">
        <v>91</v>
      </c>
      <c r="L211" s="5" t="s">
        <v>4165</v>
      </c>
    </row>
    <row r="212">
      <c r="A212" s="96" t="e">
        <v>#N/A</v>
      </c>
      <c r="B212" s="5">
        <v>2021.0</v>
      </c>
      <c r="C212" s="5" t="s">
        <v>3217</v>
      </c>
      <c r="D212" s="5" t="s">
        <v>3216</v>
      </c>
      <c r="E212" s="17"/>
      <c r="F212" s="17"/>
      <c r="G212" s="17"/>
      <c r="H212" s="5" t="s">
        <v>4166</v>
      </c>
      <c r="I212" s="5">
        <v>2021.0</v>
      </c>
      <c r="J212" s="17"/>
      <c r="K212" s="5" t="s">
        <v>57</v>
      </c>
      <c r="L212" s="17"/>
    </row>
    <row r="213">
      <c r="A213" s="96" t="e">
        <v>#N/A</v>
      </c>
      <c r="B213" s="5">
        <v>2020.0</v>
      </c>
      <c r="C213" s="5" t="s">
        <v>3198</v>
      </c>
      <c r="D213" s="5" t="s">
        <v>3197</v>
      </c>
      <c r="E213" s="5" t="s">
        <v>4167</v>
      </c>
      <c r="F213" s="5" t="s">
        <v>3199</v>
      </c>
      <c r="G213" s="66" t="s">
        <v>4168</v>
      </c>
      <c r="H213" s="5" t="s">
        <v>4169</v>
      </c>
      <c r="I213" s="93">
        <v>43831.0</v>
      </c>
      <c r="J213" s="17"/>
      <c r="K213" s="5" t="s">
        <v>1424</v>
      </c>
      <c r="L213" s="17"/>
    </row>
    <row r="214">
      <c r="A214" s="96" t="e">
        <v>#N/A</v>
      </c>
      <c r="B214" s="5">
        <v>2009.0</v>
      </c>
      <c r="C214" s="5" t="s">
        <v>1006</v>
      </c>
      <c r="D214" s="5" t="s">
        <v>1005</v>
      </c>
      <c r="E214" s="5" t="s">
        <v>4170</v>
      </c>
      <c r="F214" s="5" t="s">
        <v>1015</v>
      </c>
      <c r="G214" s="17"/>
      <c r="H214" s="5" t="s">
        <v>4171</v>
      </c>
      <c r="I214" s="93">
        <v>39904.0</v>
      </c>
      <c r="J214" s="17"/>
      <c r="K214" s="5" t="s">
        <v>91</v>
      </c>
      <c r="L214" s="5" t="s">
        <v>4172</v>
      </c>
    </row>
    <row r="215">
      <c r="A215" s="96" t="e">
        <v>#N/A</v>
      </c>
      <c r="B215" s="5">
        <v>2020.0</v>
      </c>
      <c r="C215" s="5" t="s">
        <v>3083</v>
      </c>
      <c r="D215" s="5" t="s">
        <v>3082</v>
      </c>
      <c r="E215" s="5" t="s">
        <v>3952</v>
      </c>
      <c r="F215" s="5" t="s">
        <v>3084</v>
      </c>
      <c r="G215" s="66" t="s">
        <v>4173</v>
      </c>
      <c r="H215" s="5" t="s">
        <v>4174</v>
      </c>
      <c r="I215" s="95">
        <v>43983.0</v>
      </c>
      <c r="J215" s="17"/>
      <c r="K215" s="5" t="s">
        <v>3829</v>
      </c>
      <c r="L215" s="5" t="s">
        <v>4175</v>
      </c>
    </row>
    <row r="216">
      <c r="A216" s="96" t="e">
        <v>#N/A</v>
      </c>
      <c r="B216" s="5">
        <v>2017.0</v>
      </c>
      <c r="C216" s="5" t="s">
        <v>1511</v>
      </c>
      <c r="D216" s="5" t="s">
        <v>1510</v>
      </c>
      <c r="E216" s="5" t="s">
        <v>4176</v>
      </c>
      <c r="F216" s="5" t="s">
        <v>1522</v>
      </c>
      <c r="G216" s="66" t="s">
        <v>4177</v>
      </c>
      <c r="H216" s="5" t="s">
        <v>1519</v>
      </c>
      <c r="I216" s="5">
        <v>2017.0</v>
      </c>
      <c r="J216" s="17"/>
      <c r="K216" s="5" t="s">
        <v>213</v>
      </c>
      <c r="L216" s="5" t="s">
        <v>4178</v>
      </c>
    </row>
    <row r="217">
      <c r="A217" s="96" t="e">
        <v>#N/A</v>
      </c>
      <c r="B217" s="5">
        <v>2020.0</v>
      </c>
      <c r="C217" s="5" t="s">
        <v>3214</v>
      </c>
      <c r="D217" s="5" t="s">
        <v>4179</v>
      </c>
      <c r="E217" s="5" t="s">
        <v>4180</v>
      </c>
      <c r="F217" s="5" t="s">
        <v>3215</v>
      </c>
      <c r="G217" s="17"/>
      <c r="H217" s="5" t="s">
        <v>4181</v>
      </c>
      <c r="I217" s="95">
        <v>44075.0</v>
      </c>
      <c r="J217" s="17"/>
      <c r="K217" s="5" t="s">
        <v>57</v>
      </c>
      <c r="L217" s="17"/>
    </row>
    <row r="218">
      <c r="A218" s="96" t="e">
        <v>#N/A</v>
      </c>
      <c r="B218" s="5">
        <v>2001.0</v>
      </c>
      <c r="C218" s="5" t="s">
        <v>3350</v>
      </c>
      <c r="D218" s="5" t="s">
        <v>3349</v>
      </c>
      <c r="E218" s="5" t="s">
        <v>4182</v>
      </c>
      <c r="F218" s="5" t="s">
        <v>3351</v>
      </c>
      <c r="G218" s="17"/>
      <c r="H218" s="5" t="s">
        <v>4183</v>
      </c>
      <c r="I218" s="94">
        <v>37165.0</v>
      </c>
      <c r="J218" s="17"/>
      <c r="K218" s="5" t="s">
        <v>213</v>
      </c>
      <c r="L218" s="5" t="s">
        <v>4184</v>
      </c>
    </row>
    <row r="219">
      <c r="A219" s="96" t="e">
        <v>#N/A</v>
      </c>
      <c r="B219" s="5">
        <v>2020.0</v>
      </c>
      <c r="C219" s="5" t="s">
        <v>1892</v>
      </c>
      <c r="D219" s="5" t="s">
        <v>1891</v>
      </c>
      <c r="E219" s="5" t="s">
        <v>4040</v>
      </c>
      <c r="F219" s="5" t="s">
        <v>1899</v>
      </c>
      <c r="G219" s="66" t="s">
        <v>4185</v>
      </c>
      <c r="H219" s="5" t="s">
        <v>4186</v>
      </c>
      <c r="I219" s="93">
        <v>44044.0</v>
      </c>
      <c r="J219" s="17"/>
      <c r="K219" s="5" t="s">
        <v>213</v>
      </c>
      <c r="L219" s="17"/>
    </row>
    <row r="220">
      <c r="A220" s="96" t="e">
        <v>#N/A</v>
      </c>
      <c r="B220" s="5">
        <v>2018.0</v>
      </c>
      <c r="C220" s="5" t="s">
        <v>3176</v>
      </c>
      <c r="D220" s="5" t="s">
        <v>3175</v>
      </c>
      <c r="E220" s="5" t="s">
        <v>4187</v>
      </c>
      <c r="F220" s="17"/>
      <c r="G220" s="66" t="s">
        <v>4188</v>
      </c>
      <c r="H220" s="5" t="s">
        <v>4189</v>
      </c>
      <c r="I220" s="95">
        <v>43373.0</v>
      </c>
      <c r="J220" s="5" t="s">
        <v>4190</v>
      </c>
      <c r="K220" s="5" t="s">
        <v>3829</v>
      </c>
      <c r="L220" s="5" t="s">
        <v>4191</v>
      </c>
    </row>
    <row r="221">
      <c r="A221" s="96" t="e">
        <v>#N/A</v>
      </c>
      <c r="B221" s="5">
        <v>2021.0</v>
      </c>
      <c r="C221" s="5" t="s">
        <v>3399</v>
      </c>
      <c r="D221" s="5" t="s">
        <v>3398</v>
      </c>
      <c r="E221" s="5" t="s">
        <v>4192</v>
      </c>
      <c r="F221" s="5" t="s">
        <v>3400</v>
      </c>
      <c r="G221" s="17"/>
      <c r="H221" s="5" t="s">
        <v>4193</v>
      </c>
      <c r="I221" s="5">
        <v>2021.0</v>
      </c>
      <c r="J221" s="17"/>
      <c r="K221" s="5" t="s">
        <v>213</v>
      </c>
      <c r="L221" s="17"/>
    </row>
    <row r="222">
      <c r="A222" s="96" t="e">
        <v>#N/A</v>
      </c>
      <c r="B222" s="5">
        <v>2021.0</v>
      </c>
      <c r="C222" s="5" t="s">
        <v>4194</v>
      </c>
      <c r="D222" s="5" t="s">
        <v>4195</v>
      </c>
      <c r="E222" s="5" t="s">
        <v>3813</v>
      </c>
      <c r="F222" s="5" t="s">
        <v>3400</v>
      </c>
      <c r="G222" s="66" t="s">
        <v>4196</v>
      </c>
      <c r="H222" s="5" t="s">
        <v>4197</v>
      </c>
      <c r="I222" s="5">
        <v>2021.0</v>
      </c>
      <c r="J222" s="17"/>
      <c r="K222" s="5" t="s">
        <v>213</v>
      </c>
      <c r="L222" s="17"/>
    </row>
    <row r="223">
      <c r="A223" s="96" t="e">
        <v>#N/A</v>
      </c>
      <c r="B223" s="5">
        <v>2006.0</v>
      </c>
      <c r="C223" s="5" t="s">
        <v>2567</v>
      </c>
      <c r="D223" s="5" t="s">
        <v>2566</v>
      </c>
      <c r="E223" s="5" t="s">
        <v>4198</v>
      </c>
      <c r="F223" s="5" t="s">
        <v>2568</v>
      </c>
      <c r="G223" s="17"/>
      <c r="H223" s="2"/>
      <c r="I223" s="5">
        <v>2006.0</v>
      </c>
      <c r="J223" s="17"/>
      <c r="K223" s="5" t="s">
        <v>1149</v>
      </c>
      <c r="L223" s="17"/>
    </row>
    <row r="224">
      <c r="A224" s="96" t="e">
        <v>#N/A</v>
      </c>
      <c r="B224" s="5">
        <v>2007.0</v>
      </c>
      <c r="C224" s="5" t="s">
        <v>2541</v>
      </c>
      <c r="D224" s="5" t="s">
        <v>2540</v>
      </c>
      <c r="E224" s="5" t="s">
        <v>4199</v>
      </c>
      <c r="F224" s="5" t="s">
        <v>2542</v>
      </c>
      <c r="G224" s="10"/>
      <c r="H224" s="17"/>
      <c r="I224" s="5">
        <v>2007.0</v>
      </c>
      <c r="J224" s="17"/>
      <c r="K224" s="5" t="s">
        <v>57</v>
      </c>
      <c r="L224" s="17"/>
    </row>
    <row r="225">
      <c r="A225" s="96" t="e">
        <v>#N/A</v>
      </c>
      <c r="B225" s="5">
        <v>2004.0</v>
      </c>
      <c r="C225" s="5" t="s">
        <v>3008</v>
      </c>
      <c r="D225" s="5" t="s">
        <v>3007</v>
      </c>
      <c r="E225" s="5" t="s">
        <v>4200</v>
      </c>
      <c r="F225" s="5" t="s">
        <v>3009</v>
      </c>
      <c r="G225" s="17"/>
      <c r="H225" s="17"/>
      <c r="I225" s="5">
        <v>2004.0</v>
      </c>
      <c r="J225" s="17"/>
      <c r="K225" s="5" t="s">
        <v>4201</v>
      </c>
      <c r="L225" s="17"/>
    </row>
    <row r="226">
      <c r="A226" s="96" t="e">
        <v>#N/A</v>
      </c>
      <c r="B226" s="5">
        <v>2021.0</v>
      </c>
      <c r="C226" s="5" t="s">
        <v>3105</v>
      </c>
      <c r="D226" s="5" t="s">
        <v>3104</v>
      </c>
      <c r="E226" s="17"/>
      <c r="F226" s="17"/>
      <c r="G226" s="66" t="s">
        <v>4202</v>
      </c>
      <c r="H226" s="5" t="s">
        <v>4203</v>
      </c>
      <c r="I226" s="95">
        <v>44223.0</v>
      </c>
      <c r="J226" s="17"/>
      <c r="K226" s="5" t="s">
        <v>213</v>
      </c>
      <c r="L226" s="5" t="s">
        <v>4204</v>
      </c>
    </row>
    <row r="227">
      <c r="A227" s="96" t="e">
        <v>#N/A</v>
      </c>
      <c r="B227" s="5">
        <v>2021.0</v>
      </c>
      <c r="C227" s="5" t="s">
        <v>3108</v>
      </c>
      <c r="D227" s="5" t="s">
        <v>3107</v>
      </c>
      <c r="E227" s="17"/>
      <c r="F227" s="17"/>
      <c r="G227" s="66" t="s">
        <v>4205</v>
      </c>
      <c r="H227" s="5" t="s">
        <v>4206</v>
      </c>
      <c r="I227" s="95">
        <v>44229.0</v>
      </c>
      <c r="J227" s="17"/>
      <c r="K227" s="5" t="s">
        <v>213</v>
      </c>
      <c r="L227" s="17"/>
    </row>
    <row r="228">
      <c r="A228" s="96" t="e">
        <v>#N/A</v>
      </c>
      <c r="B228" s="5">
        <v>2005.0</v>
      </c>
      <c r="C228" s="5" t="s">
        <v>2557</v>
      </c>
      <c r="D228" s="5" t="s">
        <v>2556</v>
      </c>
      <c r="E228" s="5" t="s">
        <v>4207</v>
      </c>
      <c r="F228" s="5" t="s">
        <v>2558</v>
      </c>
      <c r="G228" s="66" t="s">
        <v>4208</v>
      </c>
      <c r="H228" s="17"/>
      <c r="I228" s="95">
        <v>38687.0</v>
      </c>
      <c r="J228" s="5" t="s">
        <v>4209</v>
      </c>
      <c r="K228" s="5" t="s">
        <v>4148</v>
      </c>
      <c r="L228" s="17"/>
    </row>
    <row r="229">
      <c r="A229" s="96" t="e">
        <v>#N/A</v>
      </c>
      <c r="B229" s="17"/>
      <c r="C229" s="5" t="s">
        <v>4210</v>
      </c>
      <c r="D229" s="5" t="s">
        <v>4211</v>
      </c>
      <c r="E229" s="17"/>
      <c r="F229" s="17"/>
      <c r="G229" s="66" t="s">
        <v>4212</v>
      </c>
      <c r="H229" s="5" t="s">
        <v>4213</v>
      </c>
      <c r="I229" s="93"/>
      <c r="J229" s="17"/>
      <c r="K229" s="5" t="s">
        <v>1424</v>
      </c>
      <c r="L229" s="17"/>
    </row>
    <row r="230">
      <c r="A230" s="96" t="e">
        <v>#N/A</v>
      </c>
      <c r="B230" s="5">
        <v>2014.0</v>
      </c>
      <c r="C230" s="5" t="s">
        <v>2928</v>
      </c>
      <c r="D230" s="5" t="s">
        <v>2927</v>
      </c>
      <c r="E230" s="5" t="s">
        <v>4214</v>
      </c>
      <c r="F230" s="5" t="s">
        <v>2929</v>
      </c>
      <c r="G230" s="17"/>
      <c r="H230" s="2"/>
      <c r="I230" s="5">
        <v>2014.0</v>
      </c>
      <c r="J230" s="17"/>
      <c r="K230" s="5" t="s">
        <v>57</v>
      </c>
      <c r="L230" s="17"/>
    </row>
    <row r="231">
      <c r="A231" s="96" t="e">
        <v>#N/A</v>
      </c>
      <c r="B231" s="5">
        <v>2007.0</v>
      </c>
      <c r="C231" s="5" t="s">
        <v>3261</v>
      </c>
      <c r="D231" s="5" t="s">
        <v>3260</v>
      </c>
      <c r="E231" s="5" t="s">
        <v>4145</v>
      </c>
      <c r="F231" s="5" t="s">
        <v>3262</v>
      </c>
      <c r="G231" s="66" t="s">
        <v>4215</v>
      </c>
      <c r="H231" s="5" t="s">
        <v>4216</v>
      </c>
      <c r="I231" s="94">
        <v>39417.0</v>
      </c>
      <c r="J231" s="17"/>
      <c r="K231" s="5" t="s">
        <v>213</v>
      </c>
      <c r="L231" s="5" t="s">
        <v>4217</v>
      </c>
    </row>
    <row r="232">
      <c r="A232" s="96" t="e">
        <v>#N/A</v>
      </c>
      <c r="B232" s="5">
        <v>2021.0</v>
      </c>
      <c r="C232" s="5" t="s">
        <v>1901</v>
      </c>
      <c r="D232" s="5" t="s">
        <v>4218</v>
      </c>
      <c r="E232" s="5" t="s">
        <v>4219</v>
      </c>
      <c r="F232" s="5" t="s">
        <v>4220</v>
      </c>
      <c r="G232" s="66" t="s">
        <v>4221</v>
      </c>
      <c r="H232" s="5" t="s">
        <v>4222</v>
      </c>
      <c r="I232" s="93">
        <v>44348.0</v>
      </c>
      <c r="J232" s="5" t="s">
        <v>4223</v>
      </c>
      <c r="K232" s="5" t="s">
        <v>213</v>
      </c>
      <c r="L232" s="5" t="s">
        <v>4224</v>
      </c>
    </row>
    <row r="233">
      <c r="A233" s="96" t="e">
        <v>#N/A</v>
      </c>
      <c r="B233" s="5">
        <v>2012.0</v>
      </c>
      <c r="C233" s="5" t="s">
        <v>2165</v>
      </c>
      <c r="D233" s="5" t="s">
        <v>2164</v>
      </c>
      <c r="E233" s="5" t="s">
        <v>2645</v>
      </c>
      <c r="F233" s="5" t="s">
        <v>2173</v>
      </c>
      <c r="G233" s="66" t="s">
        <v>4225</v>
      </c>
      <c r="H233" s="5" t="s">
        <v>2171</v>
      </c>
      <c r="I233" s="95">
        <v>41177.0</v>
      </c>
      <c r="J233" s="17"/>
      <c r="K233" s="5" t="s">
        <v>91</v>
      </c>
      <c r="L233" s="5" t="s">
        <v>4226</v>
      </c>
    </row>
    <row r="234">
      <c r="A234" s="96" t="e">
        <v>#N/A</v>
      </c>
      <c r="B234" s="5">
        <v>2007.0</v>
      </c>
      <c r="C234" s="5" t="s">
        <v>2405</v>
      </c>
      <c r="D234" s="5" t="s">
        <v>2404</v>
      </c>
      <c r="E234" s="5" t="s">
        <v>4227</v>
      </c>
      <c r="F234" s="5" t="s">
        <v>2416</v>
      </c>
      <c r="G234" s="17"/>
      <c r="H234" s="5" t="s">
        <v>2413</v>
      </c>
      <c r="I234" s="93">
        <v>39264.0</v>
      </c>
      <c r="J234" s="17"/>
      <c r="K234" s="5" t="s">
        <v>3829</v>
      </c>
      <c r="L234" s="5" t="s">
        <v>4228</v>
      </c>
    </row>
    <row r="235">
      <c r="A235" s="96" t="e">
        <v>#N/A</v>
      </c>
      <c r="B235" s="5">
        <v>2021.0</v>
      </c>
      <c r="C235" s="5" t="s">
        <v>3110</v>
      </c>
      <c r="D235" s="5" t="s">
        <v>3109</v>
      </c>
      <c r="E235" s="5" t="s">
        <v>4229</v>
      </c>
      <c r="F235" s="5" t="s">
        <v>3111</v>
      </c>
      <c r="G235" s="17"/>
      <c r="H235" s="5" t="s">
        <v>4230</v>
      </c>
      <c r="I235" s="94">
        <v>44531.0</v>
      </c>
      <c r="J235" s="17"/>
      <c r="K235" s="5" t="s">
        <v>1424</v>
      </c>
      <c r="L235" s="17"/>
    </row>
    <row r="236">
      <c r="A236" s="96" t="e">
        <v>#N/A</v>
      </c>
      <c r="B236" s="5">
        <v>2018.0</v>
      </c>
      <c r="C236" s="5" t="s">
        <v>3179</v>
      </c>
      <c r="D236" s="5" t="s">
        <v>3178</v>
      </c>
      <c r="E236" s="5" t="s">
        <v>4074</v>
      </c>
      <c r="F236" s="5" t="s">
        <v>3180</v>
      </c>
      <c r="G236" s="66" t="s">
        <v>4231</v>
      </c>
      <c r="H236" s="17"/>
      <c r="I236" s="95">
        <v>43137.0</v>
      </c>
      <c r="J236" s="17"/>
      <c r="K236" s="5" t="s">
        <v>4053</v>
      </c>
      <c r="L236" s="17"/>
    </row>
    <row r="237">
      <c r="A237" s="96" t="e">
        <v>#N/A</v>
      </c>
      <c r="B237" s="5">
        <v>2016.0</v>
      </c>
      <c r="C237" s="5" t="s">
        <v>511</v>
      </c>
      <c r="D237" s="5" t="s">
        <v>504</v>
      </c>
      <c r="E237" s="5" t="s">
        <v>3833</v>
      </c>
      <c r="F237" s="5" t="s">
        <v>515</v>
      </c>
      <c r="G237" s="66" t="s">
        <v>4232</v>
      </c>
      <c r="H237" s="5" t="s">
        <v>512</v>
      </c>
      <c r="I237" s="5">
        <v>2016.0</v>
      </c>
      <c r="J237" s="17"/>
      <c r="K237" s="5" t="s">
        <v>91</v>
      </c>
      <c r="L237" s="5" t="s">
        <v>4233</v>
      </c>
    </row>
    <row r="238">
      <c r="A238" s="96" t="e">
        <v>#N/A</v>
      </c>
      <c r="B238" s="5">
        <v>2018.0</v>
      </c>
      <c r="C238" s="5" t="s">
        <v>521</v>
      </c>
      <c r="D238" s="5" t="s">
        <v>516</v>
      </c>
      <c r="E238" s="5" t="s">
        <v>3813</v>
      </c>
      <c r="F238" s="5" t="s">
        <v>525</v>
      </c>
      <c r="G238" s="17"/>
      <c r="H238" s="5" t="s">
        <v>522</v>
      </c>
      <c r="I238" s="93">
        <v>43101.0</v>
      </c>
      <c r="J238" s="5" t="s">
        <v>4234</v>
      </c>
      <c r="K238" s="5" t="s">
        <v>4235</v>
      </c>
      <c r="L238" s="5" t="s">
        <v>4236</v>
      </c>
    </row>
    <row r="239">
      <c r="A239" s="96" t="e">
        <v>#N/A</v>
      </c>
      <c r="B239" s="5">
        <v>2019.0</v>
      </c>
      <c r="C239" s="5" t="s">
        <v>4237</v>
      </c>
      <c r="D239" s="5" t="s">
        <v>4238</v>
      </c>
      <c r="E239" s="5" t="s">
        <v>4239</v>
      </c>
      <c r="F239" s="5" t="s">
        <v>4240</v>
      </c>
      <c r="G239" s="17"/>
      <c r="H239" s="5" t="s">
        <v>4241</v>
      </c>
      <c r="I239" s="5">
        <v>2019.0</v>
      </c>
      <c r="J239" s="17"/>
      <c r="K239" s="5" t="s">
        <v>213</v>
      </c>
      <c r="L239" s="17"/>
    </row>
    <row r="240">
      <c r="A240" s="96" t="e">
        <v>#N/A</v>
      </c>
      <c r="B240" s="5">
        <v>2008.0</v>
      </c>
      <c r="C240" s="5" t="s">
        <v>2580</v>
      </c>
      <c r="D240" s="5" t="s">
        <v>2579</v>
      </c>
      <c r="E240" s="5" t="s">
        <v>4242</v>
      </c>
      <c r="F240" s="5" t="s">
        <v>2581</v>
      </c>
      <c r="G240" s="10"/>
      <c r="H240" s="17"/>
      <c r="I240" s="5">
        <v>2008.0</v>
      </c>
      <c r="J240" s="17"/>
      <c r="K240" s="5" t="s">
        <v>3814</v>
      </c>
      <c r="L240" s="17"/>
    </row>
    <row r="241">
      <c r="A241" s="96" t="e">
        <v>#N/A</v>
      </c>
      <c r="B241" s="5">
        <v>2000.0</v>
      </c>
      <c r="C241" s="5" t="s">
        <v>2995</v>
      </c>
      <c r="D241" s="5" t="s">
        <v>2994</v>
      </c>
      <c r="E241" s="5" t="s">
        <v>4116</v>
      </c>
      <c r="F241" s="5" t="s">
        <v>2996</v>
      </c>
      <c r="G241" s="17"/>
      <c r="H241" s="5" t="s">
        <v>4243</v>
      </c>
      <c r="I241" s="94">
        <v>36800.0</v>
      </c>
      <c r="J241" s="17"/>
      <c r="K241" s="5" t="s">
        <v>213</v>
      </c>
      <c r="L241" s="5" t="s">
        <v>4244</v>
      </c>
    </row>
    <row r="242">
      <c r="A242" s="96" t="e">
        <v>#N/A</v>
      </c>
      <c r="B242" s="5">
        <v>2003.0</v>
      </c>
      <c r="C242" s="5" t="s">
        <v>3268</v>
      </c>
      <c r="D242" s="5" t="s">
        <v>3267</v>
      </c>
      <c r="E242" s="5" t="s">
        <v>4245</v>
      </c>
      <c r="F242" s="5" t="s">
        <v>3269</v>
      </c>
      <c r="G242" s="66" t="s">
        <v>4246</v>
      </c>
      <c r="H242" s="5" t="s">
        <v>4247</v>
      </c>
      <c r="I242" s="95">
        <v>37629.0</v>
      </c>
      <c r="J242" s="17"/>
      <c r="K242" s="5" t="s">
        <v>1149</v>
      </c>
      <c r="L242" s="5" t="s">
        <v>4248</v>
      </c>
    </row>
    <row r="243">
      <c r="A243" s="96" t="e">
        <v>#N/A</v>
      </c>
      <c r="B243" s="5">
        <v>2021.0</v>
      </c>
      <c r="C243" s="5" t="s">
        <v>3271</v>
      </c>
      <c r="D243" s="5" t="s">
        <v>3270</v>
      </c>
      <c r="E243" s="5" t="s">
        <v>4249</v>
      </c>
      <c r="F243" s="17"/>
      <c r="G243" s="66" t="s">
        <v>4250</v>
      </c>
      <c r="H243" s="5" t="s">
        <v>4251</v>
      </c>
      <c r="I243" s="95">
        <v>44490.0</v>
      </c>
      <c r="J243" s="17"/>
      <c r="K243" s="17"/>
      <c r="L243" s="5" t="s">
        <v>4252</v>
      </c>
    </row>
    <row r="244">
      <c r="A244" s="96" t="e">
        <v>#N/A</v>
      </c>
      <c r="B244" s="5">
        <v>2015.0</v>
      </c>
      <c r="C244" s="5" t="s">
        <v>280</v>
      </c>
      <c r="D244" s="5" t="s">
        <v>274</v>
      </c>
      <c r="E244" s="5" t="s">
        <v>3833</v>
      </c>
      <c r="F244" s="5" t="s">
        <v>283</v>
      </c>
      <c r="G244" s="66" t="s">
        <v>4253</v>
      </c>
      <c r="H244" s="5" t="s">
        <v>281</v>
      </c>
      <c r="I244" s="5">
        <v>2015.0</v>
      </c>
      <c r="J244" s="17"/>
      <c r="K244" s="5" t="s">
        <v>1149</v>
      </c>
      <c r="L244" s="5" t="s">
        <v>4254</v>
      </c>
    </row>
    <row r="245">
      <c r="A245" s="96" t="e">
        <v>#N/A</v>
      </c>
      <c r="B245" s="5">
        <v>2015.0</v>
      </c>
      <c r="C245" s="5" t="s">
        <v>2649</v>
      </c>
      <c r="D245" s="5" t="s">
        <v>2648</v>
      </c>
      <c r="E245" s="5" t="s">
        <v>4255</v>
      </c>
      <c r="F245" s="17"/>
      <c r="G245" s="66" t="s">
        <v>4256</v>
      </c>
      <c r="H245" s="5" t="s">
        <v>4257</v>
      </c>
      <c r="I245" s="5">
        <v>2015.0</v>
      </c>
      <c r="J245" s="17"/>
      <c r="K245" s="5" t="s">
        <v>4258</v>
      </c>
      <c r="L245" s="17"/>
    </row>
    <row r="246">
      <c r="A246" s="96" t="e">
        <v>#N/A</v>
      </c>
      <c r="B246" s="5">
        <v>2021.0</v>
      </c>
      <c r="C246" s="5" t="s">
        <v>3099</v>
      </c>
      <c r="D246" s="5" t="s">
        <v>3098</v>
      </c>
      <c r="E246" s="5" t="s">
        <v>4259</v>
      </c>
      <c r="F246" s="5" t="s">
        <v>3100</v>
      </c>
      <c r="G246" s="66" t="s">
        <v>4260</v>
      </c>
      <c r="H246" s="17"/>
      <c r="I246" s="5">
        <v>2021.0</v>
      </c>
      <c r="J246" s="17"/>
      <c r="K246" s="17"/>
      <c r="L246" s="17"/>
    </row>
    <row r="247">
      <c r="A247" s="96" t="e">
        <v>#N/A</v>
      </c>
      <c r="B247" s="17"/>
      <c r="C247" s="5" t="s">
        <v>3120</v>
      </c>
      <c r="D247" s="5" t="s">
        <v>3118</v>
      </c>
      <c r="E247" s="17"/>
      <c r="F247" s="17"/>
      <c r="G247" s="66" t="s">
        <v>4261</v>
      </c>
      <c r="H247" s="5" t="s">
        <v>4262</v>
      </c>
      <c r="I247" s="94"/>
      <c r="J247" s="17"/>
      <c r="K247" s="5" t="s">
        <v>213</v>
      </c>
      <c r="L247" s="5" t="s">
        <v>4263</v>
      </c>
    </row>
    <row r="248">
      <c r="A248" s="96" t="e">
        <v>#N/A</v>
      </c>
      <c r="B248" s="5">
        <v>2019.0</v>
      </c>
      <c r="C248" s="5" t="s">
        <v>1639</v>
      </c>
      <c r="D248" s="5" t="s">
        <v>1638</v>
      </c>
      <c r="E248" s="5" t="s">
        <v>4264</v>
      </c>
      <c r="F248" s="17"/>
      <c r="G248" s="66" t="s">
        <v>4265</v>
      </c>
      <c r="H248" s="5" t="s">
        <v>1643</v>
      </c>
      <c r="I248" s="5">
        <v>2019.0</v>
      </c>
      <c r="J248" s="17"/>
      <c r="K248" s="5" t="s">
        <v>213</v>
      </c>
      <c r="L248" s="5" t="s">
        <v>4266</v>
      </c>
    </row>
    <row r="249">
      <c r="A249" s="96" t="e">
        <v>#N/A</v>
      </c>
      <c r="B249" s="5">
        <v>2021.0</v>
      </c>
      <c r="C249" s="5" t="s">
        <v>1648</v>
      </c>
      <c r="D249" s="5" t="s">
        <v>1647</v>
      </c>
      <c r="E249" s="17"/>
      <c r="F249" s="5" t="s">
        <v>1656</v>
      </c>
      <c r="G249" s="66" t="s">
        <v>4267</v>
      </c>
      <c r="H249" s="5" t="s">
        <v>4268</v>
      </c>
      <c r="I249" s="95">
        <v>44550.0</v>
      </c>
      <c r="J249" s="17"/>
      <c r="K249" s="5" t="s">
        <v>213</v>
      </c>
      <c r="L249" s="17"/>
    </row>
    <row r="250">
      <c r="A250" s="96" t="e">
        <v>#N/A</v>
      </c>
      <c r="B250" s="5">
        <v>2012.0</v>
      </c>
      <c r="C250" s="5" t="s">
        <v>3028</v>
      </c>
      <c r="D250" s="5" t="s">
        <v>3027</v>
      </c>
      <c r="E250" s="5" t="s">
        <v>4269</v>
      </c>
      <c r="F250" s="5" t="s">
        <v>3029</v>
      </c>
      <c r="G250" s="66" t="s">
        <v>4270</v>
      </c>
      <c r="H250" s="5" t="s">
        <v>4271</v>
      </c>
      <c r="I250" s="95">
        <v>40969.0</v>
      </c>
      <c r="J250" s="17"/>
      <c r="K250" s="5" t="s">
        <v>213</v>
      </c>
      <c r="L250" s="17"/>
    </row>
    <row r="251">
      <c r="A251" s="96" t="e">
        <v>#N/A</v>
      </c>
      <c r="B251" s="5">
        <v>2017.0</v>
      </c>
      <c r="C251" s="5" t="s">
        <v>3156</v>
      </c>
      <c r="D251" s="5" t="s">
        <v>3155</v>
      </c>
      <c r="E251" s="5" t="s">
        <v>4045</v>
      </c>
      <c r="F251" s="5" t="s">
        <v>3157</v>
      </c>
      <c r="G251" s="66" t="s">
        <v>4272</v>
      </c>
      <c r="H251" s="5" t="s">
        <v>4273</v>
      </c>
      <c r="I251" s="95">
        <v>42824.0</v>
      </c>
      <c r="J251" s="17"/>
      <c r="K251" s="5" t="s">
        <v>1424</v>
      </c>
      <c r="L251" s="5" t="s">
        <v>4274</v>
      </c>
    </row>
    <row r="252">
      <c r="A252" s="96" t="e">
        <v>#N/A</v>
      </c>
      <c r="B252" s="5">
        <v>2014.0</v>
      </c>
      <c r="C252" s="5" t="s">
        <v>1376</v>
      </c>
      <c r="D252" s="5" t="s">
        <v>1375</v>
      </c>
      <c r="E252" s="5" t="s">
        <v>3922</v>
      </c>
      <c r="F252" s="5" t="s">
        <v>1386</v>
      </c>
      <c r="G252" s="66" t="s">
        <v>4275</v>
      </c>
      <c r="H252" s="5" t="s">
        <v>4276</v>
      </c>
      <c r="I252" s="94">
        <v>41913.0</v>
      </c>
      <c r="J252" s="17"/>
      <c r="K252" s="5" t="s">
        <v>4277</v>
      </c>
      <c r="L252" s="17"/>
    </row>
    <row r="253">
      <c r="A253" s="96" t="e">
        <v>#N/A</v>
      </c>
      <c r="B253" s="5">
        <v>2019.0</v>
      </c>
      <c r="C253" s="5" t="s">
        <v>3129</v>
      </c>
      <c r="D253" s="5" t="s">
        <v>3128</v>
      </c>
      <c r="E253" s="17"/>
      <c r="F253" s="17"/>
      <c r="G253" s="66" t="s">
        <v>4278</v>
      </c>
      <c r="H253" s="5" t="s">
        <v>4279</v>
      </c>
      <c r="I253" s="5">
        <v>2019.0</v>
      </c>
      <c r="J253" s="17"/>
      <c r="K253" s="5" t="s">
        <v>3814</v>
      </c>
      <c r="L253" s="17"/>
    </row>
    <row r="254">
      <c r="A254" s="96" t="e">
        <v>#N/A</v>
      </c>
      <c r="B254" s="5">
        <v>2019.0</v>
      </c>
      <c r="C254" s="5" t="s">
        <v>1883</v>
      </c>
      <c r="D254" s="5" t="s">
        <v>1882</v>
      </c>
      <c r="E254" s="5" t="s">
        <v>4280</v>
      </c>
      <c r="F254" s="5" t="s">
        <v>1890</v>
      </c>
      <c r="G254" s="17"/>
      <c r="H254" s="5" t="s">
        <v>1887</v>
      </c>
      <c r="I254" s="93">
        <v>43556.0</v>
      </c>
      <c r="J254" s="17"/>
      <c r="K254" s="5" t="s">
        <v>213</v>
      </c>
      <c r="L254" s="5" t="s">
        <v>4281</v>
      </c>
    </row>
    <row r="255">
      <c r="A255" s="96" t="e">
        <v>#N/A</v>
      </c>
      <c r="B255" s="5">
        <v>2020.0</v>
      </c>
      <c r="C255" s="5" t="s">
        <v>1554</v>
      </c>
      <c r="D255" s="5" t="s">
        <v>1546</v>
      </c>
      <c r="E255" s="5" t="s">
        <v>4282</v>
      </c>
      <c r="F255" s="5" t="s">
        <v>1557</v>
      </c>
      <c r="G255" s="17"/>
      <c r="H255" s="5" t="s">
        <v>1555</v>
      </c>
      <c r="I255" s="93">
        <v>43831.0</v>
      </c>
      <c r="J255" s="17"/>
      <c r="K255" s="5" t="s">
        <v>3829</v>
      </c>
      <c r="L255" s="5" t="s">
        <v>4283</v>
      </c>
    </row>
    <row r="256">
      <c r="A256" s="96" t="e">
        <v>#N/A</v>
      </c>
      <c r="B256" s="5">
        <v>2021.0</v>
      </c>
      <c r="C256" s="5" t="s">
        <v>3389</v>
      </c>
      <c r="D256" s="5" t="s">
        <v>3388</v>
      </c>
      <c r="E256" s="5" t="s">
        <v>4282</v>
      </c>
      <c r="F256" s="5" t="s">
        <v>3390</v>
      </c>
      <c r="G256" s="17"/>
      <c r="H256" s="5" t="s">
        <v>4284</v>
      </c>
      <c r="I256" s="95">
        <v>44431.0</v>
      </c>
      <c r="J256" s="17"/>
      <c r="K256" s="5" t="s">
        <v>213</v>
      </c>
      <c r="L256" s="5" t="s">
        <v>4285</v>
      </c>
    </row>
    <row r="257">
      <c r="A257" s="96" t="e">
        <v>#N/A</v>
      </c>
      <c r="B257" s="5">
        <v>2016.0</v>
      </c>
      <c r="C257" s="5" t="s">
        <v>3276</v>
      </c>
      <c r="D257" s="5" t="s">
        <v>3275</v>
      </c>
      <c r="E257" s="5" t="s">
        <v>4286</v>
      </c>
      <c r="F257" s="5" t="s">
        <v>3277</v>
      </c>
      <c r="G257" s="66" t="s">
        <v>4287</v>
      </c>
      <c r="H257" s="5" t="s">
        <v>4288</v>
      </c>
      <c r="I257" s="5">
        <v>2016.0</v>
      </c>
      <c r="J257" s="17"/>
      <c r="K257" s="5" t="s">
        <v>57</v>
      </c>
      <c r="L257" s="17"/>
    </row>
    <row r="258">
      <c r="A258" s="96" t="e">
        <v>#N/A</v>
      </c>
      <c r="B258" s="5">
        <v>1985.0</v>
      </c>
      <c r="C258" s="5" t="s">
        <v>3273</v>
      </c>
      <c r="D258" s="5" t="s">
        <v>3272</v>
      </c>
      <c r="E258" s="5" t="s">
        <v>4289</v>
      </c>
      <c r="F258" s="5" t="s">
        <v>3274</v>
      </c>
      <c r="G258" s="17"/>
      <c r="H258" s="10"/>
      <c r="I258" s="5">
        <v>1985.0</v>
      </c>
      <c r="J258" s="17"/>
      <c r="K258" s="5" t="s">
        <v>3814</v>
      </c>
      <c r="L258" s="17"/>
    </row>
    <row r="259">
      <c r="A259" s="96" t="e">
        <v>#N/A</v>
      </c>
      <c r="B259" s="5">
        <v>2017.0</v>
      </c>
      <c r="C259" s="5" t="s">
        <v>2528</v>
      </c>
      <c r="D259" s="5" t="s">
        <v>2527</v>
      </c>
      <c r="E259" s="5" t="s">
        <v>4290</v>
      </c>
      <c r="F259" s="5" t="s">
        <v>2529</v>
      </c>
      <c r="G259" s="66" t="s">
        <v>4291</v>
      </c>
      <c r="H259" s="5" t="s">
        <v>4292</v>
      </c>
      <c r="I259" s="95">
        <v>43040.0</v>
      </c>
      <c r="J259" s="5" t="s">
        <v>4293</v>
      </c>
      <c r="K259" s="5" t="s">
        <v>4159</v>
      </c>
      <c r="L259" s="5" t="s">
        <v>4294</v>
      </c>
    </row>
    <row r="260">
      <c r="A260" s="96" t="e">
        <v>#N/A</v>
      </c>
      <c r="B260" s="5">
        <v>2010.0</v>
      </c>
      <c r="C260" s="5" t="s">
        <v>3279</v>
      </c>
      <c r="D260" s="5" t="s">
        <v>3278</v>
      </c>
      <c r="E260" s="5" t="s">
        <v>3888</v>
      </c>
      <c r="F260" s="5" t="s">
        <v>3280</v>
      </c>
      <c r="G260" s="17"/>
      <c r="H260" s="10"/>
      <c r="I260" s="5">
        <v>2010.0</v>
      </c>
      <c r="J260" s="17"/>
      <c r="K260" s="5" t="s">
        <v>3814</v>
      </c>
      <c r="L260" s="17"/>
    </row>
    <row r="261">
      <c r="A261" s="96" t="e">
        <v>#N/A</v>
      </c>
      <c r="B261" s="5">
        <v>2010.0</v>
      </c>
      <c r="C261" s="5" t="s">
        <v>3282</v>
      </c>
      <c r="D261" s="5" t="s">
        <v>3281</v>
      </c>
      <c r="E261" s="5" t="s">
        <v>4051</v>
      </c>
      <c r="F261" s="5" t="s">
        <v>3283</v>
      </c>
      <c r="G261" s="17"/>
      <c r="H261" s="17"/>
      <c r="I261" s="5">
        <v>2010.0</v>
      </c>
      <c r="J261" s="17"/>
      <c r="K261" s="5" t="s">
        <v>57</v>
      </c>
      <c r="L261" s="17"/>
    </row>
    <row r="262">
      <c r="A262" s="96" t="e">
        <v>#N/A</v>
      </c>
      <c r="B262" s="5">
        <v>2015.0</v>
      </c>
      <c r="C262" s="5" t="s">
        <v>3035</v>
      </c>
      <c r="D262" s="5" t="s">
        <v>3034</v>
      </c>
      <c r="E262" s="5" t="s">
        <v>4163</v>
      </c>
      <c r="F262" s="5" t="s">
        <v>3036</v>
      </c>
      <c r="G262" s="17"/>
      <c r="H262" s="17"/>
      <c r="I262" s="5">
        <v>2015.0</v>
      </c>
      <c r="J262" s="17"/>
      <c r="K262" s="5" t="s">
        <v>213</v>
      </c>
      <c r="L262" s="17"/>
    </row>
    <row r="263">
      <c r="A263" s="96" t="e">
        <v>#N/A</v>
      </c>
      <c r="B263" s="5">
        <v>2014.0</v>
      </c>
      <c r="C263" s="5" t="s">
        <v>340</v>
      </c>
      <c r="D263" s="5" t="s">
        <v>3284</v>
      </c>
      <c r="E263" s="17"/>
      <c r="F263" s="5"/>
      <c r="G263" s="17"/>
      <c r="H263" s="17"/>
      <c r="I263" s="5">
        <v>2014.0</v>
      </c>
      <c r="J263" s="17"/>
      <c r="K263" s="5" t="s">
        <v>213</v>
      </c>
      <c r="L263" s="17"/>
    </row>
    <row r="264">
      <c r="A264" s="96" t="e">
        <v>#N/A</v>
      </c>
      <c r="B264" s="5">
        <v>2019.0</v>
      </c>
      <c r="C264" s="5" t="s">
        <v>3411</v>
      </c>
      <c r="D264" s="5" t="s">
        <v>3410</v>
      </c>
      <c r="E264" s="17"/>
      <c r="F264" s="17"/>
      <c r="G264" s="66" t="s">
        <v>4295</v>
      </c>
      <c r="H264" s="5" t="s">
        <v>4296</v>
      </c>
      <c r="I264" s="5">
        <v>2019.0</v>
      </c>
      <c r="J264" s="17"/>
      <c r="K264" s="5" t="s">
        <v>213</v>
      </c>
      <c r="L264" s="17"/>
    </row>
    <row r="265">
      <c r="A265" s="96" t="e">
        <v>#N/A</v>
      </c>
      <c r="B265" s="5">
        <v>2020.0</v>
      </c>
      <c r="C265" s="5" t="s">
        <v>3195</v>
      </c>
      <c r="D265" s="5" t="s">
        <v>3194</v>
      </c>
      <c r="E265" s="5" t="s">
        <v>3813</v>
      </c>
      <c r="F265" s="5" t="s">
        <v>3196</v>
      </c>
      <c r="G265" s="17"/>
      <c r="H265" s="5" t="s">
        <v>4297</v>
      </c>
      <c r="I265" s="93">
        <v>43831.0</v>
      </c>
      <c r="J265" s="17"/>
      <c r="K265" s="5" t="s">
        <v>4138</v>
      </c>
      <c r="L265" s="5" t="s">
        <v>4298</v>
      </c>
    </row>
    <row r="266">
      <c r="A266" s="96" t="e">
        <v>#N/A</v>
      </c>
      <c r="B266" s="5">
        <v>1987.0</v>
      </c>
      <c r="C266" s="5" t="s">
        <v>3405</v>
      </c>
      <c r="D266" s="5" t="s">
        <v>3404</v>
      </c>
      <c r="E266" s="5" t="s">
        <v>4299</v>
      </c>
      <c r="F266" s="17"/>
      <c r="G266" s="10"/>
      <c r="H266" s="17"/>
      <c r="I266" s="5">
        <v>1987.0</v>
      </c>
      <c r="J266" s="17"/>
      <c r="K266" s="5" t="s">
        <v>3814</v>
      </c>
      <c r="L266" s="17"/>
    </row>
    <row r="267">
      <c r="A267" s="96" t="e">
        <v>#N/A</v>
      </c>
      <c r="B267" s="5">
        <v>2017.0</v>
      </c>
      <c r="C267" s="5" t="s">
        <v>2531</v>
      </c>
      <c r="D267" s="5" t="s">
        <v>2530</v>
      </c>
      <c r="E267" s="5" t="s">
        <v>3833</v>
      </c>
      <c r="F267" s="5" t="s">
        <v>2533</v>
      </c>
      <c r="G267" s="66" t="s">
        <v>4300</v>
      </c>
      <c r="H267" s="5" t="s">
        <v>4301</v>
      </c>
      <c r="I267" s="5">
        <v>2017.0</v>
      </c>
      <c r="J267" s="5" t="s">
        <v>4302</v>
      </c>
      <c r="K267" s="5" t="s">
        <v>4303</v>
      </c>
      <c r="L267" s="5" t="s">
        <v>4304</v>
      </c>
    </row>
    <row r="268">
      <c r="A268" s="96" t="e">
        <v>#N/A</v>
      </c>
      <c r="B268" s="5">
        <v>2021.0</v>
      </c>
      <c r="C268" s="5" t="s">
        <v>3102</v>
      </c>
      <c r="D268" s="5" t="s">
        <v>3101</v>
      </c>
      <c r="E268" s="5" t="s">
        <v>4305</v>
      </c>
      <c r="F268" s="5" t="s">
        <v>3103</v>
      </c>
      <c r="G268" s="66" t="s">
        <v>4306</v>
      </c>
      <c r="H268" s="5" t="s">
        <v>4307</v>
      </c>
      <c r="I268" s="95">
        <v>44243.0</v>
      </c>
      <c r="J268" s="17"/>
      <c r="K268" s="5" t="s">
        <v>4308</v>
      </c>
      <c r="L268" s="17"/>
    </row>
    <row r="269">
      <c r="A269" s="96" t="e">
        <v>#N/A</v>
      </c>
      <c r="B269" s="5">
        <v>2005.0</v>
      </c>
      <c r="C269" s="5" t="s">
        <v>2560</v>
      </c>
      <c r="D269" s="5" t="s">
        <v>2559</v>
      </c>
      <c r="E269" s="5" t="s">
        <v>4309</v>
      </c>
      <c r="F269" s="5" t="s">
        <v>2562</v>
      </c>
      <c r="G269" s="17"/>
      <c r="H269" s="17"/>
      <c r="I269" s="5">
        <v>2005.0</v>
      </c>
      <c r="J269" s="17"/>
      <c r="K269" s="5" t="s">
        <v>3814</v>
      </c>
      <c r="L269" s="17"/>
    </row>
    <row r="270">
      <c r="A270" s="96" t="e">
        <v>#N/A</v>
      </c>
      <c r="B270" s="5">
        <v>2017.0</v>
      </c>
      <c r="C270" s="5" t="s">
        <v>3066</v>
      </c>
      <c r="D270" s="5" t="s">
        <v>3065</v>
      </c>
      <c r="E270" s="5" t="s">
        <v>3833</v>
      </c>
      <c r="F270" s="5" t="s">
        <v>3067</v>
      </c>
      <c r="G270" s="66" t="s">
        <v>4310</v>
      </c>
      <c r="H270" s="5" t="s">
        <v>4311</v>
      </c>
      <c r="I270" s="5">
        <v>2017.0</v>
      </c>
      <c r="J270" s="17"/>
      <c r="K270" s="5" t="s">
        <v>213</v>
      </c>
      <c r="L270" s="5" t="s">
        <v>4312</v>
      </c>
    </row>
    <row r="271">
      <c r="A271" s="96" t="e">
        <v>#N/A</v>
      </c>
      <c r="B271" s="5">
        <v>2015.0</v>
      </c>
      <c r="C271" s="5" t="s">
        <v>3043</v>
      </c>
      <c r="D271" s="5" t="s">
        <v>3042</v>
      </c>
      <c r="E271" s="5" t="s">
        <v>4313</v>
      </c>
      <c r="F271" s="5" t="s">
        <v>3044</v>
      </c>
      <c r="G271" s="17"/>
      <c r="H271" s="17"/>
      <c r="I271" s="5">
        <v>2015.0</v>
      </c>
      <c r="J271" s="17"/>
      <c r="K271" s="5" t="s">
        <v>213</v>
      </c>
      <c r="L271" s="17"/>
    </row>
    <row r="272">
      <c r="A272" s="96" t="e">
        <v>#N/A</v>
      </c>
      <c r="B272" s="5">
        <v>2016.0</v>
      </c>
      <c r="C272" s="5" t="s">
        <v>3059</v>
      </c>
      <c r="D272" s="5" t="s">
        <v>3058</v>
      </c>
      <c r="E272" s="5" t="s">
        <v>3833</v>
      </c>
      <c r="F272" s="5" t="s">
        <v>3061</v>
      </c>
      <c r="G272" s="66" t="s">
        <v>4314</v>
      </c>
      <c r="H272" s="5" t="s">
        <v>4315</v>
      </c>
      <c r="I272" s="5">
        <v>2016.0</v>
      </c>
      <c r="J272" s="17"/>
      <c r="K272" s="5" t="s">
        <v>213</v>
      </c>
      <c r="L272" s="5" t="s">
        <v>4316</v>
      </c>
    </row>
    <row r="273">
      <c r="A273" s="96" t="e">
        <v>#N/A</v>
      </c>
      <c r="B273" s="5">
        <v>2021.0</v>
      </c>
      <c r="C273" s="5" t="s">
        <v>1524</v>
      </c>
      <c r="D273" s="5" t="s">
        <v>1523</v>
      </c>
      <c r="E273" s="17"/>
      <c r="F273" s="17"/>
      <c r="G273" s="66" t="s">
        <v>4317</v>
      </c>
      <c r="H273" s="5" t="s">
        <v>4318</v>
      </c>
      <c r="I273" s="95">
        <v>44286.0</v>
      </c>
      <c r="J273" s="17"/>
      <c r="K273" s="5" t="s">
        <v>4319</v>
      </c>
      <c r="L273" s="5" t="s">
        <v>4320</v>
      </c>
    </row>
    <row r="274">
      <c r="A274" s="96" t="e">
        <v>#N/A</v>
      </c>
      <c r="B274" s="5">
        <v>2007.0</v>
      </c>
      <c r="C274" s="5" t="s">
        <v>3015</v>
      </c>
      <c r="D274" s="5" t="s">
        <v>3014</v>
      </c>
      <c r="E274" s="5" t="s">
        <v>3813</v>
      </c>
      <c r="F274" s="5" t="s">
        <v>3016</v>
      </c>
      <c r="G274" s="17"/>
      <c r="H274" s="17"/>
      <c r="I274" s="5">
        <v>2007.0</v>
      </c>
      <c r="J274" s="17"/>
      <c r="K274" s="5" t="s">
        <v>213</v>
      </c>
      <c r="L274" s="17"/>
    </row>
    <row r="275">
      <c r="A275" s="96" t="e">
        <v>#N/A</v>
      </c>
      <c r="B275" s="5">
        <v>2020.0</v>
      </c>
      <c r="C275" s="5" t="s">
        <v>2159</v>
      </c>
      <c r="D275" s="5" t="s">
        <v>2153</v>
      </c>
      <c r="E275" s="5" t="s">
        <v>4321</v>
      </c>
      <c r="F275" s="5" t="s">
        <v>2163</v>
      </c>
      <c r="G275" s="66" t="s">
        <v>4322</v>
      </c>
      <c r="H275" s="5" t="s">
        <v>4323</v>
      </c>
      <c r="I275" s="95">
        <v>44066.0</v>
      </c>
      <c r="J275" s="17"/>
      <c r="K275" s="5" t="s">
        <v>4122</v>
      </c>
      <c r="L275" s="5" t="s">
        <v>4324</v>
      </c>
    </row>
    <row r="276">
      <c r="A276" s="96" t="e">
        <v>#N/A</v>
      </c>
      <c r="B276" s="5">
        <v>2020.0</v>
      </c>
      <c r="C276" s="5" t="s">
        <v>2159</v>
      </c>
      <c r="D276" s="5" t="s">
        <v>2153</v>
      </c>
      <c r="E276" s="5" t="s">
        <v>4321</v>
      </c>
      <c r="F276" s="5" t="s">
        <v>2163</v>
      </c>
      <c r="G276" s="66" t="s">
        <v>4322</v>
      </c>
      <c r="H276" s="5" t="s">
        <v>4323</v>
      </c>
      <c r="I276" s="95">
        <v>44066.0</v>
      </c>
      <c r="J276" s="17"/>
      <c r="K276" s="5" t="s">
        <v>4122</v>
      </c>
      <c r="L276" s="5" t="s">
        <v>4324</v>
      </c>
    </row>
    <row r="277">
      <c r="A277" s="96" t="e">
        <v>#N/A</v>
      </c>
      <c r="B277" s="5">
        <v>2021.0</v>
      </c>
      <c r="C277" s="5" t="s">
        <v>113</v>
      </c>
      <c r="D277" s="5" t="s">
        <v>105</v>
      </c>
      <c r="E277" s="5" t="s">
        <v>3813</v>
      </c>
      <c r="F277" s="5" t="s">
        <v>116</v>
      </c>
      <c r="G277" s="17"/>
      <c r="H277" s="5" t="s">
        <v>4325</v>
      </c>
      <c r="I277" s="5">
        <v>2021.0</v>
      </c>
      <c r="J277" s="17"/>
      <c r="K277" s="5" t="s">
        <v>3829</v>
      </c>
      <c r="L277" s="5" t="s">
        <v>4326</v>
      </c>
    </row>
    <row r="278">
      <c r="A278" s="96" t="e">
        <v>#N/A</v>
      </c>
      <c r="B278" s="5">
        <v>1947.0</v>
      </c>
      <c r="C278" s="5" t="s">
        <v>770</v>
      </c>
      <c r="D278" s="5" t="s">
        <v>769</v>
      </c>
      <c r="E278" s="5" t="s">
        <v>4327</v>
      </c>
      <c r="F278" s="17"/>
      <c r="G278" s="66" t="s">
        <v>4328</v>
      </c>
      <c r="H278" s="5" t="s">
        <v>4329</v>
      </c>
      <c r="I278" s="5">
        <v>1947.0</v>
      </c>
      <c r="J278" s="17"/>
      <c r="K278" s="5" t="s">
        <v>3814</v>
      </c>
      <c r="L278" s="17"/>
    </row>
    <row r="279">
      <c r="A279" s="96" t="e">
        <v>#N/A</v>
      </c>
      <c r="B279" s="5">
        <v>2018.0</v>
      </c>
      <c r="C279" s="5" t="s">
        <v>789</v>
      </c>
      <c r="D279" s="5" t="s">
        <v>788</v>
      </c>
      <c r="E279" s="5" t="s">
        <v>3833</v>
      </c>
      <c r="F279" s="5" t="s">
        <v>794</v>
      </c>
      <c r="G279" s="66" t="s">
        <v>4330</v>
      </c>
      <c r="H279" s="5" t="s">
        <v>793</v>
      </c>
      <c r="I279" s="5">
        <v>2018.0</v>
      </c>
      <c r="J279" s="17"/>
      <c r="K279" s="17"/>
      <c r="L279" s="5" t="s">
        <v>4331</v>
      </c>
    </row>
    <row r="280">
      <c r="A280" s="96" t="e">
        <v>#N/A</v>
      </c>
      <c r="B280" s="5">
        <v>2020.0</v>
      </c>
      <c r="C280" s="5" t="s">
        <v>3306</v>
      </c>
      <c r="D280" s="5" t="s">
        <v>3305</v>
      </c>
      <c r="E280" s="5" t="s">
        <v>4332</v>
      </c>
      <c r="F280" s="5" t="s">
        <v>3307</v>
      </c>
      <c r="G280" s="17"/>
      <c r="H280" s="5" t="s">
        <v>4333</v>
      </c>
      <c r="I280" s="95">
        <v>43895.0</v>
      </c>
      <c r="J280" s="17"/>
      <c r="K280" s="17"/>
      <c r="L280" s="5" t="s">
        <v>4334</v>
      </c>
    </row>
    <row r="281">
      <c r="A281" s="96" t="e">
        <v>#N/A</v>
      </c>
      <c r="B281" s="5">
        <v>2020.0</v>
      </c>
      <c r="C281" s="5" t="s">
        <v>1171</v>
      </c>
      <c r="D281" s="5" t="s">
        <v>1170</v>
      </c>
      <c r="E281" s="5" t="s">
        <v>4321</v>
      </c>
      <c r="F281" s="5" t="s">
        <v>1178</v>
      </c>
      <c r="G281" s="66" t="s">
        <v>4335</v>
      </c>
      <c r="H281" s="5" t="s">
        <v>1177</v>
      </c>
      <c r="I281" s="95">
        <v>44066.0</v>
      </c>
      <c r="J281" s="17"/>
      <c r="K281" s="5" t="s">
        <v>213</v>
      </c>
      <c r="L281" s="5" t="s">
        <v>4336</v>
      </c>
    </row>
    <row r="282">
      <c r="A282" s="96" t="e">
        <v>#N/A</v>
      </c>
      <c r="B282" s="5">
        <v>2020.0</v>
      </c>
      <c r="C282" s="5" t="s">
        <v>781</v>
      </c>
      <c r="D282" s="5" t="s">
        <v>780</v>
      </c>
      <c r="E282" s="5" t="s">
        <v>3851</v>
      </c>
      <c r="F282" s="5" t="s">
        <v>787</v>
      </c>
      <c r="G282" s="66" t="s">
        <v>4337</v>
      </c>
      <c r="H282" s="5" t="s">
        <v>4338</v>
      </c>
      <c r="I282" s="5">
        <v>2020.0</v>
      </c>
      <c r="J282" s="5" t="s">
        <v>4339</v>
      </c>
      <c r="K282" s="5" t="s">
        <v>3814</v>
      </c>
      <c r="L282" s="17"/>
    </row>
    <row r="283">
      <c r="A283" s="96" t="e">
        <v>#N/A</v>
      </c>
      <c r="B283" s="5">
        <v>2020.0</v>
      </c>
      <c r="C283" s="5" t="s">
        <v>1504</v>
      </c>
      <c r="D283" s="5" t="s">
        <v>1497</v>
      </c>
      <c r="E283" s="5" t="s">
        <v>3813</v>
      </c>
      <c r="F283" s="5" t="s">
        <v>1508</v>
      </c>
      <c r="G283" s="17"/>
      <c r="H283" s="5" t="s">
        <v>4340</v>
      </c>
      <c r="I283" s="93">
        <v>43831.0</v>
      </c>
      <c r="J283" s="5" t="s">
        <v>4341</v>
      </c>
      <c r="K283" s="17"/>
      <c r="L283" s="5" t="s">
        <v>4342</v>
      </c>
    </row>
    <row r="284">
      <c r="A284" s="96" t="e">
        <v>#N/A</v>
      </c>
      <c r="B284" s="5">
        <v>2019.0</v>
      </c>
      <c r="C284" s="5" t="s">
        <v>3313</v>
      </c>
      <c r="D284" s="5" t="s">
        <v>3312</v>
      </c>
      <c r="E284" s="5" t="s">
        <v>4343</v>
      </c>
      <c r="F284" s="5" t="s">
        <v>3314</v>
      </c>
      <c r="G284" s="17"/>
      <c r="H284" s="5" t="s">
        <v>4344</v>
      </c>
      <c r="I284" s="5">
        <v>2019.0</v>
      </c>
      <c r="J284" s="17"/>
      <c r="K284" s="5" t="s">
        <v>213</v>
      </c>
      <c r="L284" s="17"/>
    </row>
    <row r="285">
      <c r="A285" s="96" t="e">
        <v>#N/A</v>
      </c>
      <c r="B285" s="5">
        <v>2012.0</v>
      </c>
      <c r="C285" s="5" t="s">
        <v>3316</v>
      </c>
      <c r="D285" s="5" t="s">
        <v>3315</v>
      </c>
      <c r="E285" s="5" t="s">
        <v>4014</v>
      </c>
      <c r="F285" s="17"/>
      <c r="G285" s="66" t="s">
        <v>4345</v>
      </c>
      <c r="H285" s="5" t="s">
        <v>4346</v>
      </c>
      <c r="I285" s="5">
        <v>2012.0</v>
      </c>
      <c r="J285" s="17"/>
      <c r="K285" s="5" t="s">
        <v>213</v>
      </c>
      <c r="L285" s="17"/>
    </row>
    <row r="286">
      <c r="A286" s="96" t="e">
        <v>#N/A</v>
      </c>
      <c r="B286" s="5">
        <v>2008.0</v>
      </c>
      <c r="C286" s="5" t="s">
        <v>3318</v>
      </c>
      <c r="D286" s="5" t="s">
        <v>3317</v>
      </c>
      <c r="E286" s="5" t="s">
        <v>45</v>
      </c>
      <c r="F286" s="5" t="s">
        <v>3319</v>
      </c>
      <c r="G286" s="66" t="s">
        <v>4347</v>
      </c>
      <c r="H286" s="5" t="s">
        <v>4348</v>
      </c>
      <c r="I286" s="95">
        <v>39706.0</v>
      </c>
      <c r="J286" s="17"/>
      <c r="K286" s="5" t="s">
        <v>3829</v>
      </c>
      <c r="L286" s="17"/>
    </row>
    <row r="287">
      <c r="A287" s="96" t="e">
        <v>#N/A</v>
      </c>
      <c r="B287" s="5">
        <v>2019.0</v>
      </c>
      <c r="C287" s="5" t="s">
        <v>2944</v>
      </c>
      <c r="D287" s="5" t="s">
        <v>2943</v>
      </c>
      <c r="E287" s="5" t="s">
        <v>4349</v>
      </c>
      <c r="F287" s="5" t="s">
        <v>2948</v>
      </c>
      <c r="G287" s="66" t="s">
        <v>4350</v>
      </c>
      <c r="H287" s="5" t="s">
        <v>4351</v>
      </c>
      <c r="I287" s="5">
        <v>2019.0</v>
      </c>
      <c r="J287" s="5" t="s">
        <v>4352</v>
      </c>
      <c r="K287" s="5" t="s">
        <v>57</v>
      </c>
      <c r="L287" s="5" t="s">
        <v>4353</v>
      </c>
    </row>
    <row r="288">
      <c r="A288" s="96" t="e">
        <v>#N/A</v>
      </c>
      <c r="B288" s="5">
        <v>2018.0</v>
      </c>
      <c r="C288" s="5" t="s">
        <v>3123</v>
      </c>
      <c r="D288" s="5" t="s">
        <v>3122</v>
      </c>
      <c r="E288" s="17"/>
      <c r="F288" s="17"/>
      <c r="G288" s="66" t="s">
        <v>4354</v>
      </c>
      <c r="H288" s="5" t="s">
        <v>4355</v>
      </c>
      <c r="I288" s="95">
        <v>43424.0</v>
      </c>
      <c r="J288" s="17"/>
      <c r="K288" s="5" t="s">
        <v>4356</v>
      </c>
      <c r="L288" s="5" t="s">
        <v>4357</v>
      </c>
    </row>
    <row r="289">
      <c r="A289" s="96" t="e">
        <v>#N/A</v>
      </c>
      <c r="B289" s="5">
        <v>2020.0</v>
      </c>
      <c r="C289" s="5" t="s">
        <v>3143</v>
      </c>
      <c r="D289" s="5" t="s">
        <v>3142</v>
      </c>
      <c r="E289" s="5" t="s">
        <v>4045</v>
      </c>
      <c r="F289" s="5" t="s">
        <v>3144</v>
      </c>
      <c r="G289" s="66" t="s">
        <v>4358</v>
      </c>
      <c r="H289" s="5" t="s">
        <v>4359</v>
      </c>
      <c r="I289" s="95">
        <v>44111.0</v>
      </c>
      <c r="J289" s="17"/>
      <c r="K289" s="5" t="s">
        <v>1149</v>
      </c>
      <c r="L289" s="5" t="s">
        <v>4360</v>
      </c>
    </row>
    <row r="290">
      <c r="A290" s="96" t="e">
        <v>#N/A</v>
      </c>
      <c r="B290" s="5">
        <v>2014.0</v>
      </c>
      <c r="C290" s="5" t="s">
        <v>2926</v>
      </c>
      <c r="D290" s="5" t="s">
        <v>2925</v>
      </c>
      <c r="E290" s="5" t="s">
        <v>4361</v>
      </c>
      <c r="F290" s="17"/>
      <c r="G290" s="66" t="s">
        <v>4362</v>
      </c>
      <c r="H290" s="5" t="s">
        <v>4363</v>
      </c>
      <c r="I290" s="5">
        <v>2014.0</v>
      </c>
      <c r="J290" s="17"/>
      <c r="K290" s="5" t="s">
        <v>57</v>
      </c>
      <c r="L290" s="5" t="s">
        <v>4364</v>
      </c>
    </row>
    <row r="291">
      <c r="A291" s="96" t="e">
        <v>#N/A</v>
      </c>
      <c r="B291" s="5">
        <v>2016.0</v>
      </c>
      <c r="C291" s="5" t="s">
        <v>2462</v>
      </c>
      <c r="D291" s="5" t="s">
        <v>2461</v>
      </c>
      <c r="E291" s="5" t="s">
        <v>4365</v>
      </c>
      <c r="F291" s="5" t="s">
        <v>2470</v>
      </c>
      <c r="G291" s="66" t="s">
        <v>4366</v>
      </c>
      <c r="H291" s="5" t="s">
        <v>2468</v>
      </c>
      <c r="I291" s="95">
        <v>42549.0</v>
      </c>
      <c r="J291" s="5" t="s">
        <v>4367</v>
      </c>
      <c r="K291" s="5" t="s">
        <v>1149</v>
      </c>
      <c r="L291" s="5" t="s">
        <v>4368</v>
      </c>
    </row>
    <row r="292">
      <c r="A292" s="96" t="e">
        <v>#N/A</v>
      </c>
      <c r="B292" s="5">
        <v>2019.0</v>
      </c>
      <c r="C292" s="5" t="s">
        <v>2977</v>
      </c>
      <c r="D292" s="5" t="s">
        <v>2976</v>
      </c>
      <c r="E292" s="5" t="s">
        <v>4369</v>
      </c>
      <c r="F292" s="5" t="s">
        <v>2979</v>
      </c>
      <c r="G292" s="66" t="s">
        <v>4370</v>
      </c>
      <c r="H292" s="5" t="s">
        <v>4371</v>
      </c>
      <c r="I292" s="95">
        <v>43497.0</v>
      </c>
      <c r="J292" s="17"/>
      <c r="K292" s="5" t="s">
        <v>213</v>
      </c>
      <c r="L292" s="17"/>
    </row>
    <row r="293">
      <c r="A293" s="96" t="e">
        <v>#N/A</v>
      </c>
      <c r="B293" s="5">
        <v>2019.0</v>
      </c>
      <c r="C293" s="5" t="s">
        <v>832</v>
      </c>
      <c r="D293" s="5" t="s">
        <v>831</v>
      </c>
      <c r="E293" s="5" t="s">
        <v>24</v>
      </c>
      <c r="F293" s="5" t="s">
        <v>844</v>
      </c>
      <c r="G293" s="66" t="s">
        <v>4372</v>
      </c>
      <c r="H293" s="5" t="s">
        <v>841</v>
      </c>
      <c r="I293" s="95">
        <v>43774.0</v>
      </c>
      <c r="J293" s="17"/>
      <c r="K293" s="5" t="s">
        <v>213</v>
      </c>
      <c r="L293" s="17"/>
    </row>
    <row r="294">
      <c r="A294" s="96" t="e">
        <v>#N/A</v>
      </c>
      <c r="B294" s="5">
        <v>2021.0</v>
      </c>
      <c r="C294" s="5" t="s">
        <v>3091</v>
      </c>
      <c r="D294" s="5" t="s">
        <v>3090</v>
      </c>
      <c r="E294" s="17"/>
      <c r="F294" s="10"/>
      <c r="G294" s="66" t="s">
        <v>4373</v>
      </c>
      <c r="H294" s="5" t="s">
        <v>4374</v>
      </c>
      <c r="I294" s="95">
        <v>44411.0</v>
      </c>
      <c r="J294" s="17"/>
      <c r="K294" s="5" t="s">
        <v>213</v>
      </c>
      <c r="L294" s="17"/>
    </row>
    <row r="295">
      <c r="A295" s="96" t="e">
        <v>#N/A</v>
      </c>
      <c r="B295" s="5">
        <v>2015.0</v>
      </c>
      <c r="C295" s="5" t="s">
        <v>3324</v>
      </c>
      <c r="D295" s="5" t="s">
        <v>3323</v>
      </c>
      <c r="E295" s="5" t="s">
        <v>4375</v>
      </c>
      <c r="F295" s="5" t="s">
        <v>3326</v>
      </c>
      <c r="G295" s="66" t="s">
        <v>4376</v>
      </c>
      <c r="H295" s="5" t="s">
        <v>4377</v>
      </c>
      <c r="I295" s="94">
        <v>42278.0</v>
      </c>
      <c r="J295" s="17"/>
      <c r="K295" s="17"/>
      <c r="L295" s="5" t="s">
        <v>4378</v>
      </c>
    </row>
    <row r="296">
      <c r="A296" s="96" t="e">
        <v>#N/A</v>
      </c>
      <c r="B296" s="5">
        <v>2012.0</v>
      </c>
      <c r="C296" s="5" t="s">
        <v>2611</v>
      </c>
      <c r="D296" s="5" t="s">
        <v>2610</v>
      </c>
      <c r="E296" s="5" t="s">
        <v>4379</v>
      </c>
      <c r="F296" s="5" t="s">
        <v>2612</v>
      </c>
      <c r="G296" s="10"/>
      <c r="H296" s="5" t="s">
        <v>4380</v>
      </c>
      <c r="I296" s="93">
        <v>41091.0</v>
      </c>
      <c r="J296" s="5" t="s">
        <v>4381</v>
      </c>
      <c r="K296" s="5" t="s">
        <v>4382</v>
      </c>
      <c r="L296" s="5" t="s">
        <v>4383</v>
      </c>
    </row>
    <row r="297">
      <c r="A297" s="96" t="e">
        <v>#N/A</v>
      </c>
      <c r="B297" s="5">
        <v>2019.0</v>
      </c>
      <c r="C297" s="5" t="s">
        <v>3125</v>
      </c>
      <c r="D297" s="5" t="s">
        <v>3124</v>
      </c>
      <c r="E297" s="5" t="s">
        <v>3833</v>
      </c>
      <c r="F297" s="5" t="s">
        <v>3127</v>
      </c>
      <c r="G297" s="66" t="s">
        <v>4384</v>
      </c>
      <c r="H297" s="5" t="s">
        <v>4385</v>
      </c>
      <c r="I297" s="5">
        <v>2019.0</v>
      </c>
      <c r="J297" s="17"/>
      <c r="K297" s="5" t="s">
        <v>4008</v>
      </c>
      <c r="L297" s="5" t="s">
        <v>4386</v>
      </c>
    </row>
    <row r="298">
      <c r="A298" s="96" t="e">
        <v>#N/A</v>
      </c>
      <c r="B298" s="5">
        <v>2010.0</v>
      </c>
      <c r="C298" s="5" t="s">
        <v>2418</v>
      </c>
      <c r="D298" s="5" t="s">
        <v>2417</v>
      </c>
      <c r="E298" s="2"/>
      <c r="F298" s="5"/>
      <c r="G298" s="66" t="s">
        <v>4387</v>
      </c>
      <c r="H298" s="5" t="s">
        <v>4388</v>
      </c>
      <c r="I298" s="5">
        <v>2010.0</v>
      </c>
      <c r="J298" s="17"/>
      <c r="K298" s="5" t="s">
        <v>4389</v>
      </c>
      <c r="L298" s="17"/>
    </row>
    <row r="299">
      <c r="A299" s="96" t="e">
        <v>#N/A</v>
      </c>
      <c r="B299" s="5">
        <v>2010.0</v>
      </c>
      <c r="C299" s="5" t="s">
        <v>2910</v>
      </c>
      <c r="D299" s="5" t="s">
        <v>2909</v>
      </c>
      <c r="E299" s="5" t="s">
        <v>3856</v>
      </c>
      <c r="F299" s="17"/>
      <c r="G299" s="17"/>
      <c r="H299" s="17"/>
      <c r="I299" s="5">
        <v>2010.0</v>
      </c>
      <c r="J299" s="17"/>
      <c r="K299" s="5" t="s">
        <v>57</v>
      </c>
      <c r="L299" s="17"/>
    </row>
    <row r="300">
      <c r="A300" s="96" t="e">
        <v>#N/A</v>
      </c>
      <c r="B300" s="5">
        <v>2016.0</v>
      </c>
      <c r="C300" s="5" t="s">
        <v>1755</v>
      </c>
      <c r="D300" s="5" t="s">
        <v>1749</v>
      </c>
      <c r="E300" s="5" t="s">
        <v>3833</v>
      </c>
      <c r="F300" s="5" t="s">
        <v>1758</v>
      </c>
      <c r="G300" s="10"/>
      <c r="H300" s="10"/>
      <c r="I300" s="5">
        <v>2016.0</v>
      </c>
      <c r="J300" s="17"/>
      <c r="K300" s="5" t="s">
        <v>3814</v>
      </c>
      <c r="L300" s="17"/>
    </row>
    <row r="301">
      <c r="A301" s="96" t="e">
        <v>#N/A</v>
      </c>
      <c r="B301" s="5">
        <v>2020.0</v>
      </c>
      <c r="C301" s="5" t="s">
        <v>3204</v>
      </c>
      <c r="D301" s="5" t="s">
        <v>3203</v>
      </c>
      <c r="E301" s="17"/>
      <c r="F301" s="17"/>
      <c r="G301" s="66" t="s">
        <v>4390</v>
      </c>
      <c r="H301" s="5" t="s">
        <v>4391</v>
      </c>
      <c r="I301" s="5">
        <v>2020.0</v>
      </c>
      <c r="J301" s="17"/>
      <c r="K301" s="5" t="s">
        <v>3814</v>
      </c>
      <c r="L301" s="17"/>
    </row>
    <row r="302">
      <c r="A302" s="96" t="e">
        <v>#N/A</v>
      </c>
      <c r="B302" s="5">
        <v>2010.0</v>
      </c>
      <c r="C302" s="5" t="s">
        <v>715</v>
      </c>
      <c r="D302" s="5" t="s">
        <v>714</v>
      </c>
      <c r="E302" s="5" t="s">
        <v>3813</v>
      </c>
      <c r="F302" s="5" t="s">
        <v>725</v>
      </c>
      <c r="G302" s="2"/>
      <c r="H302" s="2"/>
      <c r="I302" s="5">
        <v>2010.0</v>
      </c>
      <c r="J302" s="17"/>
      <c r="K302" s="5" t="s">
        <v>3829</v>
      </c>
      <c r="L302" s="17"/>
    </row>
    <row r="303">
      <c r="A303" s="96" t="e">
        <v>#N/A</v>
      </c>
      <c r="B303" s="17"/>
      <c r="C303" s="5" t="s">
        <v>1287</v>
      </c>
      <c r="D303" s="5" t="s">
        <v>4392</v>
      </c>
      <c r="E303" s="17"/>
      <c r="F303" s="17"/>
      <c r="G303" s="66" t="s">
        <v>4393</v>
      </c>
      <c r="H303" s="17"/>
      <c r="I303" s="17"/>
      <c r="J303" s="17"/>
      <c r="K303" s="5" t="s">
        <v>213</v>
      </c>
      <c r="L303" s="17"/>
    </row>
    <row r="304">
      <c r="A304" s="96" t="e">
        <v>#N/A</v>
      </c>
      <c r="B304" s="5">
        <v>2017.0</v>
      </c>
      <c r="C304" s="5" t="s">
        <v>3162</v>
      </c>
      <c r="D304" s="5" t="s">
        <v>3161</v>
      </c>
      <c r="E304" s="5" t="s">
        <v>3813</v>
      </c>
      <c r="F304" s="5" t="s">
        <v>3163</v>
      </c>
      <c r="G304" s="17"/>
      <c r="H304" s="5" t="s">
        <v>4394</v>
      </c>
      <c r="I304" s="93">
        <v>42887.0</v>
      </c>
      <c r="J304" s="17"/>
      <c r="K304" s="5" t="s">
        <v>57</v>
      </c>
      <c r="L304" s="5" t="s">
        <v>4395</v>
      </c>
    </row>
    <row r="305">
      <c r="A305" s="96" t="e">
        <v>#N/A</v>
      </c>
      <c r="B305" s="5">
        <v>2014.0</v>
      </c>
      <c r="C305" s="5" t="s">
        <v>2623</v>
      </c>
      <c r="D305" s="5" t="s">
        <v>2622</v>
      </c>
      <c r="E305" s="5" t="s">
        <v>4361</v>
      </c>
      <c r="F305" s="17"/>
      <c r="G305" s="66" t="s">
        <v>4396</v>
      </c>
      <c r="H305" s="5" t="s">
        <v>4397</v>
      </c>
      <c r="I305" s="5">
        <v>2014.0</v>
      </c>
      <c r="J305" s="17"/>
      <c r="K305" s="17"/>
      <c r="L305" s="5" t="s">
        <v>4398</v>
      </c>
    </row>
    <row r="306">
      <c r="A306" s="96" t="e">
        <v>#N/A</v>
      </c>
      <c r="B306" s="5">
        <v>2021.0</v>
      </c>
      <c r="C306" s="5" t="s">
        <v>156</v>
      </c>
      <c r="D306" s="5" t="s">
        <v>155</v>
      </c>
      <c r="E306" s="17"/>
      <c r="F306" s="17"/>
      <c r="G306" s="66" t="s">
        <v>4399</v>
      </c>
      <c r="H306" s="5" t="s">
        <v>4400</v>
      </c>
      <c r="I306" s="95">
        <v>44484.0</v>
      </c>
      <c r="J306" s="17"/>
      <c r="K306" s="5" t="s">
        <v>4401</v>
      </c>
      <c r="L306" s="17"/>
    </row>
    <row r="307">
      <c r="A307" s="96" t="e">
        <v>#N/A</v>
      </c>
      <c r="B307" s="5">
        <v>2001.0</v>
      </c>
      <c r="C307" s="5" t="s">
        <v>3328</v>
      </c>
      <c r="D307" s="5" t="s">
        <v>3327</v>
      </c>
      <c r="E307" s="5" t="s">
        <v>4402</v>
      </c>
      <c r="F307" s="5" t="s">
        <v>3329</v>
      </c>
      <c r="G307" s="17"/>
      <c r="H307" s="5" t="s">
        <v>4403</v>
      </c>
      <c r="I307" s="93">
        <v>37104.0</v>
      </c>
      <c r="J307" s="17"/>
      <c r="K307" s="5" t="s">
        <v>3829</v>
      </c>
      <c r="L307" s="5" t="s">
        <v>4404</v>
      </c>
    </row>
    <row r="308">
      <c r="A308" s="96" t="e">
        <v>#N/A</v>
      </c>
      <c r="B308" s="5">
        <v>2018.0</v>
      </c>
      <c r="C308" s="5" t="s">
        <v>462</v>
      </c>
      <c r="D308" s="5" t="s">
        <v>452</v>
      </c>
      <c r="E308" s="5" t="s">
        <v>3813</v>
      </c>
      <c r="F308" s="5" t="s">
        <v>465</v>
      </c>
      <c r="G308" s="17"/>
      <c r="H308" s="5" t="s">
        <v>463</v>
      </c>
      <c r="I308" s="93">
        <v>43101.0</v>
      </c>
      <c r="J308" s="17"/>
      <c r="K308" s="5" t="s">
        <v>91</v>
      </c>
      <c r="L308" s="5" t="s">
        <v>4405</v>
      </c>
    </row>
    <row r="309">
      <c r="A309" s="96" t="e">
        <v>#N/A</v>
      </c>
      <c r="B309" s="5">
        <v>1996.0</v>
      </c>
      <c r="C309" s="5" t="s">
        <v>3375</v>
      </c>
      <c r="D309" s="5" t="s">
        <v>3374</v>
      </c>
      <c r="E309" s="5" t="s">
        <v>4406</v>
      </c>
      <c r="F309" s="5" t="s">
        <v>3376</v>
      </c>
      <c r="G309" s="17"/>
      <c r="H309" s="5" t="s">
        <v>4407</v>
      </c>
      <c r="I309" s="94">
        <v>35339.0</v>
      </c>
      <c r="J309" s="5" t="s">
        <v>4408</v>
      </c>
      <c r="K309" s="5" t="s">
        <v>3829</v>
      </c>
      <c r="L309" s="5" t="s">
        <v>4409</v>
      </c>
    </row>
    <row r="310">
      <c r="A310" s="96" t="e">
        <v>#N/A</v>
      </c>
      <c r="B310" s="5">
        <v>2017.0</v>
      </c>
      <c r="C310" s="5" t="s">
        <v>3344</v>
      </c>
      <c r="D310" s="5" t="s">
        <v>3343</v>
      </c>
      <c r="E310" s="5" t="s">
        <v>4410</v>
      </c>
      <c r="F310" s="5" t="s">
        <v>3345</v>
      </c>
      <c r="G310" s="66" t="s">
        <v>4411</v>
      </c>
      <c r="H310" s="17"/>
      <c r="I310" s="93">
        <v>42826.0</v>
      </c>
      <c r="J310" s="17"/>
      <c r="K310" s="5" t="s">
        <v>4412</v>
      </c>
      <c r="L310" s="17"/>
    </row>
    <row r="311">
      <c r="A311" s="96" t="e">
        <v>#N/A</v>
      </c>
      <c r="B311" s="5">
        <v>2010.0</v>
      </c>
      <c r="C311" s="5" t="s">
        <v>616</v>
      </c>
      <c r="D311" s="5" t="s">
        <v>608</v>
      </c>
      <c r="E311" s="5" t="s">
        <v>4413</v>
      </c>
      <c r="F311" s="5" t="s">
        <v>619</v>
      </c>
      <c r="G311" s="17"/>
      <c r="H311" s="17"/>
      <c r="I311" s="5">
        <v>2010.0</v>
      </c>
      <c r="J311" s="5" t="s">
        <v>4414</v>
      </c>
      <c r="K311" s="5" t="s">
        <v>4415</v>
      </c>
      <c r="L311" s="17"/>
    </row>
    <row r="312">
      <c r="A312" s="96" t="e">
        <v>#N/A</v>
      </c>
      <c r="B312" s="5">
        <v>2021.0</v>
      </c>
      <c r="C312" s="5" t="s">
        <v>2974</v>
      </c>
      <c r="D312" s="5" t="s">
        <v>2973</v>
      </c>
      <c r="E312" s="5" t="s">
        <v>3813</v>
      </c>
      <c r="F312" s="5" t="s">
        <v>2975</v>
      </c>
      <c r="G312" s="17"/>
      <c r="H312" s="5" t="s">
        <v>4416</v>
      </c>
      <c r="I312" s="93">
        <v>44348.0</v>
      </c>
      <c r="J312" s="17"/>
      <c r="K312" s="5" t="s">
        <v>4417</v>
      </c>
      <c r="L312" s="5" t="s">
        <v>4418</v>
      </c>
    </row>
    <row r="313">
      <c r="A313" s="96" t="e">
        <v>#N/A</v>
      </c>
      <c r="B313" s="5">
        <v>2015.0</v>
      </c>
      <c r="C313" s="5" t="s">
        <v>3246</v>
      </c>
      <c r="D313" s="5" t="s">
        <v>3245</v>
      </c>
      <c r="E313" s="5" t="s">
        <v>4074</v>
      </c>
      <c r="F313" s="5" t="s">
        <v>3253</v>
      </c>
      <c r="G313" s="17"/>
      <c r="H313" s="5" t="s">
        <v>3251</v>
      </c>
      <c r="I313" s="95">
        <v>42100.0</v>
      </c>
      <c r="J313" s="17"/>
      <c r="K313" s="5" t="s">
        <v>4419</v>
      </c>
      <c r="L313" s="5" t="s">
        <v>4420</v>
      </c>
    </row>
    <row r="314">
      <c r="A314" s="96" t="e">
        <v>#N/A</v>
      </c>
      <c r="B314" s="5">
        <v>2021.0</v>
      </c>
      <c r="C314" s="5" t="s">
        <v>1805</v>
      </c>
      <c r="D314" s="5" t="s">
        <v>1804</v>
      </c>
      <c r="E314" s="5" t="s">
        <v>45</v>
      </c>
      <c r="F314" s="5" t="s">
        <v>1815</v>
      </c>
      <c r="G314" s="66" t="s">
        <v>4421</v>
      </c>
      <c r="H314" s="5" t="s">
        <v>4422</v>
      </c>
      <c r="I314" s="95">
        <v>44515.0</v>
      </c>
      <c r="J314" s="17"/>
      <c r="K314" s="5" t="s">
        <v>3829</v>
      </c>
      <c r="L314" s="17"/>
    </row>
    <row r="315">
      <c r="A315" s="96" t="e">
        <v>#N/A</v>
      </c>
      <c r="B315" s="5">
        <v>2021.0</v>
      </c>
      <c r="C315" s="5" t="s">
        <v>3347</v>
      </c>
      <c r="D315" s="5" t="s">
        <v>3346</v>
      </c>
      <c r="E315" s="5" t="s">
        <v>4048</v>
      </c>
      <c r="F315" s="5" t="s">
        <v>3348</v>
      </c>
      <c r="G315" s="66" t="s">
        <v>4423</v>
      </c>
      <c r="H315" s="5" t="s">
        <v>4424</v>
      </c>
      <c r="I315" s="95">
        <v>44335.0</v>
      </c>
      <c r="J315" s="17"/>
      <c r="K315" s="5" t="s">
        <v>4425</v>
      </c>
      <c r="L315" s="5" t="s">
        <v>4426</v>
      </c>
    </row>
    <row r="316">
      <c r="A316" s="96" t="e">
        <v>#N/A</v>
      </c>
      <c r="B316" s="5">
        <v>2021.0</v>
      </c>
      <c r="C316" s="5" t="s">
        <v>3219</v>
      </c>
      <c r="D316" s="5" t="s">
        <v>3218</v>
      </c>
      <c r="E316" s="5" t="s">
        <v>4427</v>
      </c>
      <c r="F316" s="5" t="s">
        <v>3220</v>
      </c>
      <c r="G316" s="66" t="s">
        <v>4428</v>
      </c>
      <c r="H316" s="5" t="s">
        <v>4429</v>
      </c>
      <c r="I316" s="95">
        <v>44515.0</v>
      </c>
      <c r="J316" s="17"/>
      <c r="K316" s="5" t="s">
        <v>3814</v>
      </c>
      <c r="L316" s="17"/>
    </row>
    <row r="317">
      <c r="A317" s="96" t="e">
        <v>#N/A</v>
      </c>
      <c r="B317" s="5">
        <v>2020.0</v>
      </c>
      <c r="C317" s="5" t="s">
        <v>1417</v>
      </c>
      <c r="D317" s="5" t="s">
        <v>1409</v>
      </c>
      <c r="E317" s="5" t="s">
        <v>3952</v>
      </c>
      <c r="F317" s="5" t="s">
        <v>1420</v>
      </c>
      <c r="G317" s="66" t="s">
        <v>4430</v>
      </c>
      <c r="H317" s="10"/>
      <c r="I317" s="95">
        <v>44013.0</v>
      </c>
      <c r="J317" s="17"/>
      <c r="K317" s="5" t="s">
        <v>4431</v>
      </c>
      <c r="L317" s="17"/>
    </row>
    <row r="318">
      <c r="A318" s="96" t="e">
        <v>#N/A</v>
      </c>
      <c r="B318" s="5">
        <v>2019.0</v>
      </c>
      <c r="C318" s="5" t="s">
        <v>2941</v>
      </c>
      <c r="D318" s="5" t="s">
        <v>2940</v>
      </c>
      <c r="E318" s="5" t="s">
        <v>4432</v>
      </c>
      <c r="F318" s="5" t="s">
        <v>2942</v>
      </c>
      <c r="G318" s="17"/>
      <c r="H318" s="5" t="s">
        <v>4433</v>
      </c>
      <c r="I318" s="5">
        <v>2019.0</v>
      </c>
      <c r="J318" s="17"/>
      <c r="K318" s="5" t="s">
        <v>57</v>
      </c>
      <c r="L318" s="5" t="s">
        <v>4434</v>
      </c>
    </row>
    <row r="319">
      <c r="A319" s="96" t="e">
        <v>#N/A</v>
      </c>
      <c r="B319" s="5">
        <v>2008.0</v>
      </c>
      <c r="C319" s="5" t="s">
        <v>2577</v>
      </c>
      <c r="D319" s="5" t="s">
        <v>2576</v>
      </c>
      <c r="E319" s="5" t="s">
        <v>3813</v>
      </c>
      <c r="F319" s="5" t="s">
        <v>2578</v>
      </c>
      <c r="G319" s="17"/>
      <c r="H319" s="5" t="s">
        <v>4435</v>
      </c>
      <c r="I319" s="93">
        <v>39692.0</v>
      </c>
      <c r="J319" s="17"/>
      <c r="K319" s="5" t="s">
        <v>4436</v>
      </c>
      <c r="L319" s="5" t="s">
        <v>4437</v>
      </c>
    </row>
    <row r="320">
      <c r="A320" s="96" t="e">
        <v>#N/A</v>
      </c>
      <c r="B320" s="5">
        <v>2012.0</v>
      </c>
      <c r="C320" s="5" t="s">
        <v>2214</v>
      </c>
      <c r="D320" s="5" t="s">
        <v>2206</v>
      </c>
      <c r="E320" s="17"/>
      <c r="F320" s="17"/>
      <c r="G320" s="66" t="s">
        <v>4438</v>
      </c>
      <c r="H320" s="5" t="s">
        <v>4439</v>
      </c>
      <c r="I320" s="5">
        <v>2012.0</v>
      </c>
      <c r="J320" s="5" t="s">
        <v>4440</v>
      </c>
      <c r="K320" s="5" t="s">
        <v>4441</v>
      </c>
      <c r="L320" s="17"/>
    </row>
    <row r="321">
      <c r="A321" s="96" t="e">
        <v>#N/A</v>
      </c>
      <c r="B321" s="5">
        <v>2021.0</v>
      </c>
      <c r="C321" s="5" t="s">
        <v>1441</v>
      </c>
      <c r="D321" s="5" t="s">
        <v>1433</v>
      </c>
      <c r="E321" s="5" t="s">
        <v>3813</v>
      </c>
      <c r="F321" s="5" t="s">
        <v>1444</v>
      </c>
      <c r="G321" s="17"/>
      <c r="H321" s="5" t="s">
        <v>4442</v>
      </c>
      <c r="I321" s="5">
        <v>2021.0</v>
      </c>
      <c r="J321" s="17"/>
      <c r="K321" s="5" t="s">
        <v>4443</v>
      </c>
      <c r="L321" s="17"/>
    </row>
    <row r="322">
      <c r="A322" s="96" t="e">
        <v>#N/A</v>
      </c>
      <c r="B322" s="5">
        <v>2015.0</v>
      </c>
      <c r="C322" s="5" t="s">
        <v>1187</v>
      </c>
      <c r="D322" s="5" t="s">
        <v>4444</v>
      </c>
      <c r="E322" s="5" t="s">
        <v>4445</v>
      </c>
      <c r="F322" s="5" t="s">
        <v>1189</v>
      </c>
      <c r="G322" s="66" t="s">
        <v>4446</v>
      </c>
      <c r="H322" s="5" t="s">
        <v>1188</v>
      </c>
      <c r="I322" s="95">
        <v>42009.0</v>
      </c>
      <c r="J322" s="17"/>
      <c r="K322" s="5" t="s">
        <v>4425</v>
      </c>
      <c r="L322" s="17"/>
    </row>
    <row r="323">
      <c r="A323" s="96" t="e">
        <v>#N/A</v>
      </c>
      <c r="B323" s="5">
        <v>2010.0</v>
      </c>
      <c r="C323" s="5" t="s">
        <v>1452</v>
      </c>
      <c r="D323" s="5" t="s">
        <v>1445</v>
      </c>
      <c r="E323" s="5" t="s">
        <v>4447</v>
      </c>
      <c r="F323" s="5" t="s">
        <v>1456</v>
      </c>
      <c r="G323" s="2"/>
      <c r="H323" s="2"/>
      <c r="I323" s="5">
        <v>2010.0</v>
      </c>
      <c r="J323" s="17"/>
      <c r="K323" s="5" t="s">
        <v>4159</v>
      </c>
      <c r="L323" s="17"/>
    </row>
    <row r="324">
      <c r="A324" s="96" t="e">
        <v>#N/A</v>
      </c>
      <c r="B324" s="5">
        <v>2020.0</v>
      </c>
      <c r="C324" s="5" t="s">
        <v>3140</v>
      </c>
      <c r="D324" s="5" t="s">
        <v>3139</v>
      </c>
      <c r="E324" s="5" t="s">
        <v>4448</v>
      </c>
      <c r="F324" s="5" t="s">
        <v>3141</v>
      </c>
      <c r="G324" s="66" t="s">
        <v>4449</v>
      </c>
      <c r="H324" s="5" t="s">
        <v>4450</v>
      </c>
      <c r="I324" s="95">
        <v>43831.0</v>
      </c>
      <c r="J324" s="17"/>
      <c r="K324" s="5" t="s">
        <v>4451</v>
      </c>
      <c r="L324" s="17"/>
    </row>
    <row r="325">
      <c r="A325" s="96" t="e">
        <v>#N/A</v>
      </c>
      <c r="B325" s="5">
        <v>2009.0</v>
      </c>
      <c r="C325" s="5" t="s">
        <v>3018</v>
      </c>
      <c r="D325" s="5" t="s">
        <v>3017</v>
      </c>
      <c r="E325" s="5" t="s">
        <v>4452</v>
      </c>
      <c r="F325" s="5" t="s">
        <v>3019</v>
      </c>
      <c r="G325" s="66" t="s">
        <v>4453</v>
      </c>
      <c r="H325" s="5" t="s">
        <v>4454</v>
      </c>
      <c r="I325" s="93">
        <v>40026.0</v>
      </c>
      <c r="J325" s="17"/>
      <c r="K325" s="5" t="s">
        <v>213</v>
      </c>
      <c r="L325" s="5" t="s">
        <v>4455</v>
      </c>
    </row>
    <row r="326">
      <c r="A326" s="96" t="e">
        <v>#N/A</v>
      </c>
      <c r="B326" s="5">
        <v>2019.0</v>
      </c>
      <c r="C326" s="5" t="s">
        <v>2524</v>
      </c>
      <c r="D326" s="5" t="s">
        <v>2523</v>
      </c>
      <c r="E326" s="5" t="s">
        <v>3833</v>
      </c>
      <c r="F326" s="5" t="s">
        <v>2526</v>
      </c>
      <c r="G326" s="66" t="s">
        <v>4456</v>
      </c>
      <c r="H326" s="5" t="s">
        <v>4457</v>
      </c>
      <c r="I326" s="5">
        <v>2019.0</v>
      </c>
      <c r="J326" s="5" t="s">
        <v>4458</v>
      </c>
      <c r="K326" s="5" t="s">
        <v>4024</v>
      </c>
      <c r="L326" s="17"/>
    </row>
    <row r="327">
      <c r="A327" s="96" t="e">
        <v>#N/A</v>
      </c>
      <c r="B327" s="5">
        <v>2007.0</v>
      </c>
      <c r="C327" s="5" t="s">
        <v>3331</v>
      </c>
      <c r="D327" s="5" t="s">
        <v>3330</v>
      </c>
      <c r="E327" s="5" t="s">
        <v>2096</v>
      </c>
      <c r="F327" s="5" t="s">
        <v>3332</v>
      </c>
      <c r="G327" s="17"/>
      <c r="H327" s="10"/>
      <c r="I327" s="5">
        <v>2007.0</v>
      </c>
      <c r="J327" s="17"/>
      <c r="K327" s="5" t="s">
        <v>3814</v>
      </c>
      <c r="L327" s="17"/>
    </row>
    <row r="328">
      <c r="A328" s="96" t="e">
        <v>#N/A</v>
      </c>
      <c r="B328" s="5">
        <v>2021.0</v>
      </c>
      <c r="C328" s="5" t="s">
        <v>3096</v>
      </c>
      <c r="D328" s="5" t="s">
        <v>3095</v>
      </c>
      <c r="E328" s="5" t="s">
        <v>4459</v>
      </c>
      <c r="F328" s="5" t="s">
        <v>3097</v>
      </c>
      <c r="G328" s="66" t="s">
        <v>4460</v>
      </c>
      <c r="H328" s="17"/>
      <c r="I328" s="5">
        <v>2021.0</v>
      </c>
      <c r="J328" s="17"/>
      <c r="K328" s="5" t="s">
        <v>213</v>
      </c>
      <c r="L328" s="17"/>
    </row>
    <row r="329">
      <c r="A329" s="96" t="e">
        <v>#N/A</v>
      </c>
      <c r="B329" s="5">
        <v>2010.0</v>
      </c>
      <c r="C329" s="5" t="s">
        <v>38</v>
      </c>
      <c r="D329" s="5" t="s">
        <v>37</v>
      </c>
      <c r="E329" s="5" t="s">
        <v>4160</v>
      </c>
      <c r="F329" s="5" t="s">
        <v>51</v>
      </c>
      <c r="G329" s="66" t="s">
        <v>4461</v>
      </c>
      <c r="H329" s="5" t="s">
        <v>4462</v>
      </c>
      <c r="I329" s="93">
        <v>40238.0</v>
      </c>
      <c r="J329" s="17"/>
      <c r="K329" s="5" t="s">
        <v>4159</v>
      </c>
      <c r="L329" s="17"/>
    </row>
    <row r="330">
      <c r="A330" s="96" t="e">
        <v>#N/A</v>
      </c>
      <c r="B330" s="5">
        <v>2010.0</v>
      </c>
      <c r="C330" s="5" t="s">
        <v>1388</v>
      </c>
      <c r="D330" s="5" t="s">
        <v>4463</v>
      </c>
      <c r="E330" s="5" t="s">
        <v>4447</v>
      </c>
      <c r="F330" s="5" t="s">
        <v>1397</v>
      </c>
      <c r="G330" s="2"/>
      <c r="H330" s="17"/>
      <c r="I330" s="5">
        <v>2010.0</v>
      </c>
      <c r="J330" s="17"/>
      <c r="K330" s="5" t="s">
        <v>4159</v>
      </c>
      <c r="L330" s="17"/>
    </row>
    <row r="331">
      <c r="A331" s="96" t="e">
        <v>#N/A</v>
      </c>
      <c r="B331" s="5">
        <v>2015.0</v>
      </c>
      <c r="C331" s="5" t="s">
        <v>2654</v>
      </c>
      <c r="D331" s="5" t="s">
        <v>2653</v>
      </c>
      <c r="E331" s="17"/>
      <c r="F331" s="17"/>
      <c r="G331" s="17"/>
      <c r="H331" s="17"/>
      <c r="I331" s="94">
        <v>42278.0</v>
      </c>
      <c r="J331" s="17"/>
      <c r="K331" s="5" t="s">
        <v>4464</v>
      </c>
      <c r="L331" s="17"/>
    </row>
    <row r="332">
      <c r="A332" s="96" t="e">
        <v>#N/A</v>
      </c>
      <c r="B332" s="5">
        <v>2020.0</v>
      </c>
      <c r="C332" s="5" t="s">
        <v>3334</v>
      </c>
      <c r="D332" s="5" t="s">
        <v>3333</v>
      </c>
      <c r="E332" s="5" t="s">
        <v>4465</v>
      </c>
      <c r="F332" s="5" t="s">
        <v>3335</v>
      </c>
      <c r="G332" s="66" t="s">
        <v>4466</v>
      </c>
      <c r="H332" s="5" t="s">
        <v>4467</v>
      </c>
      <c r="I332" s="5">
        <v>2020.0</v>
      </c>
      <c r="J332" s="17"/>
      <c r="K332" s="5" t="s">
        <v>213</v>
      </c>
      <c r="L332" s="5" t="s">
        <v>4468</v>
      </c>
    </row>
    <row r="333">
      <c r="A333" s="96" t="e">
        <v>#N/A</v>
      </c>
      <c r="B333" s="5">
        <v>2017.0</v>
      </c>
      <c r="C333" s="5" t="s">
        <v>3159</v>
      </c>
      <c r="D333" s="5" t="s">
        <v>3158</v>
      </c>
      <c r="E333" s="5" t="s">
        <v>4413</v>
      </c>
      <c r="F333" s="5" t="s">
        <v>3160</v>
      </c>
      <c r="G333" s="66" t="s">
        <v>4469</v>
      </c>
      <c r="H333" s="17"/>
      <c r="I333" s="95">
        <v>42944.0</v>
      </c>
      <c r="J333" s="17"/>
      <c r="K333" s="5" t="s">
        <v>1424</v>
      </c>
      <c r="L333" s="17"/>
    </row>
    <row r="334">
      <c r="A334" s="96" t="e">
        <v>#N/A</v>
      </c>
      <c r="B334" s="5">
        <v>2020.0</v>
      </c>
      <c r="C334" s="5" t="s">
        <v>3079</v>
      </c>
      <c r="D334" s="5" t="s">
        <v>3078</v>
      </c>
      <c r="E334" s="5" t="s">
        <v>3813</v>
      </c>
      <c r="F334" s="5" t="s">
        <v>3081</v>
      </c>
      <c r="G334" s="17"/>
      <c r="H334" s="5" t="s">
        <v>4470</v>
      </c>
      <c r="I334" s="93">
        <v>43831.0</v>
      </c>
      <c r="J334" s="17"/>
      <c r="K334" s="5" t="s">
        <v>213</v>
      </c>
      <c r="L334" s="5" t="s">
        <v>4471</v>
      </c>
    </row>
    <row r="335">
      <c r="A335" s="96" t="e">
        <v>#N/A</v>
      </c>
      <c r="B335" s="5">
        <v>2014.0</v>
      </c>
      <c r="C335" s="5" t="s">
        <v>2923</v>
      </c>
      <c r="D335" s="5" t="s">
        <v>2922</v>
      </c>
      <c r="E335" s="5" t="s">
        <v>3813</v>
      </c>
      <c r="F335" s="5" t="s">
        <v>2924</v>
      </c>
      <c r="G335" s="17"/>
      <c r="H335" s="5" t="s">
        <v>4472</v>
      </c>
      <c r="I335" s="94">
        <v>41974.0</v>
      </c>
      <c r="J335" s="5" t="s">
        <v>4473</v>
      </c>
      <c r="K335" s="5" t="s">
        <v>4474</v>
      </c>
      <c r="L335" s="5" t="s">
        <v>4475</v>
      </c>
    </row>
    <row r="336">
      <c r="A336" s="96" t="e">
        <v>#N/A</v>
      </c>
      <c r="B336" s="5">
        <v>2009.0</v>
      </c>
      <c r="C336" s="5" t="s">
        <v>1429</v>
      </c>
      <c r="D336" s="5" t="s">
        <v>1421</v>
      </c>
      <c r="E336" s="5" t="s">
        <v>4476</v>
      </c>
      <c r="F336" s="10"/>
      <c r="G336" s="17"/>
      <c r="H336" s="5" t="s">
        <v>1430</v>
      </c>
      <c r="I336" s="5">
        <v>2009.0</v>
      </c>
      <c r="J336" s="17"/>
      <c r="K336" s="5" t="s">
        <v>4477</v>
      </c>
      <c r="L336" s="17"/>
    </row>
    <row r="337">
      <c r="A337" s="96" t="e">
        <v>#N/A</v>
      </c>
      <c r="B337" s="5">
        <v>2013.0</v>
      </c>
      <c r="C337" s="5" t="s">
        <v>4478</v>
      </c>
      <c r="D337" s="5" t="s">
        <v>181</v>
      </c>
      <c r="E337" s="5" t="s">
        <v>4479</v>
      </c>
      <c r="F337" s="5" t="s">
        <v>187</v>
      </c>
      <c r="G337" s="17"/>
      <c r="H337" s="17"/>
      <c r="I337" s="5">
        <v>2013.0</v>
      </c>
      <c r="J337" s="17"/>
      <c r="K337" s="5" t="s">
        <v>3814</v>
      </c>
      <c r="L337" s="17"/>
    </row>
    <row r="338">
      <c r="A338" s="96" t="e">
        <v>#N/A</v>
      </c>
      <c r="B338" s="5">
        <v>2021.0</v>
      </c>
      <c r="C338" s="5" t="s">
        <v>3093</v>
      </c>
      <c r="D338" s="5" t="s">
        <v>3092</v>
      </c>
      <c r="E338" s="5" t="s">
        <v>4480</v>
      </c>
      <c r="F338" s="5" t="s">
        <v>3094</v>
      </c>
      <c r="G338" s="66" t="s">
        <v>4481</v>
      </c>
      <c r="H338" s="5" t="s">
        <v>4482</v>
      </c>
      <c r="I338" s="95">
        <v>44409.0</v>
      </c>
      <c r="J338" s="17"/>
      <c r="K338" s="5" t="s">
        <v>4483</v>
      </c>
      <c r="L338" s="5" t="s">
        <v>4484</v>
      </c>
    </row>
    <row r="339">
      <c r="A339" s="96" t="e">
        <v>#N/A</v>
      </c>
      <c r="B339" s="5">
        <v>1998.0</v>
      </c>
      <c r="C339" s="5" t="s">
        <v>3364</v>
      </c>
      <c r="D339" s="5" t="s">
        <v>3363</v>
      </c>
      <c r="E339" s="5" t="s">
        <v>45</v>
      </c>
      <c r="F339" s="5" t="s">
        <v>3365</v>
      </c>
      <c r="G339" s="66" t="s">
        <v>4485</v>
      </c>
      <c r="H339" s="5" t="s">
        <v>4486</v>
      </c>
      <c r="I339" s="95">
        <v>35796.0</v>
      </c>
      <c r="J339" s="17"/>
      <c r="K339" s="5" t="s">
        <v>213</v>
      </c>
      <c r="L339" s="17"/>
    </row>
    <row r="340">
      <c r="A340" s="96" t="e">
        <v>#N/A</v>
      </c>
      <c r="B340" s="5">
        <v>2009.0</v>
      </c>
      <c r="C340" s="5" t="s">
        <v>2586</v>
      </c>
      <c r="D340" s="5" t="s">
        <v>2585</v>
      </c>
      <c r="E340" s="5" t="s">
        <v>4487</v>
      </c>
      <c r="F340" s="5" t="s">
        <v>2588</v>
      </c>
      <c r="G340" s="2"/>
      <c r="H340" s="17"/>
      <c r="I340" s="5">
        <v>2009.0</v>
      </c>
      <c r="J340" s="17"/>
      <c r="K340" s="5" t="s">
        <v>4044</v>
      </c>
      <c r="L340" s="17"/>
    </row>
    <row r="341">
      <c r="A341" s="96" t="e">
        <v>#N/A</v>
      </c>
      <c r="B341" s="5">
        <v>2016.0</v>
      </c>
      <c r="C341" s="5" t="s">
        <v>3337</v>
      </c>
      <c r="D341" s="5" t="s">
        <v>3336</v>
      </c>
      <c r="E341" s="5" t="s">
        <v>3833</v>
      </c>
      <c r="F341" s="5" t="s">
        <v>3339</v>
      </c>
      <c r="G341" s="66" t="s">
        <v>4488</v>
      </c>
      <c r="H341" s="5" t="s">
        <v>4489</v>
      </c>
      <c r="I341" s="5">
        <v>2016.0</v>
      </c>
      <c r="J341" s="17"/>
      <c r="K341" s="5" t="s">
        <v>57</v>
      </c>
      <c r="L341" s="5" t="s">
        <v>4490</v>
      </c>
    </row>
    <row r="342">
      <c r="A342" s="96" t="e">
        <v>#N/A</v>
      </c>
      <c r="B342" s="5">
        <v>2020.0</v>
      </c>
      <c r="C342" s="5" t="s">
        <v>2958</v>
      </c>
      <c r="D342" s="5" t="s">
        <v>2957</v>
      </c>
      <c r="E342" s="5" t="s">
        <v>3833</v>
      </c>
      <c r="F342" s="5" t="s">
        <v>2960</v>
      </c>
      <c r="G342" s="66" t="s">
        <v>4491</v>
      </c>
      <c r="H342" s="5" t="s">
        <v>4492</v>
      </c>
      <c r="I342" s="5">
        <v>2020.0</v>
      </c>
      <c r="J342" s="17"/>
      <c r="K342" s="17"/>
      <c r="L342" s="5" t="s">
        <v>4493</v>
      </c>
    </row>
    <row r="343">
      <c r="A343" s="96" t="e">
        <v>#N/A</v>
      </c>
      <c r="B343" s="5">
        <v>2020.0</v>
      </c>
      <c r="C343" s="5" t="s">
        <v>551</v>
      </c>
      <c r="D343" s="5" t="s">
        <v>550</v>
      </c>
      <c r="E343" s="5" t="s">
        <v>3885</v>
      </c>
      <c r="F343" s="5" t="s">
        <v>562</v>
      </c>
      <c r="G343" s="66" t="s">
        <v>4494</v>
      </c>
      <c r="H343" s="5" t="s">
        <v>560</v>
      </c>
      <c r="I343" s="95">
        <v>44044.0</v>
      </c>
      <c r="J343" s="5" t="s">
        <v>4495</v>
      </c>
      <c r="K343" s="17"/>
      <c r="L343" s="5" t="s">
        <v>4496</v>
      </c>
    </row>
    <row r="344">
      <c r="A344" s="96" t="e">
        <v>#N/A</v>
      </c>
      <c r="B344" s="5">
        <v>2017.0</v>
      </c>
      <c r="C344" s="5" t="s">
        <v>644</v>
      </c>
      <c r="D344" s="5" t="s">
        <v>703</v>
      </c>
      <c r="E344" s="5" t="s">
        <v>3833</v>
      </c>
      <c r="F344" s="5" t="s">
        <v>713</v>
      </c>
      <c r="G344" s="66" t="s">
        <v>4497</v>
      </c>
      <c r="H344" s="5" t="s">
        <v>710</v>
      </c>
      <c r="I344" s="5">
        <v>2017.0</v>
      </c>
      <c r="J344" s="5" t="s">
        <v>4498</v>
      </c>
      <c r="K344" s="5" t="s">
        <v>91</v>
      </c>
      <c r="L344" s="5" t="s">
        <v>4499</v>
      </c>
    </row>
    <row r="345">
      <c r="A345" s="96" t="e">
        <v>#N/A</v>
      </c>
      <c r="B345" s="5">
        <v>2016.0</v>
      </c>
      <c r="C345" s="5" t="s">
        <v>2931</v>
      </c>
      <c r="D345" s="5" t="s">
        <v>2930</v>
      </c>
      <c r="E345" s="5" t="s">
        <v>4500</v>
      </c>
      <c r="F345" s="5" t="s">
        <v>2932</v>
      </c>
      <c r="G345" s="17"/>
      <c r="H345" s="5" t="s">
        <v>4501</v>
      </c>
      <c r="I345" s="93">
        <v>42461.0</v>
      </c>
      <c r="J345" s="17"/>
      <c r="K345" s="5" t="s">
        <v>4502</v>
      </c>
      <c r="L345" s="5" t="s">
        <v>4503</v>
      </c>
    </row>
    <row r="346">
      <c r="A346" s="96" t="e">
        <v>#N/A</v>
      </c>
      <c r="B346" s="5">
        <v>2005.0</v>
      </c>
      <c r="C346" s="5" t="s">
        <v>4504</v>
      </c>
      <c r="D346" s="5" t="s">
        <v>4505</v>
      </c>
      <c r="E346" s="5" t="s">
        <v>4506</v>
      </c>
      <c r="F346" s="5" t="s">
        <v>4507</v>
      </c>
      <c r="G346" s="66" t="s">
        <v>4508</v>
      </c>
      <c r="H346" s="5" t="s">
        <v>4509</v>
      </c>
      <c r="I346" s="93">
        <v>38473.0</v>
      </c>
      <c r="J346" s="17"/>
      <c r="K346" s="5" t="s">
        <v>3814</v>
      </c>
      <c r="L346" s="17"/>
    </row>
    <row r="347">
      <c r="A347" s="96" t="e">
        <v>#N/A</v>
      </c>
      <c r="B347" s="5">
        <v>2021.0</v>
      </c>
      <c r="C347" s="5" t="s">
        <v>1594</v>
      </c>
      <c r="D347" s="5" t="s">
        <v>1593</v>
      </c>
      <c r="E347" s="5" t="s">
        <v>4145</v>
      </c>
      <c r="F347" s="5" t="s">
        <v>1605</v>
      </c>
      <c r="G347" s="66" t="s">
        <v>4510</v>
      </c>
      <c r="H347" s="5" t="s">
        <v>1602</v>
      </c>
      <c r="I347" s="95">
        <v>44524.0</v>
      </c>
      <c r="J347" s="17"/>
      <c r="K347" s="5" t="s">
        <v>4148</v>
      </c>
      <c r="L347" s="5" t="s">
        <v>4511</v>
      </c>
    </row>
    <row r="348">
      <c r="A348" s="96" t="e">
        <v>#N/A</v>
      </c>
      <c r="B348" s="5">
        <v>2009.0</v>
      </c>
      <c r="C348" s="5" t="s">
        <v>1027</v>
      </c>
      <c r="D348" s="5" t="s">
        <v>1026</v>
      </c>
      <c r="E348" s="5" t="s">
        <v>4512</v>
      </c>
      <c r="F348" s="5" t="s">
        <v>1037</v>
      </c>
      <c r="G348" s="17"/>
      <c r="H348" s="5" t="s">
        <v>1035</v>
      </c>
      <c r="I348" s="93">
        <v>39873.0</v>
      </c>
      <c r="J348" s="17"/>
      <c r="K348" s="17"/>
      <c r="L348" s="5" t="s">
        <v>4513</v>
      </c>
    </row>
    <row r="349">
      <c r="A349" s="96" t="e">
        <v>#N/A</v>
      </c>
      <c r="B349" s="5">
        <v>2020.0</v>
      </c>
      <c r="C349" s="5" t="s">
        <v>3192</v>
      </c>
      <c r="D349" s="5" t="s">
        <v>3191</v>
      </c>
      <c r="E349" s="5" t="s">
        <v>4045</v>
      </c>
      <c r="F349" s="5" t="s">
        <v>3193</v>
      </c>
      <c r="G349" s="66" t="s">
        <v>4514</v>
      </c>
      <c r="H349" s="5" t="s">
        <v>4515</v>
      </c>
      <c r="I349" s="95">
        <v>43937.0</v>
      </c>
      <c r="J349" s="17"/>
      <c r="K349" s="5" t="s">
        <v>1424</v>
      </c>
      <c r="L349" s="5" t="s">
        <v>4516</v>
      </c>
    </row>
    <row r="350">
      <c r="A350" s="96" t="e">
        <v>#N/A</v>
      </c>
      <c r="B350" s="5">
        <v>2020.0</v>
      </c>
      <c r="C350" s="5" t="s">
        <v>1148</v>
      </c>
      <c r="D350" s="5" t="s">
        <v>1147</v>
      </c>
      <c r="E350" s="5" t="s">
        <v>4517</v>
      </c>
      <c r="F350" s="5" t="s">
        <v>1157</v>
      </c>
      <c r="G350" s="66" t="s">
        <v>4518</v>
      </c>
      <c r="H350" s="5" t="s">
        <v>4519</v>
      </c>
      <c r="I350" s="95">
        <v>43868.0</v>
      </c>
      <c r="J350" s="17"/>
      <c r="K350" s="5" t="s">
        <v>1149</v>
      </c>
      <c r="L350" s="5" t="s">
        <v>4520</v>
      </c>
    </row>
    <row r="351">
      <c r="A351" s="96" t="e">
        <v>#N/A</v>
      </c>
      <c r="B351" s="5">
        <v>2018.0</v>
      </c>
      <c r="C351" s="5" t="s">
        <v>3069</v>
      </c>
      <c r="D351" s="5" t="s">
        <v>3068</v>
      </c>
      <c r="E351" s="5" t="s">
        <v>4521</v>
      </c>
      <c r="F351" s="5" t="s">
        <v>3070</v>
      </c>
      <c r="G351" s="66" t="s">
        <v>4522</v>
      </c>
      <c r="H351" s="5" t="s">
        <v>4523</v>
      </c>
      <c r="I351" s="95">
        <v>43185.0</v>
      </c>
      <c r="J351" s="17"/>
      <c r="K351" s="5" t="s">
        <v>213</v>
      </c>
      <c r="L351" s="17"/>
    </row>
    <row r="352">
      <c r="A352" s="96" t="e">
        <v>#N/A</v>
      </c>
      <c r="B352" s="5">
        <v>2015.0</v>
      </c>
      <c r="C352" s="5" t="s">
        <v>2651</v>
      </c>
      <c r="D352" s="5" t="s">
        <v>2650</v>
      </c>
      <c r="E352" s="5" t="s">
        <v>4524</v>
      </c>
      <c r="F352" s="5" t="s">
        <v>2652</v>
      </c>
      <c r="G352" s="66" t="s">
        <v>4525</v>
      </c>
      <c r="H352" s="5" t="s">
        <v>4526</v>
      </c>
      <c r="I352" s="95">
        <v>42334.0</v>
      </c>
      <c r="J352" s="5" t="s">
        <v>4527</v>
      </c>
      <c r="K352" s="5" t="s">
        <v>3814</v>
      </c>
      <c r="L352" s="17"/>
    </row>
    <row r="353">
      <c r="A353" s="96" t="e">
        <v>#N/A</v>
      </c>
      <c r="B353" s="5">
        <v>2010.0</v>
      </c>
      <c r="C353" s="5" t="s">
        <v>862</v>
      </c>
      <c r="D353" s="5" t="s">
        <v>4528</v>
      </c>
      <c r="E353" s="5" t="s">
        <v>4529</v>
      </c>
      <c r="F353" s="5" t="s">
        <v>865</v>
      </c>
      <c r="G353" s="2"/>
      <c r="H353" s="2"/>
      <c r="I353" s="5">
        <v>2010.0</v>
      </c>
      <c r="J353" s="17"/>
      <c r="K353" s="5" t="s">
        <v>3829</v>
      </c>
      <c r="L353" s="17"/>
    </row>
    <row r="354">
      <c r="A354" s="96" t="e">
        <v>#N/A</v>
      </c>
      <c r="B354" s="5">
        <v>2016.0</v>
      </c>
      <c r="C354" s="5" t="s">
        <v>2659</v>
      </c>
      <c r="D354" s="5" t="s">
        <v>2658</v>
      </c>
      <c r="E354" s="17"/>
      <c r="F354" s="17"/>
      <c r="G354" s="66" t="s">
        <v>4530</v>
      </c>
      <c r="H354" s="17"/>
      <c r="I354" s="5">
        <v>2016.0</v>
      </c>
      <c r="J354" s="5" t="s">
        <v>4531</v>
      </c>
      <c r="K354" s="5" t="s">
        <v>57</v>
      </c>
      <c r="L354" s="17"/>
    </row>
    <row r="355">
      <c r="A355" s="96" t="e">
        <v>#N/A</v>
      </c>
      <c r="B355" s="5">
        <v>2006.0</v>
      </c>
      <c r="C355" s="5" t="s">
        <v>2122</v>
      </c>
      <c r="D355" s="5" t="s">
        <v>4532</v>
      </c>
      <c r="E355" s="5" t="s">
        <v>4533</v>
      </c>
      <c r="F355" s="17"/>
      <c r="G355" s="17"/>
      <c r="H355" s="17"/>
      <c r="I355" s="5">
        <v>2006.0</v>
      </c>
      <c r="J355" s="17"/>
      <c r="K355" s="5" t="s">
        <v>3814</v>
      </c>
      <c r="L355" s="17"/>
    </row>
    <row r="356">
      <c r="A356" s="96" t="e">
        <v>#N/A</v>
      </c>
      <c r="B356" s="5">
        <v>2014.0</v>
      </c>
      <c r="C356" s="5" t="s">
        <v>1615</v>
      </c>
      <c r="D356" s="5" t="s">
        <v>1614</v>
      </c>
      <c r="E356" s="5" t="s">
        <v>4534</v>
      </c>
      <c r="F356" s="5" t="s">
        <v>1625</v>
      </c>
      <c r="G356" s="17"/>
      <c r="H356" s="5" t="s">
        <v>1622</v>
      </c>
      <c r="I356" s="5">
        <v>2014.0</v>
      </c>
      <c r="J356" s="17"/>
      <c r="K356" s="17"/>
      <c r="L356" s="5" t="s">
        <v>4535</v>
      </c>
    </row>
    <row r="357">
      <c r="A357" s="96" t="e">
        <v>#N/A</v>
      </c>
      <c r="B357" s="5">
        <v>1996.0</v>
      </c>
      <c r="C357" s="5" t="s">
        <v>480</v>
      </c>
      <c r="D357" s="5" t="s">
        <v>479</v>
      </c>
      <c r="E357" s="5" t="s">
        <v>4406</v>
      </c>
      <c r="F357" s="5" t="s">
        <v>489</v>
      </c>
      <c r="G357" s="17"/>
      <c r="H357" s="5" t="s">
        <v>4536</v>
      </c>
      <c r="I357" s="94">
        <v>35339.0</v>
      </c>
      <c r="J357" s="17"/>
      <c r="K357" s="5" t="s">
        <v>91</v>
      </c>
      <c r="L357" s="5" t="s">
        <v>4537</v>
      </c>
    </row>
    <row r="358">
      <c r="A358" s="96" t="e">
        <v>#N/A</v>
      </c>
      <c r="B358" s="5">
        <v>2021.0</v>
      </c>
      <c r="C358" s="5" t="s">
        <v>1214</v>
      </c>
      <c r="D358" s="5" t="s">
        <v>1213</v>
      </c>
      <c r="E358" s="5" t="s">
        <v>4073</v>
      </c>
      <c r="F358" s="5" t="s">
        <v>1222</v>
      </c>
      <c r="G358" s="66" t="s">
        <v>4538</v>
      </c>
      <c r="H358" s="5" t="s">
        <v>1220</v>
      </c>
      <c r="I358" s="95">
        <v>44379.0</v>
      </c>
      <c r="J358" s="17"/>
      <c r="K358" s="5" t="s">
        <v>91</v>
      </c>
      <c r="L358" s="17"/>
    </row>
    <row r="359">
      <c r="A359" s="96" t="e">
        <v>#N/A</v>
      </c>
      <c r="B359" s="5">
        <v>2008.0</v>
      </c>
      <c r="C359" s="5" t="s">
        <v>2574</v>
      </c>
      <c r="D359" s="5" t="s">
        <v>2573</v>
      </c>
      <c r="E359" s="5" t="s">
        <v>4539</v>
      </c>
      <c r="F359" s="5" t="s">
        <v>2575</v>
      </c>
      <c r="G359" s="17"/>
      <c r="H359" s="5" t="s">
        <v>4540</v>
      </c>
      <c r="I359" s="94">
        <v>39753.0</v>
      </c>
      <c r="J359" s="5" t="s">
        <v>4541</v>
      </c>
      <c r="K359" s="5" t="s">
        <v>4542</v>
      </c>
      <c r="L359" s="5" t="s">
        <v>4543</v>
      </c>
    </row>
    <row r="360">
      <c r="A360" s="96" t="e">
        <v>#N/A</v>
      </c>
      <c r="B360" s="5">
        <v>2009.0</v>
      </c>
      <c r="C360" s="5" t="s">
        <v>3341</v>
      </c>
      <c r="D360" s="5" t="s">
        <v>3340</v>
      </c>
      <c r="E360" s="5" t="s">
        <v>4544</v>
      </c>
      <c r="F360" s="5" t="s">
        <v>3342</v>
      </c>
      <c r="G360" s="17"/>
      <c r="H360" s="5" t="s">
        <v>4545</v>
      </c>
      <c r="I360" s="95">
        <v>39859.0</v>
      </c>
      <c r="J360" s="17"/>
      <c r="K360" s="5" t="s">
        <v>3829</v>
      </c>
      <c r="L360" s="5" t="s">
        <v>4546</v>
      </c>
    </row>
    <row r="361">
      <c r="A361" s="96" t="e">
        <v>#N/A</v>
      </c>
      <c r="B361" s="5">
        <v>2014.0</v>
      </c>
      <c r="C361" s="5" t="s">
        <v>2621</v>
      </c>
      <c r="D361" s="5" t="s">
        <v>2620</v>
      </c>
      <c r="E361" s="17"/>
      <c r="F361" s="17"/>
      <c r="G361" s="17"/>
      <c r="H361" s="2"/>
      <c r="I361" s="5">
        <v>2014.0</v>
      </c>
      <c r="J361" s="17"/>
      <c r="K361" s="5" t="s">
        <v>4547</v>
      </c>
      <c r="L361" s="17"/>
    </row>
    <row r="362">
      <c r="A362" s="96" t="e">
        <v>#N/A</v>
      </c>
      <c r="B362" s="5">
        <v>2020.0</v>
      </c>
      <c r="C362" s="5" t="s">
        <v>3208</v>
      </c>
      <c r="D362" s="5" t="s">
        <v>3207</v>
      </c>
      <c r="E362" s="5" t="s">
        <v>3833</v>
      </c>
      <c r="F362" s="5" t="s">
        <v>3209</v>
      </c>
      <c r="G362" s="66" t="s">
        <v>4548</v>
      </c>
      <c r="H362" s="5" t="s">
        <v>4549</v>
      </c>
      <c r="I362" s="5">
        <v>2020.0</v>
      </c>
      <c r="J362" s="17"/>
      <c r="K362" s="5" t="s">
        <v>3814</v>
      </c>
      <c r="L362" s="5" t="s">
        <v>4550</v>
      </c>
    </row>
    <row r="363">
      <c r="A363" s="96" t="e">
        <v>#N/A</v>
      </c>
      <c r="B363" s="5">
        <v>2021.0</v>
      </c>
      <c r="C363" s="5" t="s">
        <v>1943</v>
      </c>
      <c r="D363" s="5" t="s">
        <v>4551</v>
      </c>
      <c r="E363" s="5" t="s">
        <v>3833</v>
      </c>
      <c r="F363" s="5" t="s">
        <v>1953</v>
      </c>
      <c r="G363" s="17"/>
      <c r="H363" s="5" t="s">
        <v>4552</v>
      </c>
      <c r="I363" s="5">
        <v>2021.0</v>
      </c>
      <c r="J363" s="17"/>
      <c r="K363" s="5" t="s">
        <v>213</v>
      </c>
      <c r="L363" s="17"/>
    </row>
    <row r="364">
      <c r="A364" s="96" t="e">
        <v>#N/A</v>
      </c>
      <c r="B364" s="5">
        <v>2020.0</v>
      </c>
      <c r="C364" s="5" t="s">
        <v>2261</v>
      </c>
      <c r="D364" s="5" t="s">
        <v>2254</v>
      </c>
      <c r="E364" s="17"/>
      <c r="F364" s="17"/>
      <c r="G364" s="66" t="s">
        <v>4553</v>
      </c>
      <c r="H364" s="5" t="s">
        <v>4554</v>
      </c>
      <c r="I364" s="5">
        <v>2020.0</v>
      </c>
      <c r="J364" s="5" t="s">
        <v>4555</v>
      </c>
      <c r="K364" s="5" t="s">
        <v>4556</v>
      </c>
      <c r="L364" s="17"/>
    </row>
    <row r="365">
      <c r="A365" s="96" t="e">
        <v>#N/A</v>
      </c>
      <c r="B365" s="5">
        <v>2019.0</v>
      </c>
      <c r="C365" s="5" t="s">
        <v>1817</v>
      </c>
      <c r="D365" s="5" t="s">
        <v>1816</v>
      </c>
      <c r="E365" s="5" t="s">
        <v>4239</v>
      </c>
      <c r="F365" s="5" t="s">
        <v>1826</v>
      </c>
      <c r="G365" s="17"/>
      <c r="H365" s="5" t="s">
        <v>4557</v>
      </c>
      <c r="I365" s="5">
        <v>2019.0</v>
      </c>
      <c r="J365" s="17"/>
      <c r="K365" s="5" t="s">
        <v>213</v>
      </c>
      <c r="L365" s="17"/>
    </row>
    <row r="366">
      <c r="A366" s="96" t="e">
        <v>#N/A</v>
      </c>
      <c r="B366" s="5">
        <v>2019.0</v>
      </c>
      <c r="C366" s="5" t="s">
        <v>2938</v>
      </c>
      <c r="D366" s="5" t="s">
        <v>2937</v>
      </c>
      <c r="E366" s="5" t="s">
        <v>3833</v>
      </c>
      <c r="F366" s="5" t="s">
        <v>2939</v>
      </c>
      <c r="G366" s="66" t="s">
        <v>4558</v>
      </c>
      <c r="H366" s="5" t="s">
        <v>4559</v>
      </c>
      <c r="I366" s="5">
        <v>2019.0</v>
      </c>
      <c r="J366" s="17"/>
      <c r="K366" s="5" t="s">
        <v>4044</v>
      </c>
      <c r="L366" s="5" t="s">
        <v>4560</v>
      </c>
    </row>
    <row r="367">
      <c r="A367" s="96" t="e">
        <v>#N/A</v>
      </c>
      <c r="B367" s="5">
        <v>2019.0</v>
      </c>
      <c r="C367" s="5" t="s">
        <v>3131</v>
      </c>
      <c r="D367" s="5" t="s">
        <v>3130</v>
      </c>
      <c r="E367" s="5" t="s">
        <v>3813</v>
      </c>
      <c r="F367" s="5" t="s">
        <v>3134</v>
      </c>
      <c r="G367" s="17"/>
      <c r="H367" s="5" t="s">
        <v>4561</v>
      </c>
      <c r="I367" s="93">
        <v>43647.0</v>
      </c>
      <c r="J367" s="5" t="s">
        <v>4562</v>
      </c>
      <c r="K367" s="5" t="s">
        <v>3814</v>
      </c>
      <c r="L367" s="5" t="s">
        <v>4563</v>
      </c>
    </row>
    <row r="368">
      <c r="A368" s="96" t="e">
        <v>#N/A</v>
      </c>
      <c r="B368" s="5">
        <v>2014.0</v>
      </c>
      <c r="C368" s="5" t="s">
        <v>3031</v>
      </c>
      <c r="D368" s="5" t="s">
        <v>3030</v>
      </c>
      <c r="E368" s="5" t="s">
        <v>4564</v>
      </c>
      <c r="F368" s="5" t="s">
        <v>3033</v>
      </c>
      <c r="G368" s="17"/>
      <c r="H368" s="5" t="s">
        <v>3032</v>
      </c>
      <c r="I368" s="94">
        <v>41944.0</v>
      </c>
      <c r="J368" s="17"/>
      <c r="K368" s="5" t="s">
        <v>91</v>
      </c>
      <c r="L368" s="5" t="s">
        <v>4565</v>
      </c>
    </row>
    <row r="369">
      <c r="A369" s="96" t="e">
        <v>#N/A</v>
      </c>
      <c r="B369" s="5">
        <v>2007.0</v>
      </c>
      <c r="C369" s="5" t="s">
        <v>2570</v>
      </c>
      <c r="D369" s="5" t="s">
        <v>2569</v>
      </c>
      <c r="E369" s="5" t="s">
        <v>4566</v>
      </c>
      <c r="F369" s="5" t="s">
        <v>2572</v>
      </c>
      <c r="G369" s="17"/>
      <c r="H369" s="5" t="s">
        <v>2571</v>
      </c>
      <c r="I369" s="5">
        <v>2007.0</v>
      </c>
      <c r="J369" s="17"/>
      <c r="K369" s="5" t="s">
        <v>213</v>
      </c>
      <c r="L369" s="5" t="s">
        <v>4567</v>
      </c>
    </row>
    <row r="370">
      <c r="A370" s="96" t="e">
        <v>#N/A</v>
      </c>
      <c r="B370" s="5">
        <v>2015.0</v>
      </c>
      <c r="C370" s="5" t="s">
        <v>3403</v>
      </c>
      <c r="D370" s="5" t="s">
        <v>4568</v>
      </c>
      <c r="E370" s="17"/>
      <c r="F370" s="17"/>
      <c r="G370" s="17"/>
      <c r="H370" s="10"/>
      <c r="I370" s="5">
        <v>2015.0</v>
      </c>
      <c r="J370" s="5" t="s">
        <v>4569</v>
      </c>
      <c r="K370" s="5" t="s">
        <v>213</v>
      </c>
      <c r="L370" s="17"/>
    </row>
    <row r="371">
      <c r="A371" s="96" t="e">
        <v>#N/A</v>
      </c>
      <c r="B371" s="17"/>
      <c r="C371" s="5" t="s">
        <v>2555</v>
      </c>
      <c r="D371" s="5" t="s">
        <v>2554</v>
      </c>
      <c r="E371" s="17"/>
      <c r="F371" s="17"/>
      <c r="G371" s="17"/>
      <c r="H371" s="5" t="s">
        <v>4570</v>
      </c>
      <c r="I371" s="17"/>
      <c r="J371" s="5" t="s">
        <v>4571</v>
      </c>
      <c r="K371" s="5" t="s">
        <v>3829</v>
      </c>
      <c r="L371" s="17"/>
    </row>
    <row r="372">
      <c r="A372" s="96" t="e">
        <v>#N/A</v>
      </c>
      <c r="B372" s="5">
        <v>2003.0</v>
      </c>
      <c r="C372" s="5" t="s">
        <v>3002</v>
      </c>
      <c r="D372" s="5" t="s">
        <v>3001</v>
      </c>
      <c r="E372" s="5" t="s">
        <v>45</v>
      </c>
      <c r="F372" s="5" t="s">
        <v>3003</v>
      </c>
      <c r="G372" s="66" t="s">
        <v>4572</v>
      </c>
      <c r="H372" s="5" t="s">
        <v>4573</v>
      </c>
      <c r="I372" s="95">
        <v>37805.0</v>
      </c>
      <c r="J372" s="17"/>
      <c r="K372" s="5" t="s">
        <v>3829</v>
      </c>
      <c r="L372" s="17"/>
    </row>
    <row r="373">
      <c r="A373" s="96" t="e">
        <v>#N/A</v>
      </c>
      <c r="B373" s="5">
        <v>2021.0</v>
      </c>
      <c r="C373" s="5" t="s">
        <v>3146</v>
      </c>
      <c r="D373" s="5" t="s">
        <v>3145</v>
      </c>
      <c r="E373" s="5" t="s">
        <v>4073</v>
      </c>
      <c r="F373" s="5" t="s">
        <v>3147</v>
      </c>
      <c r="G373" s="10"/>
      <c r="H373" s="5" t="s">
        <v>4574</v>
      </c>
      <c r="I373" s="95">
        <v>44379.0</v>
      </c>
      <c r="J373" s="17"/>
      <c r="K373" s="5" t="s">
        <v>213</v>
      </c>
      <c r="L373" s="5" t="s">
        <v>4575</v>
      </c>
    </row>
    <row r="374">
      <c r="A374" s="96" t="e">
        <v>#N/A</v>
      </c>
      <c r="B374" s="5">
        <v>2003.0</v>
      </c>
      <c r="C374" s="5" t="s">
        <v>3005</v>
      </c>
      <c r="D374" s="5" t="s">
        <v>3004</v>
      </c>
      <c r="E374" s="5" t="s">
        <v>4576</v>
      </c>
      <c r="F374" s="5" t="s">
        <v>3006</v>
      </c>
      <c r="G374" s="17"/>
      <c r="H374" s="17"/>
      <c r="I374" s="5">
        <v>2003.0</v>
      </c>
      <c r="J374" s="17"/>
      <c r="K374" s="5" t="s">
        <v>213</v>
      </c>
      <c r="L374" s="17"/>
    </row>
    <row r="375">
      <c r="A375" s="96" t="e">
        <v>#N/A</v>
      </c>
      <c r="B375" s="5">
        <v>2010.0</v>
      </c>
      <c r="C375" s="5" t="s">
        <v>3025</v>
      </c>
      <c r="D375" s="5" t="s">
        <v>3024</v>
      </c>
      <c r="E375" s="5" t="s">
        <v>4413</v>
      </c>
      <c r="F375" s="5" t="s">
        <v>3026</v>
      </c>
      <c r="G375" s="66" t="s">
        <v>4577</v>
      </c>
      <c r="H375" s="5" t="s">
        <v>4578</v>
      </c>
      <c r="I375" s="95">
        <v>40466.0</v>
      </c>
      <c r="J375" s="17"/>
      <c r="K375" s="5" t="s">
        <v>213</v>
      </c>
      <c r="L375" s="17"/>
    </row>
    <row r="376">
      <c r="A376" s="96" t="e">
        <v>#N/A</v>
      </c>
      <c r="B376" s="5">
        <v>2005.0</v>
      </c>
      <c r="C376" s="5" t="s">
        <v>2564</v>
      </c>
      <c r="D376" s="5" t="s">
        <v>2563</v>
      </c>
      <c r="E376" s="5" t="s">
        <v>3813</v>
      </c>
      <c r="F376" s="5" t="s">
        <v>2565</v>
      </c>
      <c r="G376" s="17"/>
      <c r="H376" s="5" t="s">
        <v>4579</v>
      </c>
      <c r="I376" s="93">
        <v>38534.0</v>
      </c>
      <c r="J376" s="17"/>
      <c r="K376" s="5" t="s">
        <v>3814</v>
      </c>
      <c r="L376" s="5" t="s">
        <v>4580</v>
      </c>
    </row>
    <row r="377">
      <c r="A377" s="96" t="e">
        <v>#N/A</v>
      </c>
      <c r="B377" s="5">
        <v>2017.0</v>
      </c>
      <c r="C377" s="5" t="s">
        <v>2472</v>
      </c>
      <c r="D377" s="5" t="s">
        <v>2471</v>
      </c>
      <c r="E377" s="5" t="s">
        <v>3833</v>
      </c>
      <c r="F377" s="5" t="s">
        <v>2483</v>
      </c>
      <c r="G377" s="66" t="s">
        <v>4581</v>
      </c>
      <c r="H377" s="5" t="s">
        <v>4582</v>
      </c>
      <c r="I377" s="5">
        <v>2017.0</v>
      </c>
      <c r="J377" s="17"/>
      <c r="K377" s="5" t="s">
        <v>4159</v>
      </c>
      <c r="L377" s="5" t="s">
        <v>4583</v>
      </c>
    </row>
    <row r="378">
      <c r="A378" s="96" t="e">
        <v>#N/A</v>
      </c>
      <c r="B378" s="5">
        <v>2020.0</v>
      </c>
      <c r="C378" s="5" t="s">
        <v>973</v>
      </c>
      <c r="D378" s="5" t="s">
        <v>972</v>
      </c>
      <c r="E378" s="5" t="s">
        <v>45</v>
      </c>
      <c r="F378" s="5" t="s">
        <v>981</v>
      </c>
      <c r="G378" s="66" t="s">
        <v>4584</v>
      </c>
      <c r="H378" s="5" t="s">
        <v>4585</v>
      </c>
      <c r="I378" s="95">
        <v>44044.0</v>
      </c>
      <c r="J378" s="17"/>
      <c r="K378" s="5" t="s">
        <v>91</v>
      </c>
      <c r="L378" s="17"/>
    </row>
    <row r="379">
      <c r="A379" s="96" t="e">
        <v>#N/A</v>
      </c>
      <c r="B379" s="5">
        <v>2021.0</v>
      </c>
      <c r="C379" s="5" t="s">
        <v>491</v>
      </c>
      <c r="D379" s="5" t="s">
        <v>490</v>
      </c>
      <c r="E379" s="5" t="s">
        <v>3813</v>
      </c>
      <c r="F379" s="5" t="s">
        <v>503</v>
      </c>
      <c r="G379" s="17"/>
      <c r="H379" s="5" t="s">
        <v>4586</v>
      </c>
      <c r="I379" s="93">
        <v>44228.0</v>
      </c>
      <c r="J379" s="17"/>
      <c r="K379" s="5" t="s">
        <v>91</v>
      </c>
      <c r="L379" s="5" t="s">
        <v>4587</v>
      </c>
    </row>
    <row r="380">
      <c r="A380" s="96" t="e">
        <v>#N/A</v>
      </c>
      <c r="B380" s="5">
        <v>2008.0</v>
      </c>
      <c r="C380" s="5" t="s">
        <v>2376</v>
      </c>
      <c r="D380" s="5" t="s">
        <v>2369</v>
      </c>
      <c r="E380" s="5" t="s">
        <v>3813</v>
      </c>
      <c r="F380" s="5" t="s">
        <v>2378</v>
      </c>
      <c r="G380" s="10"/>
      <c r="H380" s="10"/>
      <c r="I380" s="5">
        <v>2008.0</v>
      </c>
      <c r="J380" s="17"/>
      <c r="K380" s="5" t="s">
        <v>57</v>
      </c>
      <c r="L380" s="17"/>
    </row>
    <row r="381">
      <c r="A381" s="96" t="e">
        <v>#N/A</v>
      </c>
      <c r="B381" s="5">
        <v>2016.0</v>
      </c>
      <c r="C381" s="5" t="s">
        <v>3063</v>
      </c>
      <c r="D381" s="5" t="s">
        <v>3062</v>
      </c>
      <c r="E381" s="5" t="s">
        <v>3851</v>
      </c>
      <c r="F381" s="5" t="s">
        <v>3064</v>
      </c>
      <c r="G381" s="66" t="s">
        <v>4588</v>
      </c>
      <c r="H381" s="5" t="s">
        <v>4589</v>
      </c>
      <c r="I381" s="5">
        <v>2016.0</v>
      </c>
      <c r="J381" s="5" t="s">
        <v>4590</v>
      </c>
      <c r="K381" s="5" t="s">
        <v>4591</v>
      </c>
      <c r="L381" s="5" t="s">
        <v>4592</v>
      </c>
    </row>
    <row r="382">
      <c r="A382" s="96" t="e">
        <v>#N/A</v>
      </c>
      <c r="B382" s="5">
        <v>2008.0</v>
      </c>
      <c r="C382" s="5" t="s">
        <v>3264</v>
      </c>
      <c r="D382" s="5" t="s">
        <v>3263</v>
      </c>
      <c r="E382" s="5" t="s">
        <v>4051</v>
      </c>
      <c r="F382" s="5" t="s">
        <v>3266</v>
      </c>
      <c r="G382" s="66" t="s">
        <v>4593</v>
      </c>
      <c r="H382" s="5" t="s">
        <v>4594</v>
      </c>
      <c r="I382" s="95">
        <v>39448.0</v>
      </c>
      <c r="J382" s="17"/>
      <c r="K382" s="5" t="s">
        <v>4595</v>
      </c>
      <c r="L382" s="5" t="s">
        <v>4596</v>
      </c>
    </row>
    <row r="383">
      <c r="A383" s="96" t="e">
        <v>#N/A</v>
      </c>
      <c r="B383" s="5">
        <v>2019.0</v>
      </c>
      <c r="C383" s="5" t="s">
        <v>1535</v>
      </c>
      <c r="D383" s="5" t="s">
        <v>1534</v>
      </c>
      <c r="E383" s="5" t="s">
        <v>4413</v>
      </c>
      <c r="F383" s="5" t="s">
        <v>1545</v>
      </c>
      <c r="G383" s="10"/>
      <c r="H383" s="10"/>
      <c r="I383" s="5">
        <v>2019.0</v>
      </c>
      <c r="J383" s="17"/>
      <c r="K383" s="5" t="s">
        <v>4597</v>
      </c>
      <c r="L383" s="17"/>
    </row>
    <row r="384">
      <c r="A384" s="96" t="e">
        <v>#N/A</v>
      </c>
      <c r="B384" s="5">
        <v>2021.0</v>
      </c>
      <c r="C384" s="5" t="s">
        <v>3113</v>
      </c>
      <c r="D384" s="5" t="s">
        <v>3112</v>
      </c>
      <c r="E384" s="5" t="s">
        <v>4413</v>
      </c>
      <c r="F384" s="5" t="s">
        <v>3114</v>
      </c>
      <c r="G384" s="66" t="s">
        <v>4598</v>
      </c>
      <c r="H384" s="5" t="s">
        <v>4599</v>
      </c>
      <c r="I384" s="95">
        <v>44379.0</v>
      </c>
      <c r="J384" s="5" t="s">
        <v>4600</v>
      </c>
      <c r="K384" s="5" t="s">
        <v>4601</v>
      </c>
      <c r="L384" s="17"/>
    </row>
    <row r="385">
      <c r="A385" s="96" t="e">
        <v>#N/A</v>
      </c>
      <c r="B385" s="5">
        <v>2016.0</v>
      </c>
      <c r="C385" s="5" t="s">
        <v>3153</v>
      </c>
      <c r="D385" s="5" t="s">
        <v>3152</v>
      </c>
      <c r="E385" s="5" t="s">
        <v>4413</v>
      </c>
      <c r="F385" s="5" t="s">
        <v>3154</v>
      </c>
      <c r="G385" s="66" t="s">
        <v>4602</v>
      </c>
      <c r="H385" s="17"/>
      <c r="I385" s="95">
        <v>42552.0</v>
      </c>
      <c r="J385" s="17"/>
      <c r="K385" s="5" t="s">
        <v>4603</v>
      </c>
      <c r="L385" s="17"/>
    </row>
    <row r="386">
      <c r="A386" s="96" t="e">
        <v>#N/A</v>
      </c>
      <c r="B386" s="5">
        <v>2014.0</v>
      </c>
      <c r="C386" s="5" t="s">
        <v>2637</v>
      </c>
      <c r="D386" s="5" t="s">
        <v>2636</v>
      </c>
      <c r="E386" s="5" t="s">
        <v>4604</v>
      </c>
      <c r="F386" s="5" t="s">
        <v>2638</v>
      </c>
      <c r="G386" s="10"/>
      <c r="H386" s="10"/>
      <c r="I386" s="5">
        <v>2014.0</v>
      </c>
      <c r="J386" s="17"/>
      <c r="K386" s="5" t="s">
        <v>3814</v>
      </c>
      <c r="L386" s="17"/>
    </row>
    <row r="387">
      <c r="A387" s="96" t="e">
        <v>#N/A</v>
      </c>
      <c r="B387" s="5">
        <v>2021.0</v>
      </c>
      <c r="C387" s="5" t="s">
        <v>2705</v>
      </c>
      <c r="D387" s="5" t="s">
        <v>2704</v>
      </c>
      <c r="E387" s="5" t="s">
        <v>4605</v>
      </c>
      <c r="F387" s="5" t="s">
        <v>2706</v>
      </c>
      <c r="G387" s="66" t="s">
        <v>4606</v>
      </c>
      <c r="H387" s="5" t="s">
        <v>4607</v>
      </c>
      <c r="I387" s="95">
        <v>44483.0</v>
      </c>
      <c r="J387" s="17"/>
      <c r="K387" s="5" t="s">
        <v>4608</v>
      </c>
      <c r="L387" s="17"/>
    </row>
    <row r="388">
      <c r="A388" s="96" t="e">
        <v>#N/A</v>
      </c>
      <c r="B388" s="5">
        <v>2017.0</v>
      </c>
      <c r="C388" s="5" t="s">
        <v>3165</v>
      </c>
      <c r="D388" s="5" t="s">
        <v>3164</v>
      </c>
      <c r="E388" s="5" t="s">
        <v>3999</v>
      </c>
      <c r="F388" s="17"/>
      <c r="G388" s="66" t="s">
        <v>4609</v>
      </c>
      <c r="H388" s="5" t="s">
        <v>4610</v>
      </c>
      <c r="I388" s="5">
        <v>2017.0</v>
      </c>
      <c r="J388" s="17"/>
      <c r="K388" s="5" t="s">
        <v>3814</v>
      </c>
      <c r="L388" s="17"/>
    </row>
    <row r="389">
      <c r="A389" s="96" t="e">
        <v>#N/A</v>
      </c>
      <c r="B389" s="5">
        <v>2015.0</v>
      </c>
      <c r="C389" s="5" t="s">
        <v>3046</v>
      </c>
      <c r="D389" s="5" t="s">
        <v>3045</v>
      </c>
      <c r="E389" s="5" t="s">
        <v>3851</v>
      </c>
      <c r="F389" s="5" t="s">
        <v>3049</v>
      </c>
      <c r="G389" s="66" t="s">
        <v>4611</v>
      </c>
      <c r="H389" s="5" t="s">
        <v>4612</v>
      </c>
      <c r="I389" s="5">
        <v>2015.0</v>
      </c>
      <c r="J389" s="5" t="s">
        <v>4613</v>
      </c>
      <c r="K389" s="5" t="s">
        <v>57</v>
      </c>
      <c r="L389" s="5" t="s">
        <v>4614</v>
      </c>
    </row>
    <row r="390">
      <c r="A390" s="96" t="e">
        <v>#N/A</v>
      </c>
      <c r="B390" s="5">
        <v>2015.0</v>
      </c>
      <c r="C390" s="5" t="s">
        <v>3046</v>
      </c>
      <c r="D390" s="5" t="s">
        <v>3045</v>
      </c>
      <c r="E390" s="5" t="s">
        <v>3851</v>
      </c>
      <c r="F390" s="5" t="s">
        <v>3049</v>
      </c>
      <c r="G390" s="66" t="s">
        <v>4611</v>
      </c>
      <c r="H390" s="5" t="s">
        <v>4612</v>
      </c>
      <c r="I390" s="5">
        <v>2015.0</v>
      </c>
      <c r="J390" s="5" t="s">
        <v>4613</v>
      </c>
      <c r="K390" s="5" t="s">
        <v>4159</v>
      </c>
      <c r="L390" s="5" t="s">
        <v>4614</v>
      </c>
    </row>
    <row r="391">
      <c r="A391" s="96" t="e">
        <v>#N/A</v>
      </c>
      <c r="B391" s="5">
        <v>2015.0</v>
      </c>
      <c r="C391" s="5" t="s">
        <v>3051</v>
      </c>
      <c r="D391" s="5" t="s">
        <v>3050</v>
      </c>
      <c r="E391" s="5" t="s">
        <v>4566</v>
      </c>
      <c r="F391" s="5" t="s">
        <v>3052</v>
      </c>
      <c r="G391" s="17"/>
      <c r="H391" s="5" t="s">
        <v>4615</v>
      </c>
      <c r="I391" s="5">
        <v>2015.0</v>
      </c>
      <c r="J391" s="17"/>
      <c r="K391" s="5" t="s">
        <v>213</v>
      </c>
      <c r="L391" s="5" t="s">
        <v>4616</v>
      </c>
    </row>
    <row r="392">
      <c r="A392" s="96" t="e">
        <v>#N/A</v>
      </c>
      <c r="B392" s="5">
        <v>2017.0</v>
      </c>
      <c r="C392" s="5" t="s">
        <v>3167</v>
      </c>
      <c r="D392" s="5" t="s">
        <v>3166</v>
      </c>
      <c r="E392" s="5" t="s">
        <v>3833</v>
      </c>
      <c r="F392" s="5" t="s">
        <v>3168</v>
      </c>
      <c r="G392" s="17"/>
      <c r="H392" s="17"/>
      <c r="I392" s="5">
        <v>2017.0</v>
      </c>
      <c r="J392" s="5" t="s">
        <v>4617</v>
      </c>
      <c r="K392" s="5" t="s">
        <v>3814</v>
      </c>
      <c r="L392" s="17"/>
    </row>
    <row r="393">
      <c r="A393" s="96" t="e">
        <v>#N/A</v>
      </c>
      <c r="B393" s="5">
        <v>2008.0</v>
      </c>
      <c r="C393" s="5" t="s">
        <v>2583</v>
      </c>
      <c r="D393" s="5" t="s">
        <v>2582</v>
      </c>
      <c r="E393" s="5" t="s">
        <v>4618</v>
      </c>
      <c r="F393" s="5" t="s">
        <v>2584</v>
      </c>
      <c r="G393" s="10"/>
      <c r="H393" s="10"/>
      <c r="I393" s="5">
        <v>2008.0</v>
      </c>
      <c r="J393" s="17"/>
      <c r="K393" s="5" t="s">
        <v>3814</v>
      </c>
      <c r="L393" s="17"/>
    </row>
    <row r="394">
      <c r="A394" s="96" t="e">
        <v>#N/A</v>
      </c>
      <c r="B394" s="5">
        <v>2019.0</v>
      </c>
      <c r="C394" s="5" t="s">
        <v>3076</v>
      </c>
      <c r="D394" s="5" t="s">
        <v>3075</v>
      </c>
      <c r="E394" s="5" t="s">
        <v>4619</v>
      </c>
      <c r="F394" s="5" t="s">
        <v>3077</v>
      </c>
      <c r="G394" s="66" t="s">
        <v>4620</v>
      </c>
      <c r="H394" s="5" t="s">
        <v>4621</v>
      </c>
      <c r="I394" s="5">
        <v>2019.0</v>
      </c>
      <c r="J394" s="17"/>
      <c r="K394" s="5" t="s">
        <v>3829</v>
      </c>
      <c r="L394" s="17"/>
    </row>
    <row r="395">
      <c r="A395" s="96" t="e">
        <v>#N/A</v>
      </c>
      <c r="B395" s="5">
        <v>2017.0</v>
      </c>
      <c r="C395" s="5" t="s">
        <v>3170</v>
      </c>
      <c r="D395" s="5" t="s">
        <v>3169</v>
      </c>
      <c r="E395" s="5" t="s">
        <v>3851</v>
      </c>
      <c r="F395" s="5" t="s">
        <v>3171</v>
      </c>
      <c r="G395" s="66" t="s">
        <v>4622</v>
      </c>
      <c r="H395" s="5" t="s">
        <v>4623</v>
      </c>
      <c r="I395" s="5">
        <v>2017.0</v>
      </c>
      <c r="J395" s="5" t="s">
        <v>4624</v>
      </c>
      <c r="K395" s="5" t="s">
        <v>4625</v>
      </c>
      <c r="L395" s="5" t="s">
        <v>4626</v>
      </c>
    </row>
    <row r="396">
      <c r="A396" s="96" t="e">
        <v>#N/A</v>
      </c>
      <c r="B396" s="5">
        <v>2013.0</v>
      </c>
      <c r="C396" s="5" t="s">
        <v>1840</v>
      </c>
      <c r="D396" s="5" t="s">
        <v>1839</v>
      </c>
      <c r="E396" s="5" t="s">
        <v>4627</v>
      </c>
      <c r="F396" s="5" t="s">
        <v>1847</v>
      </c>
      <c r="G396" s="66" t="s">
        <v>4628</v>
      </c>
      <c r="H396" s="5" t="s">
        <v>4629</v>
      </c>
      <c r="I396" s="95">
        <v>41391.0</v>
      </c>
      <c r="J396" s="5" t="s">
        <v>4630</v>
      </c>
      <c r="K396" s="5" t="s">
        <v>213</v>
      </c>
      <c r="L396" s="5" t="s">
        <v>4631</v>
      </c>
    </row>
    <row r="397">
      <c r="A397" s="96" t="e">
        <v>#N/A</v>
      </c>
      <c r="B397" s="17"/>
      <c r="C397" s="5" t="s">
        <v>3416</v>
      </c>
      <c r="D397" s="5" t="s">
        <v>3415</v>
      </c>
      <c r="E397" s="17"/>
      <c r="F397" s="17"/>
      <c r="G397" s="17"/>
      <c r="H397" s="5" t="s">
        <v>3419</v>
      </c>
      <c r="I397" s="94"/>
      <c r="J397" s="17"/>
      <c r="K397" s="5" t="s">
        <v>4053</v>
      </c>
      <c r="L397" s="17"/>
    </row>
    <row r="398">
      <c r="A398" s="96" t="e">
        <v>#N/A</v>
      </c>
      <c r="B398" s="5">
        <v>2015.0</v>
      </c>
      <c r="C398" s="5" t="s">
        <v>3054</v>
      </c>
      <c r="D398" s="5" t="s">
        <v>3053</v>
      </c>
      <c r="E398" s="17"/>
      <c r="F398" s="17"/>
      <c r="G398" s="17"/>
      <c r="H398" s="17"/>
      <c r="I398" s="5">
        <v>2015.0</v>
      </c>
      <c r="J398" s="17"/>
      <c r="K398" s="5" t="s">
        <v>213</v>
      </c>
      <c r="L398" s="17"/>
    </row>
    <row r="399">
      <c r="A399" s="96" t="e">
        <v>#N/A</v>
      </c>
      <c r="B399" s="5">
        <v>2012.0</v>
      </c>
      <c r="C399" s="5" t="s">
        <v>3424</v>
      </c>
      <c r="D399" s="5" t="s">
        <v>3423</v>
      </c>
      <c r="E399" s="5" t="s">
        <v>4632</v>
      </c>
      <c r="F399" s="5" t="s">
        <v>3425</v>
      </c>
      <c r="G399" s="66" t="s">
        <v>4633</v>
      </c>
      <c r="H399" s="5" t="s">
        <v>4634</v>
      </c>
      <c r="I399" s="95">
        <v>41158.0</v>
      </c>
      <c r="J399" s="17"/>
      <c r="K399" s="5" t="s">
        <v>1149</v>
      </c>
      <c r="L399" s="17"/>
    </row>
    <row r="400">
      <c r="A400" s="96" t="e">
        <v>#N/A</v>
      </c>
      <c r="B400" s="5">
        <v>2011.0</v>
      </c>
      <c r="C400" s="5" t="s">
        <v>2430</v>
      </c>
      <c r="D400" s="5" t="s">
        <v>2429</v>
      </c>
      <c r="E400" s="5" t="s">
        <v>4635</v>
      </c>
      <c r="F400" s="5" t="s">
        <v>2439</v>
      </c>
      <c r="G400" s="66" t="s">
        <v>4636</v>
      </c>
      <c r="H400" s="5" t="s">
        <v>4637</v>
      </c>
      <c r="I400" s="5">
        <v>2011.0</v>
      </c>
      <c r="J400" s="5" t="s">
        <v>4638</v>
      </c>
      <c r="K400" s="5" t="s">
        <v>1149</v>
      </c>
      <c r="L400" s="5" t="s">
        <v>4639</v>
      </c>
    </row>
    <row r="401">
      <c r="A401" s="96" t="e">
        <v>#N/A</v>
      </c>
      <c r="B401" s="5">
        <v>2012.0</v>
      </c>
      <c r="C401" s="5" t="s">
        <v>2454</v>
      </c>
      <c r="D401" s="5" t="s">
        <v>2453</v>
      </c>
      <c r="E401" s="5" t="s">
        <v>4640</v>
      </c>
      <c r="F401" s="5" t="s">
        <v>2460</v>
      </c>
      <c r="G401" s="66" t="s">
        <v>4641</v>
      </c>
      <c r="H401" s="5" t="s">
        <v>2457</v>
      </c>
      <c r="I401" s="95">
        <v>40909.0</v>
      </c>
      <c r="J401" s="17"/>
      <c r="K401" s="5" t="s">
        <v>1149</v>
      </c>
      <c r="L401" s="5" t="s">
        <v>4642</v>
      </c>
    </row>
    <row r="402">
      <c r="A402" s="96" t="e">
        <v>#N/A</v>
      </c>
      <c r="B402" s="5">
        <v>2020.0</v>
      </c>
      <c r="C402" s="5" t="s">
        <v>3383</v>
      </c>
      <c r="D402" s="5" t="s">
        <v>3382</v>
      </c>
      <c r="E402" s="5" t="s">
        <v>4643</v>
      </c>
      <c r="F402" s="5" t="s">
        <v>3387</v>
      </c>
      <c r="G402" s="17"/>
      <c r="H402" s="5" t="s">
        <v>3385</v>
      </c>
      <c r="I402" s="95">
        <v>43983.0</v>
      </c>
      <c r="J402" s="17"/>
      <c r="K402" s="5" t="s">
        <v>4644</v>
      </c>
      <c r="L402" s="5" t="s">
        <v>4645</v>
      </c>
    </row>
    <row r="403">
      <c r="A403" s="96" t="e">
        <v>#N/A</v>
      </c>
      <c r="B403" s="5">
        <v>1994.0</v>
      </c>
      <c r="C403" s="5" t="s">
        <v>2992</v>
      </c>
      <c r="D403" s="5" t="s">
        <v>2991</v>
      </c>
      <c r="E403" s="5" t="s">
        <v>4410</v>
      </c>
      <c r="F403" s="5" t="s">
        <v>2993</v>
      </c>
      <c r="G403" s="66" t="s">
        <v>4646</v>
      </c>
      <c r="H403" s="5" t="s">
        <v>4647</v>
      </c>
      <c r="I403" s="95">
        <v>34677.0</v>
      </c>
      <c r="J403" s="5" t="s">
        <v>4648</v>
      </c>
      <c r="K403" s="5" t="s">
        <v>4138</v>
      </c>
      <c r="L403" s="17"/>
    </row>
    <row r="404">
      <c r="A404" s="96" t="e">
        <v>#N/A</v>
      </c>
      <c r="B404" s="5">
        <v>2015.0</v>
      </c>
      <c r="C404" s="5" t="s">
        <v>3056</v>
      </c>
      <c r="D404" s="5" t="s">
        <v>3055</v>
      </c>
      <c r="E404" s="5" t="s">
        <v>4073</v>
      </c>
      <c r="F404" s="5" t="s">
        <v>3057</v>
      </c>
      <c r="G404" s="66" t="s">
        <v>4649</v>
      </c>
      <c r="H404" s="5" t="s">
        <v>4650</v>
      </c>
      <c r="I404" s="95">
        <v>42186.0</v>
      </c>
      <c r="J404" s="17"/>
      <c r="K404" s="5" t="s">
        <v>213</v>
      </c>
      <c r="L404" s="17"/>
    </row>
    <row r="405">
      <c r="A405" s="96" t="e">
        <v>#N/A</v>
      </c>
      <c r="B405" s="5">
        <v>2017.0</v>
      </c>
      <c r="C405" s="5" t="s">
        <v>2544</v>
      </c>
      <c r="D405" s="5" t="s">
        <v>2543</v>
      </c>
      <c r="E405" s="5" t="s">
        <v>4145</v>
      </c>
      <c r="F405" s="5" t="s">
        <v>2545</v>
      </c>
      <c r="G405" s="66" t="s">
        <v>4651</v>
      </c>
      <c r="H405" s="5" t="s">
        <v>4652</v>
      </c>
      <c r="I405" s="93">
        <v>42887.0</v>
      </c>
      <c r="J405" s="17"/>
      <c r="K405" s="5" t="s">
        <v>1424</v>
      </c>
      <c r="L405" s="5" t="s">
        <v>4653</v>
      </c>
    </row>
    <row r="406">
      <c r="A406" s="96" t="e">
        <v>#N/A</v>
      </c>
      <c r="B406" s="5">
        <v>2004.0</v>
      </c>
      <c r="C406" s="5" t="s">
        <v>2903</v>
      </c>
      <c r="D406" s="5" t="s">
        <v>2902</v>
      </c>
      <c r="E406" s="5" t="s">
        <v>4654</v>
      </c>
      <c r="F406" s="5" t="s">
        <v>2905</v>
      </c>
      <c r="G406" s="17"/>
      <c r="H406" s="5" t="s">
        <v>2904</v>
      </c>
      <c r="I406" s="93">
        <v>38169.0</v>
      </c>
      <c r="J406" s="17"/>
      <c r="K406" s="5" t="s">
        <v>57</v>
      </c>
      <c r="L406" s="5" t="s">
        <v>4655</v>
      </c>
    </row>
    <row r="407">
      <c r="A407" s="96" t="e">
        <v>#N/A</v>
      </c>
      <c r="B407" s="5">
        <v>2018.0</v>
      </c>
      <c r="C407" s="5" t="s">
        <v>1564</v>
      </c>
      <c r="D407" s="5" t="s">
        <v>1558</v>
      </c>
      <c r="E407" s="5" t="s">
        <v>3833</v>
      </c>
      <c r="F407" s="5" t="s">
        <v>1568</v>
      </c>
      <c r="G407" s="66" t="s">
        <v>4656</v>
      </c>
      <c r="H407" s="5" t="s">
        <v>4657</v>
      </c>
      <c r="I407" s="5">
        <v>2018.0</v>
      </c>
      <c r="J407" s="17"/>
      <c r="K407" s="5" t="s">
        <v>213</v>
      </c>
      <c r="L407" s="5" t="s">
        <v>4658</v>
      </c>
    </row>
    <row r="408">
      <c r="A408" s="96" t="e">
        <v>#N/A</v>
      </c>
      <c r="B408" s="5">
        <v>2016.0</v>
      </c>
      <c r="C408" s="5" t="s">
        <v>2656</v>
      </c>
      <c r="D408" s="5" t="s">
        <v>2655</v>
      </c>
      <c r="E408" s="5" t="s">
        <v>4659</v>
      </c>
      <c r="F408" s="5" t="s">
        <v>2657</v>
      </c>
      <c r="G408" s="66" t="s">
        <v>4660</v>
      </c>
      <c r="H408" s="5" t="s">
        <v>4661</v>
      </c>
      <c r="I408" s="5">
        <v>2016.0</v>
      </c>
      <c r="J408" s="17"/>
      <c r="K408" s="5" t="s">
        <v>4053</v>
      </c>
      <c r="L408" s="17"/>
    </row>
    <row r="409">
      <c r="A409" s="96" t="e">
        <v>#N/A</v>
      </c>
      <c r="B409" s="5">
        <v>2021.0</v>
      </c>
      <c r="C409" s="5" t="s">
        <v>3086</v>
      </c>
      <c r="D409" s="5" t="s">
        <v>3085</v>
      </c>
      <c r="E409" s="17"/>
      <c r="F409" s="17"/>
      <c r="G409" s="66" t="s">
        <v>4662</v>
      </c>
      <c r="H409" s="5" t="s">
        <v>4663</v>
      </c>
      <c r="I409" s="95">
        <v>44281.0</v>
      </c>
      <c r="J409" s="17"/>
      <c r="K409" s="5" t="s">
        <v>213</v>
      </c>
      <c r="L409" s="17"/>
    </row>
    <row r="410">
      <c r="A410" s="96" t="e">
        <v>#N/A</v>
      </c>
      <c r="B410" s="5">
        <v>2006.0</v>
      </c>
      <c r="C410" s="5" t="s">
        <v>2907</v>
      </c>
      <c r="D410" s="5" t="s">
        <v>2906</v>
      </c>
      <c r="E410" s="5" t="s">
        <v>3833</v>
      </c>
      <c r="F410" s="5" t="s">
        <v>2908</v>
      </c>
      <c r="G410" s="66" t="s">
        <v>4664</v>
      </c>
      <c r="H410" s="5" t="s">
        <v>4665</v>
      </c>
      <c r="I410" s="5">
        <v>2006.0</v>
      </c>
      <c r="J410" s="17"/>
      <c r="K410" s="5" t="s">
        <v>4044</v>
      </c>
      <c r="L410" s="5" t="s">
        <v>4666</v>
      </c>
    </row>
    <row r="411">
      <c r="A411" s="96" t="e">
        <v>#N/A</v>
      </c>
      <c r="B411" s="5">
        <v>2010.0</v>
      </c>
      <c r="C411" s="5" t="s">
        <v>3367</v>
      </c>
      <c r="D411" s="5" t="s">
        <v>3366</v>
      </c>
      <c r="E411" s="5" t="s">
        <v>45</v>
      </c>
      <c r="F411" s="5" t="s">
        <v>3368</v>
      </c>
      <c r="G411" s="17"/>
      <c r="H411" s="17"/>
      <c r="I411" s="5">
        <v>2010.0</v>
      </c>
      <c r="J411" s="17"/>
      <c r="K411" s="5" t="s">
        <v>3829</v>
      </c>
      <c r="L411" s="17"/>
    </row>
    <row r="412">
      <c r="A412" s="96" t="e">
        <v>#N/A</v>
      </c>
      <c r="B412" s="5">
        <v>2016.0</v>
      </c>
      <c r="C412" s="5" t="s">
        <v>3427</v>
      </c>
      <c r="D412" s="5" t="s">
        <v>3426</v>
      </c>
      <c r="E412" s="5" t="s">
        <v>4163</v>
      </c>
      <c r="F412" s="5" t="s">
        <v>3429</v>
      </c>
      <c r="G412" s="66" t="s">
        <v>4667</v>
      </c>
      <c r="H412" s="5" t="s">
        <v>4668</v>
      </c>
      <c r="I412" s="95">
        <v>42522.0</v>
      </c>
      <c r="J412" s="17"/>
      <c r="K412" s="5" t="s">
        <v>3829</v>
      </c>
      <c r="L412" s="5" t="s">
        <v>4669</v>
      </c>
    </row>
    <row r="413">
      <c r="A413" s="96" t="e">
        <v>#N/A</v>
      </c>
      <c r="B413" s="5">
        <v>2014.0</v>
      </c>
      <c r="C413" s="5" t="s">
        <v>2619</v>
      </c>
      <c r="D413" s="5" t="s">
        <v>2534</v>
      </c>
      <c r="E413" s="5" t="s">
        <v>4670</v>
      </c>
      <c r="F413" s="17"/>
      <c r="G413" s="17"/>
      <c r="H413" s="5" t="s">
        <v>4671</v>
      </c>
      <c r="I413" s="95">
        <v>41886.0</v>
      </c>
      <c r="J413" s="17"/>
      <c r="K413" s="5" t="s">
        <v>1424</v>
      </c>
      <c r="L413" s="17"/>
    </row>
    <row r="414">
      <c r="A414" s="96" t="e">
        <v>#N/A</v>
      </c>
      <c r="B414" s="5">
        <v>2014.0</v>
      </c>
      <c r="C414" s="5" t="s">
        <v>2619</v>
      </c>
      <c r="D414" s="5" t="s">
        <v>2534</v>
      </c>
      <c r="E414" s="5" t="s">
        <v>4670</v>
      </c>
      <c r="F414" s="17"/>
      <c r="G414" s="17"/>
      <c r="H414" s="5" t="s">
        <v>4671</v>
      </c>
      <c r="I414" s="95">
        <v>41886.0</v>
      </c>
      <c r="J414" s="17"/>
      <c r="K414" s="17"/>
      <c r="L414" s="17"/>
    </row>
    <row r="415">
      <c r="A415" s="96" t="e">
        <v>#N/A</v>
      </c>
      <c r="B415" s="5">
        <v>2014.0</v>
      </c>
      <c r="C415" s="5" t="s">
        <v>2628</v>
      </c>
      <c r="D415" s="5" t="s">
        <v>2627</v>
      </c>
      <c r="E415" s="5" t="s">
        <v>4051</v>
      </c>
      <c r="F415" s="5" t="s">
        <v>2631</v>
      </c>
      <c r="G415" s="66" t="s">
        <v>4672</v>
      </c>
      <c r="H415" s="5" t="s">
        <v>2630</v>
      </c>
      <c r="I415" s="93">
        <v>41852.0</v>
      </c>
      <c r="J415" s="17"/>
      <c r="K415" s="5" t="s">
        <v>57</v>
      </c>
      <c r="L415" s="17"/>
    </row>
    <row r="416">
      <c r="A416" s="96" t="e">
        <v>#N/A</v>
      </c>
      <c r="B416" s="5">
        <v>2017.0</v>
      </c>
      <c r="C416" s="5" t="s">
        <v>685</v>
      </c>
      <c r="D416" s="5" t="s">
        <v>684</v>
      </c>
      <c r="E416" s="5" t="s">
        <v>3833</v>
      </c>
      <c r="F416" s="5" t="s">
        <v>693</v>
      </c>
      <c r="G416" s="66" t="s">
        <v>4673</v>
      </c>
      <c r="H416" s="5" t="s">
        <v>690</v>
      </c>
      <c r="I416" s="5">
        <v>2017.0</v>
      </c>
      <c r="J416" s="17"/>
      <c r="K416" s="5" t="s">
        <v>91</v>
      </c>
      <c r="L416" s="5" t="s">
        <v>4674</v>
      </c>
    </row>
    <row r="417">
      <c r="A417" s="96" t="e">
        <v>#N/A</v>
      </c>
      <c r="B417" s="5">
        <v>2018.0</v>
      </c>
      <c r="C417" s="5" t="s">
        <v>695</v>
      </c>
      <c r="D417" s="5" t="s">
        <v>694</v>
      </c>
      <c r="E417" s="17"/>
      <c r="F417" s="17"/>
      <c r="G417" s="66" t="s">
        <v>4675</v>
      </c>
      <c r="H417" s="5" t="s">
        <v>4676</v>
      </c>
      <c r="I417" s="95">
        <v>43350.0</v>
      </c>
      <c r="J417" s="5" t="s">
        <v>4677</v>
      </c>
      <c r="K417" s="5" t="s">
        <v>4678</v>
      </c>
      <c r="L417" s="17"/>
    </row>
    <row r="418">
      <c r="A418" s="96" t="e">
        <v>#N/A</v>
      </c>
      <c r="B418" s="5">
        <v>2020.0</v>
      </c>
      <c r="C418" s="5" t="s">
        <v>2962</v>
      </c>
      <c r="D418" s="5" t="s">
        <v>2961</v>
      </c>
      <c r="E418" s="5" t="s">
        <v>4679</v>
      </c>
      <c r="F418" s="5" t="s">
        <v>2964</v>
      </c>
      <c r="G418" s="17"/>
      <c r="H418" s="5" t="s">
        <v>4680</v>
      </c>
      <c r="I418" s="5">
        <v>2020.0</v>
      </c>
      <c r="J418" s="17"/>
      <c r="K418" s="5" t="s">
        <v>91</v>
      </c>
      <c r="L418" s="5" t="s">
        <v>4681</v>
      </c>
    </row>
    <row r="419">
      <c r="A419" s="96" t="e">
        <v>#N/A</v>
      </c>
      <c r="B419" s="5">
        <v>2020.0</v>
      </c>
      <c r="C419" s="5" t="s">
        <v>3201</v>
      </c>
      <c r="D419" s="5" t="s">
        <v>3200</v>
      </c>
      <c r="E419" s="5" t="s">
        <v>4000</v>
      </c>
      <c r="F419" s="5" t="s">
        <v>3202</v>
      </c>
      <c r="G419" s="66" t="s">
        <v>4682</v>
      </c>
      <c r="H419" s="5" t="s">
        <v>4683</v>
      </c>
      <c r="I419" s="95">
        <v>43858.0</v>
      </c>
      <c r="J419" s="17"/>
      <c r="K419" s="5" t="s">
        <v>1424</v>
      </c>
      <c r="L419" s="5" t="s">
        <v>4684</v>
      </c>
    </row>
    <row r="420">
      <c r="A420" s="96" t="e">
        <v>#N/A</v>
      </c>
      <c r="B420" s="5">
        <v>1991.0</v>
      </c>
      <c r="C420" s="5" t="s">
        <v>4685</v>
      </c>
      <c r="D420" s="5" t="s">
        <v>4686</v>
      </c>
      <c r="E420" s="5" t="s">
        <v>4687</v>
      </c>
      <c r="F420" s="5" t="s">
        <v>4688</v>
      </c>
      <c r="G420" s="66" t="s">
        <v>4689</v>
      </c>
      <c r="H420" s="5" t="s">
        <v>4690</v>
      </c>
      <c r="I420" s="95">
        <v>33420.0</v>
      </c>
      <c r="J420" s="17"/>
      <c r="K420" s="5" t="s">
        <v>213</v>
      </c>
      <c r="L420" s="5" t="s">
        <v>4691</v>
      </c>
    </row>
    <row r="421">
      <c r="A421" s="96" t="e">
        <v>#N/A</v>
      </c>
      <c r="B421" s="5">
        <v>2013.0</v>
      </c>
      <c r="C421" s="5" t="s">
        <v>2920</v>
      </c>
      <c r="D421" s="5" t="s">
        <v>2919</v>
      </c>
      <c r="E421" s="5" t="s">
        <v>4692</v>
      </c>
      <c r="F421" s="5" t="s">
        <v>2921</v>
      </c>
      <c r="G421" s="10"/>
      <c r="H421" s="17"/>
      <c r="I421" s="5">
        <v>2013.0</v>
      </c>
      <c r="J421" s="17"/>
      <c r="K421" s="5" t="s">
        <v>57</v>
      </c>
      <c r="L421" s="17"/>
    </row>
    <row r="422">
      <c r="A422" s="96" t="e">
        <v>#N/A</v>
      </c>
      <c r="B422" s="5">
        <v>2013.0</v>
      </c>
      <c r="C422" s="5" t="s">
        <v>2498</v>
      </c>
      <c r="D422" s="5" t="s">
        <v>2497</v>
      </c>
      <c r="E422" s="5" t="s">
        <v>3848</v>
      </c>
      <c r="F422" s="5" t="s">
        <v>2502</v>
      </c>
      <c r="G422" s="10"/>
      <c r="H422" s="10"/>
      <c r="I422" s="5">
        <v>2013.0</v>
      </c>
      <c r="J422" s="17"/>
      <c r="K422" s="5" t="s">
        <v>4053</v>
      </c>
      <c r="L422" s="17"/>
    </row>
    <row r="423">
      <c r="A423" s="96" t="e">
        <v>#N/A</v>
      </c>
      <c r="B423" s="5">
        <v>2017.0</v>
      </c>
      <c r="C423" s="5" t="s">
        <v>3173</v>
      </c>
      <c r="D423" s="5" t="s">
        <v>3172</v>
      </c>
      <c r="E423" s="5" t="s">
        <v>4693</v>
      </c>
      <c r="F423" s="5" t="s">
        <v>3174</v>
      </c>
      <c r="G423" s="66" t="s">
        <v>4694</v>
      </c>
      <c r="H423" s="5" t="s">
        <v>4695</v>
      </c>
      <c r="I423" s="93">
        <v>42767.0</v>
      </c>
      <c r="J423" s="17"/>
      <c r="K423" s="5" t="s">
        <v>4696</v>
      </c>
      <c r="L423" s="5" t="s">
        <v>4697</v>
      </c>
    </row>
    <row r="424">
      <c r="A424" s="96" t="e">
        <v>#N/A</v>
      </c>
      <c r="B424" s="5">
        <v>2010.0</v>
      </c>
      <c r="C424" s="5" t="s">
        <v>127</v>
      </c>
      <c r="D424" s="5" t="s">
        <v>117</v>
      </c>
      <c r="E424" s="5" t="s">
        <v>4698</v>
      </c>
      <c r="F424" s="5" t="s">
        <v>130</v>
      </c>
      <c r="G424" s="10"/>
      <c r="H424" s="10"/>
      <c r="I424" s="5">
        <v>2010.0</v>
      </c>
      <c r="J424" s="17"/>
      <c r="K424" s="5" t="s">
        <v>1149</v>
      </c>
      <c r="L424" s="17"/>
    </row>
    <row r="425">
      <c r="A425" s="96" t="e">
        <v>#N/A</v>
      </c>
      <c r="B425" s="5">
        <v>2020.0</v>
      </c>
      <c r="C425" s="5" t="s">
        <v>3206</v>
      </c>
      <c r="D425" s="5" t="s">
        <v>3205</v>
      </c>
      <c r="E425" s="17"/>
      <c r="F425" s="17"/>
      <c r="G425" s="66" t="s">
        <v>4699</v>
      </c>
      <c r="H425" s="5" t="s">
        <v>4700</v>
      </c>
      <c r="I425" s="95">
        <v>43851.0</v>
      </c>
      <c r="J425" s="17"/>
      <c r="K425" s="5" t="s">
        <v>3814</v>
      </c>
      <c r="L425" s="17"/>
    </row>
    <row r="426">
      <c r="A426" s="96" t="e">
        <v>#N/A</v>
      </c>
      <c r="B426" s="5">
        <v>2020.0</v>
      </c>
      <c r="C426" s="5" t="s">
        <v>1275</v>
      </c>
      <c r="D426" s="5" t="s">
        <v>1274</v>
      </c>
      <c r="E426" s="5" t="s">
        <v>4160</v>
      </c>
      <c r="F426" s="5" t="s">
        <v>1285</v>
      </c>
      <c r="G426" s="66" t="s">
        <v>4701</v>
      </c>
      <c r="H426" s="5" t="s">
        <v>4702</v>
      </c>
      <c r="I426" s="93">
        <v>43952.0</v>
      </c>
      <c r="J426" s="5" t="s">
        <v>4703</v>
      </c>
      <c r="K426" s="5" t="s">
        <v>4704</v>
      </c>
      <c r="L426" s="5" t="s">
        <v>4705</v>
      </c>
    </row>
    <row r="427">
      <c r="A427" s="96" t="e">
        <v>#N/A</v>
      </c>
      <c r="B427" s="5">
        <v>2019.0</v>
      </c>
      <c r="C427" s="5" t="s">
        <v>3182</v>
      </c>
      <c r="D427" s="5" t="s">
        <v>3181</v>
      </c>
      <c r="E427" s="5" t="s">
        <v>4402</v>
      </c>
      <c r="F427" s="5" t="s">
        <v>3183</v>
      </c>
      <c r="G427" s="66" t="s">
        <v>4706</v>
      </c>
      <c r="H427" s="5" t="s">
        <v>4707</v>
      </c>
      <c r="I427" s="93">
        <v>43586.0</v>
      </c>
      <c r="J427" s="17"/>
      <c r="K427" s="5" t="s">
        <v>4708</v>
      </c>
      <c r="L427" s="5" t="s">
        <v>4709</v>
      </c>
    </row>
    <row r="428">
      <c r="A428" s="96" t="e">
        <v>#N/A</v>
      </c>
      <c r="B428" s="5">
        <v>2012.0</v>
      </c>
      <c r="C428" s="5" t="s">
        <v>1060</v>
      </c>
      <c r="D428" s="5" t="s">
        <v>1059</v>
      </c>
      <c r="E428" s="5" t="s">
        <v>3833</v>
      </c>
      <c r="F428" s="5" t="s">
        <v>1069</v>
      </c>
      <c r="G428" s="66" t="s">
        <v>4710</v>
      </c>
      <c r="H428" s="5" t="s">
        <v>1066</v>
      </c>
      <c r="I428" s="5">
        <v>2012.0</v>
      </c>
      <c r="J428" s="17"/>
      <c r="K428" s="5" t="s">
        <v>91</v>
      </c>
      <c r="L428" s="5" t="s">
        <v>4711</v>
      </c>
    </row>
    <row r="429">
      <c r="A429" s="96" t="e">
        <v>#N/A</v>
      </c>
      <c r="B429" s="5">
        <v>2012.0</v>
      </c>
      <c r="C429" s="5" t="s">
        <v>2603</v>
      </c>
      <c r="D429" s="5" t="s">
        <v>2602</v>
      </c>
      <c r="E429" s="5" t="s">
        <v>3983</v>
      </c>
      <c r="F429" s="5" t="s">
        <v>2604</v>
      </c>
      <c r="G429" s="17"/>
      <c r="H429" s="5" t="s">
        <v>4712</v>
      </c>
      <c r="I429" s="93">
        <v>41153.0</v>
      </c>
      <c r="J429" s="17"/>
      <c r="K429" s="5" t="s">
        <v>4713</v>
      </c>
      <c r="L429" s="5" t="s">
        <v>4714</v>
      </c>
    </row>
    <row r="430">
      <c r="A430" s="96" t="e">
        <v>#N/A</v>
      </c>
      <c r="B430" s="5">
        <v>2021.0</v>
      </c>
      <c r="C430" s="5" t="s">
        <v>3088</v>
      </c>
      <c r="D430" s="5" t="s">
        <v>3087</v>
      </c>
      <c r="E430" s="5" t="s">
        <v>45</v>
      </c>
      <c r="F430" s="5" t="s">
        <v>3089</v>
      </c>
      <c r="G430" s="66" t="s">
        <v>4715</v>
      </c>
      <c r="H430" s="5" t="s">
        <v>4716</v>
      </c>
      <c r="I430" s="95">
        <v>44392.0</v>
      </c>
      <c r="J430" s="5" t="s">
        <v>4717</v>
      </c>
      <c r="K430" s="5" t="s">
        <v>213</v>
      </c>
      <c r="L430" s="17"/>
    </row>
    <row r="431">
      <c r="A431" s="96" t="e">
        <v>#N/A</v>
      </c>
      <c r="B431" s="5">
        <v>2007.0</v>
      </c>
      <c r="C431" s="5" t="s">
        <v>4718</v>
      </c>
      <c r="D431" s="5" t="s">
        <v>4719</v>
      </c>
      <c r="E431" s="5" t="s">
        <v>4720</v>
      </c>
      <c r="F431" s="5" t="s">
        <v>4721</v>
      </c>
      <c r="G431" s="17"/>
      <c r="H431" s="5" t="s">
        <v>4722</v>
      </c>
      <c r="I431" s="95">
        <v>39440.0</v>
      </c>
      <c r="J431" s="17"/>
      <c r="K431" s="5" t="s">
        <v>3829</v>
      </c>
      <c r="L431" s="5" t="s">
        <v>4723</v>
      </c>
    </row>
    <row r="432">
      <c r="A432" s="96" t="e">
        <v>#N/A</v>
      </c>
      <c r="B432" s="17"/>
      <c r="C432" s="17"/>
      <c r="D432" s="5" t="s">
        <v>4724</v>
      </c>
      <c r="E432" s="17"/>
      <c r="F432" s="17"/>
      <c r="G432" s="66" t="s">
        <v>4725</v>
      </c>
      <c r="H432" s="17"/>
      <c r="I432" s="93"/>
      <c r="J432" s="17"/>
      <c r="K432" s="5" t="s">
        <v>57</v>
      </c>
      <c r="L432" s="17"/>
    </row>
    <row r="433">
      <c r="A433" s="96" t="e">
        <v>#N/A</v>
      </c>
      <c r="B433" s="17"/>
      <c r="C433" s="17"/>
      <c r="D433" s="5" t="s">
        <v>4726</v>
      </c>
      <c r="E433" s="17"/>
      <c r="F433" s="17"/>
      <c r="G433" s="66" t="s">
        <v>4727</v>
      </c>
      <c r="H433" s="17"/>
      <c r="I433" s="17"/>
      <c r="J433" s="17"/>
      <c r="K433" s="5" t="s">
        <v>213</v>
      </c>
      <c r="L433" s="17"/>
    </row>
    <row r="434">
      <c r="A434" s="96" t="e">
        <v>#N/A</v>
      </c>
      <c r="B434" s="17"/>
      <c r="C434" s="17"/>
      <c r="D434" s="5" t="s">
        <v>4728</v>
      </c>
      <c r="E434" s="17"/>
      <c r="F434" s="17"/>
      <c r="G434" s="66" t="s">
        <v>4729</v>
      </c>
      <c r="H434" s="17"/>
      <c r="I434" s="17"/>
      <c r="J434" s="17"/>
      <c r="K434" s="5" t="s">
        <v>4502</v>
      </c>
      <c r="L434" s="17"/>
    </row>
    <row r="435">
      <c r="A435" s="96" t="e">
        <v>#N/A</v>
      </c>
      <c r="B435" s="17"/>
      <c r="C435" s="17"/>
      <c r="D435" s="5" t="s">
        <v>4730</v>
      </c>
      <c r="E435" s="17"/>
      <c r="F435" s="17"/>
      <c r="G435" s="66" t="s">
        <v>4731</v>
      </c>
      <c r="H435" s="17"/>
      <c r="I435" s="17"/>
      <c r="J435" s="17"/>
      <c r="K435" s="5" t="s">
        <v>91</v>
      </c>
      <c r="L435" s="17"/>
    </row>
    <row r="436">
      <c r="A436" s="96" t="e">
        <v>#N/A</v>
      </c>
      <c r="B436" s="17"/>
      <c r="C436" s="17"/>
      <c r="D436" s="5" t="s">
        <v>4732</v>
      </c>
      <c r="E436" s="17"/>
      <c r="F436" s="17"/>
      <c r="G436" s="66" t="s">
        <v>4733</v>
      </c>
      <c r="H436" s="17"/>
      <c r="I436" s="17"/>
      <c r="J436" s="17"/>
      <c r="K436" s="5" t="s">
        <v>91</v>
      </c>
      <c r="L436" s="17"/>
    </row>
    <row r="437">
      <c r="A437" s="96" t="e">
        <v>#N/A</v>
      </c>
      <c r="B437" s="17"/>
      <c r="C437" s="17"/>
      <c r="D437" s="5" t="s">
        <v>4734</v>
      </c>
      <c r="E437" s="17"/>
      <c r="F437" s="17"/>
      <c r="G437" s="66" t="s">
        <v>4735</v>
      </c>
      <c r="H437" s="5" t="s">
        <v>4736</v>
      </c>
      <c r="I437" s="17"/>
      <c r="J437" s="17"/>
      <c r="K437" s="5" t="s">
        <v>3814</v>
      </c>
      <c r="L437" s="17"/>
    </row>
    <row r="438">
      <c r="A438" s="96" t="e">
        <v>#N/A</v>
      </c>
      <c r="B438" s="17"/>
      <c r="C438" s="17"/>
      <c r="D438" s="5" t="s">
        <v>4737</v>
      </c>
      <c r="E438" s="17"/>
      <c r="F438" s="17"/>
      <c r="G438" s="66" t="s">
        <v>4738</v>
      </c>
      <c r="H438" s="17"/>
      <c r="I438" s="95"/>
      <c r="J438" s="5" t="s">
        <v>4739</v>
      </c>
      <c r="K438" s="5" t="s">
        <v>91</v>
      </c>
      <c r="L438" s="17"/>
    </row>
    <row r="439">
      <c r="A439" s="96" t="e">
        <v>#N/A</v>
      </c>
      <c r="B439" s="17"/>
      <c r="C439" s="17"/>
      <c r="D439" s="5" t="s">
        <v>4740</v>
      </c>
      <c r="E439" s="17"/>
      <c r="F439" s="17"/>
      <c r="G439" s="66" t="s">
        <v>4741</v>
      </c>
      <c r="H439" s="17"/>
      <c r="I439" s="17"/>
      <c r="J439" s="17"/>
      <c r="K439" s="5" t="s">
        <v>1424</v>
      </c>
      <c r="L439" s="17"/>
    </row>
    <row r="440">
      <c r="A440" s="96" t="e">
        <v>#N/A</v>
      </c>
      <c r="B440" s="5">
        <v>2021.0</v>
      </c>
      <c r="C440" s="17"/>
      <c r="D440" s="5" t="s">
        <v>2980</v>
      </c>
      <c r="E440" s="5" t="s">
        <v>4742</v>
      </c>
      <c r="F440" s="5" t="s">
        <v>2990</v>
      </c>
      <c r="G440" s="66" t="s">
        <v>4743</v>
      </c>
      <c r="H440" s="5" t="s">
        <v>4744</v>
      </c>
      <c r="I440" s="93">
        <v>44317.0</v>
      </c>
      <c r="J440" s="17"/>
      <c r="K440" s="5" t="s">
        <v>3898</v>
      </c>
      <c r="L440" s="17"/>
    </row>
    <row r="441">
      <c r="A441" s="96" t="e">
        <v>#N/A</v>
      </c>
      <c r="B441" s="17"/>
      <c r="C441" s="17"/>
      <c r="D441" s="5" t="s">
        <v>4745</v>
      </c>
      <c r="E441" s="17"/>
      <c r="F441" s="17"/>
      <c r="G441" s="66" t="s">
        <v>4746</v>
      </c>
      <c r="H441" s="5" t="s">
        <v>4747</v>
      </c>
      <c r="I441" s="94"/>
      <c r="J441" s="17"/>
      <c r="K441" s="5" t="s">
        <v>4748</v>
      </c>
      <c r="L441" s="17"/>
    </row>
    <row r="442">
      <c r="A442" s="96" t="e">
        <v>#N/A</v>
      </c>
      <c r="B442" s="17"/>
      <c r="C442" s="17"/>
      <c r="D442" s="5" t="s">
        <v>4749</v>
      </c>
      <c r="E442" s="17"/>
      <c r="F442" s="17"/>
      <c r="G442" s="66" t="s">
        <v>4750</v>
      </c>
      <c r="H442" s="5" t="s">
        <v>4747</v>
      </c>
      <c r="I442" s="93"/>
      <c r="J442" s="17"/>
      <c r="K442" s="5" t="s">
        <v>57</v>
      </c>
      <c r="L442" s="17"/>
    </row>
    <row r="443">
      <c r="A443" s="96" t="e">
        <v>#N/A</v>
      </c>
      <c r="B443" s="17"/>
      <c r="C443" s="17"/>
      <c r="D443" s="5" t="s">
        <v>4751</v>
      </c>
      <c r="E443" s="17"/>
      <c r="F443" s="17"/>
      <c r="G443" s="66" t="s">
        <v>4752</v>
      </c>
      <c r="H443" s="17"/>
      <c r="I443" s="93"/>
      <c r="J443" s="17"/>
      <c r="K443" s="5" t="s">
        <v>3814</v>
      </c>
      <c r="L443" s="17"/>
    </row>
    <row r="444">
      <c r="A444" s="96" t="e">
        <v>#N/A</v>
      </c>
      <c r="B444" s="17"/>
      <c r="C444" s="17"/>
      <c r="D444" s="5" t="s">
        <v>4753</v>
      </c>
      <c r="E444" s="17"/>
      <c r="F444" s="17"/>
      <c r="G444" s="66" t="s">
        <v>4754</v>
      </c>
      <c r="H444" s="17"/>
      <c r="I444" s="95"/>
      <c r="J444" s="17"/>
      <c r="K444" s="5" t="s">
        <v>1149</v>
      </c>
      <c r="L444" s="17"/>
    </row>
    <row r="445">
      <c r="A445" s="96" t="e">
        <v>#N/A</v>
      </c>
      <c r="B445" s="17"/>
      <c r="C445" s="17"/>
      <c r="D445" s="5" t="s">
        <v>3310</v>
      </c>
      <c r="E445" s="5" t="s">
        <v>4755</v>
      </c>
      <c r="F445" s="17"/>
      <c r="G445" s="66" t="s">
        <v>4756</v>
      </c>
      <c r="H445" s="5" t="s">
        <v>4757</v>
      </c>
      <c r="I445" s="17"/>
      <c r="J445" s="17"/>
      <c r="K445" s="5" t="s">
        <v>1424</v>
      </c>
      <c r="L445" s="17"/>
    </row>
    <row r="446">
      <c r="A446" s="96" t="e">
        <v>#N/A</v>
      </c>
      <c r="B446" s="17"/>
      <c r="C446" s="17"/>
      <c r="D446" s="5" t="s">
        <v>4758</v>
      </c>
      <c r="E446" s="17"/>
      <c r="F446" s="17"/>
      <c r="G446" s="66" t="s">
        <v>4759</v>
      </c>
      <c r="H446" s="17"/>
      <c r="I446" s="17"/>
      <c r="J446" s="5" t="s">
        <v>4760</v>
      </c>
      <c r="K446" s="5" t="s">
        <v>213</v>
      </c>
      <c r="L446" s="17"/>
    </row>
    <row r="447">
      <c r="A447" s="96" t="e">
        <v>#N/A</v>
      </c>
      <c r="B447" s="17"/>
      <c r="C447" s="17"/>
      <c r="D447" s="5" t="s">
        <v>4758</v>
      </c>
      <c r="E447" s="17"/>
      <c r="F447" s="17"/>
      <c r="G447" s="66" t="s">
        <v>4759</v>
      </c>
      <c r="H447" s="17"/>
      <c r="I447" s="94"/>
      <c r="J447" s="17"/>
      <c r="K447" s="5" t="s">
        <v>1424</v>
      </c>
      <c r="L447" s="17"/>
    </row>
    <row r="448">
      <c r="A448" s="96" t="e">
        <v>#N/A</v>
      </c>
      <c r="B448" s="5">
        <v>2015.0</v>
      </c>
      <c r="C448" s="17"/>
      <c r="D448" s="5" t="s">
        <v>4761</v>
      </c>
      <c r="E448" s="17"/>
      <c r="F448" s="17"/>
      <c r="G448" s="66" t="s">
        <v>4762</v>
      </c>
      <c r="H448" s="10"/>
      <c r="I448" s="5">
        <v>2015.0</v>
      </c>
      <c r="J448" s="17"/>
      <c r="K448" s="5" t="s">
        <v>4053</v>
      </c>
      <c r="L448" s="17"/>
    </row>
    <row r="449">
      <c r="A449" s="96" t="e">
        <v>#N/A</v>
      </c>
      <c r="B449" s="17"/>
      <c r="C449" s="17"/>
      <c r="D449" s="5" t="s">
        <v>4763</v>
      </c>
      <c r="E449" s="17"/>
      <c r="F449" s="17"/>
      <c r="G449" s="66" t="s">
        <v>4764</v>
      </c>
      <c r="H449" s="17"/>
      <c r="I449" s="95"/>
      <c r="J449" s="17"/>
      <c r="K449" s="5" t="s">
        <v>4502</v>
      </c>
      <c r="L449" s="17"/>
    </row>
    <row r="450">
      <c r="A450" s="96" t="e">
        <v>#N/A</v>
      </c>
      <c r="B450" s="17"/>
      <c r="C450" s="17"/>
      <c r="D450" s="5" t="s">
        <v>4765</v>
      </c>
      <c r="E450" s="17"/>
      <c r="F450" s="17"/>
      <c r="G450" s="66" t="s">
        <v>4766</v>
      </c>
      <c r="H450" s="17"/>
      <c r="I450" s="95"/>
      <c r="J450" s="5" t="s">
        <v>4767</v>
      </c>
      <c r="K450" s="5" t="s">
        <v>213</v>
      </c>
      <c r="L450" s="17"/>
    </row>
    <row r="451">
      <c r="A451" s="96" t="e">
        <v>#N/A</v>
      </c>
      <c r="B451" s="17"/>
      <c r="C451" s="17"/>
      <c r="D451" s="5" t="s">
        <v>4768</v>
      </c>
      <c r="E451" s="17"/>
      <c r="F451" s="17"/>
      <c r="G451" s="66" t="s">
        <v>4769</v>
      </c>
      <c r="H451" s="17"/>
      <c r="I451" s="93"/>
      <c r="J451" s="17"/>
      <c r="K451" s="5" t="s">
        <v>57</v>
      </c>
      <c r="L451" s="17"/>
    </row>
    <row r="452">
      <c r="A452" s="96" t="e">
        <v>#N/A</v>
      </c>
      <c r="B452" s="17"/>
      <c r="C452" s="17"/>
      <c r="D452" s="5" t="s">
        <v>4770</v>
      </c>
      <c r="E452" s="17"/>
      <c r="F452" s="17"/>
      <c r="G452" s="66" t="s">
        <v>4771</v>
      </c>
      <c r="H452" s="17"/>
      <c r="I452" s="94"/>
      <c r="J452" s="17"/>
      <c r="K452" s="5" t="s">
        <v>1424</v>
      </c>
      <c r="L452" s="17"/>
    </row>
    <row r="453">
      <c r="A453" s="97"/>
      <c r="B453" s="17"/>
      <c r="C453" s="17"/>
      <c r="D453" s="17"/>
      <c r="E453" s="17"/>
      <c r="F453" s="17"/>
      <c r="G453" s="17"/>
      <c r="H453" s="17"/>
      <c r="I453" s="95"/>
      <c r="J453" s="17"/>
      <c r="K453" s="17"/>
      <c r="L453" s="17"/>
    </row>
    <row r="454">
      <c r="A454" s="97"/>
      <c r="B454" s="17"/>
      <c r="C454" s="17"/>
      <c r="D454" s="17"/>
      <c r="E454" s="17"/>
      <c r="F454" s="17"/>
      <c r="G454" s="17"/>
      <c r="H454" s="17"/>
      <c r="I454" s="95"/>
      <c r="J454" s="17"/>
      <c r="K454" s="17"/>
      <c r="L454" s="17"/>
    </row>
    <row r="455">
      <c r="A455" s="97"/>
      <c r="B455" s="17"/>
      <c r="C455" s="17"/>
      <c r="D455" s="17"/>
      <c r="E455" s="17"/>
      <c r="F455" s="17"/>
      <c r="G455" s="17"/>
      <c r="H455" s="17"/>
      <c r="I455" s="17"/>
      <c r="J455" s="17"/>
      <c r="K455" s="17"/>
      <c r="L455" s="17"/>
    </row>
    <row r="456">
      <c r="A456" s="97"/>
      <c r="B456" s="17"/>
      <c r="C456" s="17"/>
      <c r="D456" s="17"/>
      <c r="E456" s="17"/>
      <c r="F456" s="17"/>
      <c r="G456" s="17"/>
      <c r="H456" s="17"/>
      <c r="I456" s="17"/>
      <c r="J456" s="17"/>
      <c r="K456" s="17"/>
      <c r="L456" s="17"/>
    </row>
    <row r="457">
      <c r="A457" s="97"/>
      <c r="B457" s="17"/>
      <c r="C457" s="17"/>
      <c r="D457" s="17"/>
      <c r="E457" s="17"/>
      <c r="F457" s="17"/>
      <c r="G457" s="17"/>
      <c r="H457" s="17"/>
      <c r="I457" s="17"/>
      <c r="J457" s="17"/>
      <c r="K457" s="17"/>
      <c r="L457" s="17"/>
    </row>
    <row r="458">
      <c r="A458" s="97"/>
      <c r="B458" s="17"/>
      <c r="C458" s="17"/>
      <c r="D458" s="17"/>
      <c r="E458" s="17"/>
      <c r="F458" s="17"/>
      <c r="G458" s="17"/>
      <c r="H458" s="17"/>
      <c r="I458" s="93"/>
      <c r="J458" s="17"/>
      <c r="K458" s="17"/>
      <c r="L458" s="17"/>
    </row>
    <row r="459">
      <c r="A459" s="97"/>
      <c r="B459" s="17"/>
      <c r="C459" s="17"/>
      <c r="D459" s="17"/>
      <c r="E459" s="17"/>
      <c r="F459" s="17"/>
      <c r="G459" s="17"/>
      <c r="H459" s="17"/>
      <c r="I459" s="17"/>
      <c r="J459" s="17"/>
      <c r="K459" s="17"/>
      <c r="L459" s="17"/>
    </row>
    <row r="460">
      <c r="A460" s="97"/>
      <c r="B460" s="17"/>
      <c r="C460" s="17"/>
      <c r="D460" s="17"/>
      <c r="E460" s="17"/>
      <c r="F460" s="17"/>
      <c r="G460" s="17"/>
      <c r="H460" s="17"/>
      <c r="I460" s="95"/>
      <c r="J460" s="17"/>
      <c r="K460" s="17"/>
      <c r="L460" s="17"/>
    </row>
    <row r="461">
      <c r="A461" s="97"/>
      <c r="B461" s="17"/>
      <c r="C461" s="17"/>
      <c r="D461" s="17"/>
      <c r="E461" s="17"/>
      <c r="F461" s="17"/>
      <c r="G461" s="17"/>
      <c r="H461" s="17"/>
      <c r="I461" s="17"/>
      <c r="J461" s="17"/>
      <c r="K461" s="17"/>
      <c r="L461" s="17"/>
    </row>
    <row r="462">
      <c r="A462" s="97"/>
      <c r="B462" s="17"/>
      <c r="C462" s="17"/>
      <c r="D462" s="17"/>
      <c r="E462" s="17"/>
      <c r="F462" s="17"/>
      <c r="G462" s="17"/>
      <c r="H462" s="17"/>
      <c r="I462" s="17"/>
      <c r="J462" s="17"/>
      <c r="K462" s="17"/>
      <c r="L462" s="17"/>
    </row>
    <row r="463">
      <c r="A463" s="97"/>
      <c r="B463" s="17"/>
      <c r="C463" s="17"/>
      <c r="D463" s="17"/>
      <c r="E463" s="17"/>
      <c r="F463" s="17"/>
      <c r="G463" s="17"/>
      <c r="H463" s="17"/>
      <c r="I463" s="95"/>
      <c r="J463" s="17"/>
      <c r="K463" s="17"/>
      <c r="L463" s="17"/>
    </row>
    <row r="464">
      <c r="A464" s="97"/>
      <c r="B464" s="17"/>
      <c r="C464" s="17"/>
      <c r="D464" s="17"/>
      <c r="E464" s="17"/>
      <c r="F464" s="17"/>
      <c r="G464" s="17"/>
      <c r="H464" s="17"/>
      <c r="I464" s="95"/>
      <c r="J464" s="17"/>
      <c r="K464" s="17"/>
      <c r="L464" s="17"/>
    </row>
    <row r="465">
      <c r="A465" s="97"/>
      <c r="B465" s="17"/>
      <c r="C465" s="17"/>
      <c r="D465" s="17"/>
      <c r="E465" s="17"/>
      <c r="F465" s="17"/>
      <c r="G465" s="17"/>
      <c r="H465" s="17"/>
      <c r="I465" s="17"/>
      <c r="J465" s="17"/>
      <c r="K465" s="17"/>
      <c r="L465" s="17"/>
    </row>
    <row r="466">
      <c r="A466" s="97"/>
      <c r="B466" s="17"/>
      <c r="C466" s="17"/>
      <c r="D466" s="17"/>
      <c r="E466" s="17"/>
      <c r="F466" s="17"/>
      <c r="G466" s="17"/>
      <c r="H466" s="17"/>
      <c r="I466" s="95"/>
      <c r="J466" s="17"/>
      <c r="K466" s="17"/>
      <c r="L466" s="17"/>
    </row>
    <row r="467">
      <c r="A467" s="97"/>
      <c r="B467" s="17"/>
      <c r="C467" s="17"/>
      <c r="D467" s="17"/>
      <c r="E467" s="17"/>
      <c r="F467" s="17"/>
      <c r="G467" s="17"/>
      <c r="H467" s="17"/>
      <c r="I467" s="17"/>
      <c r="J467" s="17"/>
      <c r="K467" s="17"/>
      <c r="L467" s="17"/>
    </row>
    <row r="468">
      <c r="A468" s="97"/>
      <c r="B468" s="17"/>
      <c r="C468" s="17"/>
      <c r="D468" s="17"/>
      <c r="E468" s="17"/>
      <c r="F468" s="17"/>
      <c r="G468" s="17"/>
      <c r="H468" s="17"/>
      <c r="I468" s="94"/>
      <c r="J468" s="17"/>
      <c r="K468" s="17"/>
      <c r="L468" s="17"/>
    </row>
    <row r="469">
      <c r="A469" s="97"/>
      <c r="B469" s="17"/>
      <c r="C469" s="17"/>
      <c r="D469" s="17"/>
      <c r="E469" s="17"/>
      <c r="F469" s="17"/>
      <c r="G469" s="17"/>
      <c r="H469" s="17"/>
      <c r="I469" s="93"/>
      <c r="J469" s="17"/>
      <c r="K469" s="17"/>
      <c r="L469" s="17"/>
    </row>
    <row r="470">
      <c r="A470" s="97"/>
      <c r="B470" s="17"/>
      <c r="C470" s="17"/>
      <c r="D470" s="17"/>
      <c r="E470" s="17"/>
      <c r="F470" s="17"/>
      <c r="G470" s="17"/>
      <c r="H470" s="17"/>
      <c r="I470" s="17"/>
      <c r="J470" s="17"/>
      <c r="K470" s="17"/>
      <c r="L470" s="17"/>
    </row>
    <row r="471">
      <c r="A471" s="97"/>
      <c r="B471" s="17"/>
      <c r="C471" s="17"/>
      <c r="D471" s="17"/>
      <c r="E471" s="17"/>
      <c r="F471" s="17"/>
      <c r="G471" s="17"/>
      <c r="H471" s="17"/>
      <c r="I471" s="17"/>
      <c r="J471" s="17"/>
      <c r="K471" s="17"/>
      <c r="L471" s="17"/>
    </row>
    <row r="472">
      <c r="A472" s="97"/>
      <c r="B472" s="17"/>
      <c r="C472" s="17"/>
      <c r="D472" s="17"/>
      <c r="E472" s="17"/>
      <c r="F472" s="17"/>
      <c r="G472" s="17"/>
      <c r="H472" s="17"/>
      <c r="I472" s="17"/>
      <c r="J472" s="17"/>
      <c r="K472" s="17"/>
      <c r="L472" s="17"/>
    </row>
    <row r="473">
      <c r="A473" s="97"/>
      <c r="B473" s="17"/>
      <c r="C473" s="17"/>
      <c r="D473" s="17"/>
      <c r="E473" s="17"/>
      <c r="F473" s="17"/>
      <c r="G473" s="17"/>
      <c r="H473" s="17"/>
      <c r="I473" s="17"/>
      <c r="J473" s="17"/>
      <c r="K473" s="17"/>
      <c r="L473" s="17"/>
    </row>
    <row r="474">
      <c r="A474" s="97"/>
      <c r="B474" s="17"/>
      <c r="C474" s="17"/>
      <c r="D474" s="17"/>
      <c r="E474" s="17"/>
      <c r="F474" s="17"/>
      <c r="G474" s="17"/>
      <c r="H474" s="17"/>
      <c r="I474" s="17"/>
      <c r="J474" s="17"/>
      <c r="K474" s="17"/>
      <c r="L474" s="17"/>
    </row>
    <row r="475">
      <c r="A475" s="97"/>
      <c r="B475" s="17"/>
      <c r="C475" s="17"/>
      <c r="D475" s="17"/>
      <c r="E475" s="17"/>
      <c r="F475" s="17"/>
      <c r="G475" s="17"/>
      <c r="H475" s="17"/>
      <c r="I475" s="17"/>
      <c r="J475" s="17"/>
      <c r="K475" s="17"/>
      <c r="L475" s="17"/>
    </row>
    <row r="476">
      <c r="A476" s="97"/>
      <c r="B476" s="17"/>
      <c r="C476" s="17"/>
      <c r="D476" s="17"/>
      <c r="E476" s="17"/>
      <c r="F476" s="17"/>
      <c r="G476" s="17"/>
      <c r="H476" s="17"/>
      <c r="I476" s="17"/>
      <c r="J476" s="17"/>
      <c r="K476" s="17"/>
      <c r="L476" s="17"/>
    </row>
    <row r="477">
      <c r="A477" s="97"/>
      <c r="B477" s="17"/>
      <c r="C477" s="17"/>
      <c r="D477" s="17"/>
      <c r="E477" s="17"/>
      <c r="F477" s="17"/>
      <c r="G477" s="17"/>
      <c r="H477" s="17"/>
      <c r="I477" s="17"/>
      <c r="J477" s="17"/>
      <c r="K477" s="17"/>
      <c r="L477" s="17"/>
    </row>
    <row r="478">
      <c r="A478" s="97"/>
      <c r="B478" s="17"/>
      <c r="C478" s="17"/>
      <c r="D478" s="17"/>
      <c r="E478" s="17"/>
      <c r="F478" s="17"/>
      <c r="G478" s="17"/>
      <c r="H478" s="17"/>
      <c r="I478" s="17"/>
      <c r="J478" s="17"/>
      <c r="K478" s="17"/>
      <c r="L478" s="17"/>
    </row>
    <row r="479">
      <c r="A479" s="97"/>
      <c r="B479" s="17"/>
      <c r="C479" s="17"/>
      <c r="D479" s="17"/>
      <c r="E479" s="17"/>
      <c r="F479" s="17"/>
      <c r="G479" s="17"/>
      <c r="H479" s="17"/>
      <c r="I479" s="17"/>
      <c r="J479" s="17"/>
      <c r="K479" s="17"/>
      <c r="L479" s="17"/>
    </row>
    <row r="480">
      <c r="A480" s="97"/>
      <c r="B480" s="17"/>
      <c r="C480" s="17"/>
      <c r="D480" s="17"/>
      <c r="E480" s="17"/>
      <c r="F480" s="17"/>
      <c r="G480" s="17"/>
      <c r="H480" s="17"/>
      <c r="I480" s="17"/>
      <c r="J480" s="17"/>
      <c r="K480" s="17"/>
      <c r="L480" s="17"/>
    </row>
    <row r="481">
      <c r="A481" s="97"/>
      <c r="B481" s="17"/>
      <c r="C481" s="17"/>
      <c r="D481" s="17"/>
      <c r="E481" s="17"/>
      <c r="F481" s="17"/>
      <c r="G481" s="17"/>
      <c r="H481" s="17"/>
      <c r="I481" s="17"/>
      <c r="J481" s="17"/>
      <c r="K481" s="17"/>
      <c r="L481" s="17"/>
    </row>
    <row r="482">
      <c r="A482" s="97"/>
      <c r="B482" s="17"/>
      <c r="C482" s="17"/>
      <c r="D482" s="17"/>
      <c r="E482" s="17"/>
      <c r="F482" s="17"/>
      <c r="G482" s="17"/>
      <c r="H482" s="17"/>
      <c r="I482" s="17"/>
      <c r="J482" s="17"/>
      <c r="K482" s="17"/>
      <c r="L482" s="17"/>
    </row>
    <row r="483">
      <c r="A483" s="97"/>
      <c r="B483" s="17"/>
      <c r="C483" s="17"/>
      <c r="D483" s="17"/>
      <c r="E483" s="17"/>
      <c r="F483" s="17"/>
      <c r="G483" s="17"/>
      <c r="H483" s="17"/>
      <c r="I483" s="17"/>
      <c r="J483" s="17"/>
      <c r="K483" s="17"/>
      <c r="L483" s="17"/>
    </row>
    <row r="484">
      <c r="A484" s="97"/>
      <c r="B484" s="17"/>
      <c r="C484" s="17"/>
      <c r="D484" s="17"/>
      <c r="E484" s="17"/>
      <c r="F484" s="17"/>
      <c r="G484" s="17"/>
      <c r="H484" s="17"/>
      <c r="I484" s="17"/>
      <c r="J484" s="17"/>
      <c r="K484" s="17"/>
      <c r="L484" s="17"/>
    </row>
    <row r="485">
      <c r="A485" s="97"/>
      <c r="B485" s="17"/>
      <c r="C485" s="17"/>
      <c r="D485" s="17"/>
      <c r="E485" s="17"/>
      <c r="F485" s="17"/>
      <c r="G485" s="17"/>
      <c r="H485" s="17"/>
      <c r="I485" s="17"/>
      <c r="J485" s="17"/>
      <c r="K485" s="17"/>
      <c r="L485" s="17"/>
    </row>
    <row r="486">
      <c r="A486" s="97"/>
      <c r="B486" s="17"/>
      <c r="C486" s="17"/>
      <c r="D486" s="17"/>
      <c r="E486" s="17"/>
      <c r="F486" s="17"/>
      <c r="G486" s="17"/>
      <c r="H486" s="17"/>
      <c r="I486" s="17"/>
      <c r="J486" s="17"/>
      <c r="K486" s="17"/>
      <c r="L486" s="17"/>
    </row>
    <row r="487">
      <c r="A487" s="97"/>
      <c r="B487" s="17"/>
      <c r="C487" s="17"/>
      <c r="D487" s="17"/>
      <c r="E487" s="17"/>
      <c r="F487" s="17"/>
      <c r="G487" s="17"/>
      <c r="H487" s="17"/>
      <c r="I487" s="17"/>
      <c r="J487" s="17"/>
      <c r="K487" s="17"/>
      <c r="L487" s="17"/>
    </row>
    <row r="488">
      <c r="A488" s="97"/>
      <c r="B488" s="17"/>
      <c r="C488" s="17"/>
      <c r="D488" s="17"/>
      <c r="E488" s="17"/>
      <c r="F488" s="17"/>
      <c r="G488" s="17"/>
      <c r="H488" s="17"/>
      <c r="I488" s="17"/>
      <c r="J488" s="17"/>
      <c r="K488" s="17"/>
      <c r="L488" s="17"/>
    </row>
    <row r="489">
      <c r="A489" s="97"/>
      <c r="B489" s="17"/>
      <c r="C489" s="17"/>
      <c r="D489" s="17"/>
      <c r="E489" s="17"/>
      <c r="F489" s="17"/>
      <c r="G489" s="17"/>
      <c r="H489" s="17"/>
      <c r="I489" s="17"/>
      <c r="J489" s="17"/>
      <c r="K489" s="17"/>
      <c r="L489" s="17"/>
    </row>
    <row r="490">
      <c r="A490" s="97"/>
      <c r="B490" s="17"/>
      <c r="C490" s="17"/>
      <c r="D490" s="17"/>
      <c r="E490" s="17"/>
      <c r="F490" s="17"/>
      <c r="G490" s="17"/>
      <c r="H490" s="17"/>
      <c r="I490" s="17"/>
      <c r="J490" s="17"/>
      <c r="K490" s="17"/>
      <c r="L490" s="17"/>
    </row>
    <row r="491">
      <c r="A491" s="97"/>
      <c r="B491" s="17"/>
      <c r="C491" s="17"/>
      <c r="D491" s="17"/>
      <c r="E491" s="17"/>
      <c r="F491" s="17"/>
      <c r="G491" s="17"/>
      <c r="H491" s="17"/>
      <c r="I491" s="17"/>
      <c r="J491" s="17"/>
      <c r="K491" s="17"/>
      <c r="L491" s="17"/>
    </row>
    <row r="492">
      <c r="A492" s="97"/>
      <c r="B492" s="17"/>
      <c r="C492" s="17"/>
      <c r="D492" s="17"/>
      <c r="E492" s="17"/>
      <c r="F492" s="17"/>
      <c r="G492" s="17"/>
      <c r="H492" s="17"/>
      <c r="I492" s="17"/>
      <c r="J492" s="17"/>
      <c r="K492" s="17"/>
      <c r="L492" s="17"/>
    </row>
    <row r="493">
      <c r="A493" s="97"/>
      <c r="B493" s="17"/>
      <c r="C493" s="17"/>
      <c r="D493" s="17"/>
      <c r="E493" s="17"/>
      <c r="F493" s="17"/>
      <c r="G493" s="17"/>
      <c r="H493" s="17"/>
      <c r="I493" s="17"/>
      <c r="J493" s="17"/>
      <c r="K493" s="17"/>
      <c r="L493" s="17"/>
    </row>
    <row r="494">
      <c r="A494" s="97"/>
      <c r="B494" s="17"/>
      <c r="C494" s="17"/>
      <c r="D494" s="17"/>
      <c r="E494" s="17"/>
      <c r="F494" s="17"/>
      <c r="G494" s="17"/>
      <c r="H494" s="17"/>
      <c r="I494" s="17"/>
      <c r="J494" s="17"/>
      <c r="K494" s="17"/>
      <c r="L494" s="17"/>
    </row>
    <row r="495">
      <c r="A495" s="97"/>
      <c r="B495" s="17"/>
      <c r="C495" s="17"/>
      <c r="D495" s="17"/>
      <c r="E495" s="17"/>
      <c r="F495" s="17"/>
      <c r="G495" s="17"/>
      <c r="H495" s="17"/>
      <c r="I495" s="17"/>
      <c r="J495" s="17"/>
      <c r="K495" s="17"/>
      <c r="L495" s="17"/>
    </row>
    <row r="496">
      <c r="A496" s="97"/>
      <c r="B496" s="17"/>
      <c r="C496" s="17"/>
      <c r="D496" s="17"/>
      <c r="E496" s="17"/>
      <c r="F496" s="17"/>
      <c r="G496" s="17"/>
      <c r="H496" s="17"/>
      <c r="I496" s="17"/>
      <c r="J496" s="17"/>
      <c r="K496" s="17"/>
      <c r="L496" s="17"/>
    </row>
    <row r="497">
      <c r="A497" s="97"/>
      <c r="B497" s="17"/>
      <c r="C497" s="17"/>
      <c r="D497" s="17"/>
      <c r="E497" s="17"/>
      <c r="F497" s="17"/>
      <c r="G497" s="17"/>
      <c r="H497" s="17"/>
      <c r="I497" s="17"/>
      <c r="J497" s="17"/>
      <c r="K497" s="17"/>
      <c r="L497" s="17"/>
    </row>
    <row r="498">
      <c r="A498" s="97"/>
      <c r="B498" s="17"/>
      <c r="C498" s="17"/>
      <c r="D498" s="17"/>
      <c r="E498" s="17"/>
      <c r="F498" s="17"/>
      <c r="G498" s="17"/>
      <c r="H498" s="17"/>
      <c r="I498" s="17"/>
      <c r="J498" s="17"/>
      <c r="K498" s="17"/>
      <c r="L498" s="17"/>
    </row>
    <row r="499">
      <c r="A499" s="97"/>
      <c r="B499" s="17"/>
      <c r="C499" s="17"/>
      <c r="D499" s="17"/>
      <c r="E499" s="17"/>
      <c r="F499" s="17"/>
      <c r="G499" s="17"/>
      <c r="H499" s="17"/>
      <c r="I499" s="17"/>
      <c r="J499" s="17"/>
      <c r="K499" s="17"/>
      <c r="L499" s="17"/>
    </row>
    <row r="500">
      <c r="A500" s="97"/>
      <c r="B500" s="17"/>
      <c r="C500" s="17"/>
      <c r="D500" s="17"/>
      <c r="E500" s="17"/>
      <c r="F500" s="17"/>
      <c r="G500" s="17"/>
      <c r="H500" s="17"/>
      <c r="I500" s="17"/>
      <c r="J500" s="17"/>
      <c r="K500" s="17"/>
      <c r="L500" s="17"/>
    </row>
    <row r="501">
      <c r="A501" s="97"/>
      <c r="B501" s="17"/>
      <c r="C501" s="17"/>
      <c r="D501" s="17"/>
      <c r="E501" s="17"/>
      <c r="F501" s="17"/>
      <c r="G501" s="17"/>
      <c r="H501" s="17"/>
      <c r="I501" s="17"/>
      <c r="J501" s="17"/>
      <c r="K501" s="17"/>
      <c r="L501" s="17"/>
    </row>
    <row r="502">
      <c r="A502" s="97"/>
      <c r="B502" s="17"/>
      <c r="C502" s="17"/>
      <c r="D502" s="17"/>
      <c r="E502" s="17"/>
      <c r="F502" s="17"/>
      <c r="G502" s="17"/>
      <c r="H502" s="17"/>
      <c r="I502" s="17"/>
      <c r="J502" s="17"/>
      <c r="K502" s="17"/>
      <c r="L502" s="17"/>
    </row>
    <row r="503">
      <c r="A503" s="97"/>
      <c r="B503" s="17"/>
      <c r="C503" s="17"/>
      <c r="D503" s="17"/>
      <c r="E503" s="17"/>
      <c r="F503" s="17"/>
      <c r="G503" s="17"/>
      <c r="H503" s="17"/>
      <c r="I503" s="17"/>
      <c r="J503" s="17"/>
      <c r="K503" s="17"/>
      <c r="L503" s="17"/>
    </row>
    <row r="504">
      <c r="A504" s="97"/>
      <c r="B504" s="17"/>
      <c r="C504" s="17"/>
      <c r="D504" s="17"/>
      <c r="E504" s="17"/>
      <c r="F504" s="17"/>
      <c r="G504" s="17"/>
      <c r="H504" s="17"/>
      <c r="I504" s="17"/>
      <c r="J504" s="17"/>
      <c r="K504" s="17"/>
      <c r="L504" s="17"/>
    </row>
    <row r="505">
      <c r="A505" s="97"/>
      <c r="B505" s="17"/>
      <c r="C505" s="17"/>
      <c r="D505" s="17"/>
      <c r="E505" s="17"/>
      <c r="F505" s="17"/>
      <c r="G505" s="17"/>
      <c r="H505" s="17"/>
      <c r="I505" s="17"/>
      <c r="J505" s="17"/>
      <c r="K505" s="17"/>
      <c r="L505" s="17"/>
    </row>
    <row r="506">
      <c r="A506" s="97"/>
      <c r="B506" s="17"/>
      <c r="C506" s="17"/>
      <c r="D506" s="17"/>
      <c r="E506" s="17"/>
      <c r="F506" s="17"/>
      <c r="G506" s="17"/>
      <c r="H506" s="17"/>
      <c r="I506" s="17"/>
      <c r="J506" s="17"/>
      <c r="K506" s="17"/>
      <c r="L506" s="17"/>
    </row>
    <row r="507">
      <c r="A507" s="97"/>
      <c r="B507" s="17"/>
      <c r="C507" s="17"/>
      <c r="D507" s="17"/>
      <c r="E507" s="17"/>
      <c r="F507" s="17"/>
      <c r="G507" s="17"/>
      <c r="H507" s="17"/>
      <c r="I507" s="17"/>
      <c r="J507" s="17"/>
      <c r="K507" s="17"/>
      <c r="L507" s="17"/>
    </row>
    <row r="508">
      <c r="A508" s="97"/>
      <c r="B508" s="17"/>
      <c r="C508" s="17"/>
      <c r="D508" s="17"/>
      <c r="E508" s="17"/>
      <c r="F508" s="17"/>
      <c r="G508" s="17"/>
      <c r="H508" s="17"/>
      <c r="I508" s="17"/>
      <c r="J508" s="17"/>
      <c r="K508" s="17"/>
      <c r="L508" s="17"/>
    </row>
    <row r="509">
      <c r="A509" s="97"/>
      <c r="B509" s="17"/>
      <c r="C509" s="17"/>
      <c r="D509" s="17"/>
      <c r="E509" s="17"/>
      <c r="F509" s="17"/>
      <c r="G509" s="17"/>
      <c r="H509" s="17"/>
      <c r="I509" s="17"/>
      <c r="J509" s="17"/>
      <c r="K509" s="17"/>
      <c r="L509" s="17"/>
    </row>
    <row r="510">
      <c r="A510" s="97"/>
      <c r="B510" s="17"/>
      <c r="C510" s="17"/>
      <c r="D510" s="17"/>
      <c r="E510" s="17"/>
      <c r="F510" s="17"/>
      <c r="G510" s="17"/>
      <c r="H510" s="17"/>
      <c r="I510" s="17"/>
      <c r="J510" s="17"/>
      <c r="K510" s="17"/>
      <c r="L510" s="17"/>
    </row>
    <row r="511">
      <c r="A511" s="97"/>
      <c r="B511" s="17"/>
      <c r="C511" s="17"/>
      <c r="D511" s="17"/>
      <c r="E511" s="17"/>
      <c r="F511" s="17"/>
      <c r="G511" s="17"/>
      <c r="H511" s="17"/>
      <c r="I511" s="17"/>
      <c r="J511" s="17"/>
      <c r="K511" s="17"/>
      <c r="L511" s="17"/>
    </row>
    <row r="512">
      <c r="A512" s="97"/>
      <c r="B512" s="17"/>
      <c r="C512" s="17"/>
      <c r="D512" s="17"/>
      <c r="E512" s="17"/>
      <c r="F512" s="17"/>
      <c r="G512" s="17"/>
      <c r="H512" s="17"/>
      <c r="I512" s="17"/>
      <c r="J512" s="17"/>
      <c r="K512" s="17"/>
      <c r="L512" s="17"/>
    </row>
    <row r="513">
      <c r="A513" s="97"/>
      <c r="B513" s="17"/>
      <c r="C513" s="17"/>
      <c r="D513" s="17"/>
      <c r="E513" s="17"/>
      <c r="F513" s="17"/>
      <c r="G513" s="17"/>
      <c r="H513" s="17"/>
      <c r="I513" s="17"/>
      <c r="J513" s="17"/>
      <c r="K513" s="17"/>
      <c r="L513" s="17"/>
    </row>
    <row r="514">
      <c r="A514" s="97"/>
      <c r="B514" s="17"/>
      <c r="C514" s="17"/>
      <c r="D514" s="17"/>
      <c r="E514" s="17"/>
      <c r="F514" s="17"/>
      <c r="G514" s="17"/>
      <c r="H514" s="17"/>
      <c r="I514" s="17"/>
      <c r="J514" s="17"/>
      <c r="K514" s="17"/>
      <c r="L514" s="17"/>
    </row>
    <row r="515">
      <c r="A515" s="97"/>
      <c r="B515" s="17"/>
      <c r="C515" s="17"/>
      <c r="D515" s="17"/>
      <c r="E515" s="17"/>
      <c r="F515" s="17"/>
      <c r="G515" s="17"/>
      <c r="H515" s="17"/>
      <c r="I515" s="17"/>
      <c r="J515" s="17"/>
      <c r="K515" s="17"/>
      <c r="L515" s="17"/>
    </row>
    <row r="516">
      <c r="A516" s="97"/>
      <c r="B516" s="17"/>
      <c r="C516" s="17"/>
      <c r="D516" s="17"/>
      <c r="E516" s="17"/>
      <c r="F516" s="17"/>
      <c r="G516" s="17"/>
      <c r="H516" s="17"/>
      <c r="I516" s="17"/>
      <c r="J516" s="17"/>
      <c r="K516" s="17"/>
      <c r="L516" s="17"/>
    </row>
    <row r="517">
      <c r="A517" s="97"/>
      <c r="B517" s="17"/>
      <c r="C517" s="17"/>
      <c r="D517" s="17"/>
      <c r="E517" s="17"/>
      <c r="F517" s="17"/>
      <c r="G517" s="17"/>
      <c r="H517" s="17"/>
      <c r="I517" s="17"/>
      <c r="J517" s="17"/>
      <c r="K517" s="17"/>
      <c r="L517" s="17"/>
    </row>
    <row r="518">
      <c r="A518" s="97"/>
      <c r="B518" s="17"/>
      <c r="C518" s="17"/>
      <c r="D518" s="17"/>
      <c r="E518" s="17"/>
      <c r="F518" s="17"/>
      <c r="G518" s="17"/>
      <c r="H518" s="17"/>
      <c r="I518" s="17"/>
      <c r="J518" s="17"/>
      <c r="K518" s="17"/>
      <c r="L518" s="17"/>
    </row>
    <row r="519">
      <c r="A519" s="97"/>
      <c r="B519" s="17"/>
      <c r="C519" s="17"/>
      <c r="D519" s="17"/>
      <c r="E519" s="17"/>
      <c r="F519" s="17"/>
      <c r="G519" s="17"/>
      <c r="H519" s="17"/>
      <c r="I519" s="17"/>
      <c r="J519" s="17"/>
      <c r="K519" s="17"/>
      <c r="L519" s="17"/>
    </row>
    <row r="520">
      <c r="A520" s="97"/>
      <c r="B520" s="17"/>
      <c r="C520" s="17"/>
      <c r="D520" s="17"/>
      <c r="E520" s="17"/>
      <c r="F520" s="17"/>
      <c r="G520" s="17"/>
      <c r="H520" s="17"/>
      <c r="I520" s="17"/>
      <c r="J520" s="17"/>
      <c r="K520" s="17"/>
      <c r="L520" s="17"/>
    </row>
    <row r="521">
      <c r="A521" s="97"/>
      <c r="B521" s="17"/>
      <c r="C521" s="17"/>
      <c r="D521" s="17"/>
      <c r="E521" s="17"/>
      <c r="F521" s="17"/>
      <c r="G521" s="17"/>
      <c r="H521" s="17"/>
      <c r="I521" s="17"/>
      <c r="J521" s="17"/>
      <c r="K521" s="17"/>
      <c r="L521" s="17"/>
    </row>
    <row r="522">
      <c r="A522" s="97"/>
      <c r="B522" s="17"/>
      <c r="C522" s="17"/>
      <c r="D522" s="17"/>
      <c r="E522" s="17"/>
      <c r="F522" s="17"/>
      <c r="G522" s="17"/>
      <c r="H522" s="17"/>
      <c r="I522" s="17"/>
      <c r="J522" s="17"/>
      <c r="K522" s="17"/>
      <c r="L522" s="17"/>
    </row>
    <row r="523">
      <c r="A523" s="97"/>
      <c r="B523" s="17"/>
      <c r="C523" s="17"/>
      <c r="D523" s="17"/>
      <c r="E523" s="17"/>
      <c r="F523" s="17"/>
      <c r="G523" s="17"/>
      <c r="H523" s="17"/>
      <c r="I523" s="17"/>
      <c r="J523" s="17"/>
      <c r="K523" s="17"/>
      <c r="L523" s="17"/>
    </row>
    <row r="524">
      <c r="A524" s="97"/>
      <c r="B524" s="17"/>
      <c r="C524" s="17"/>
      <c r="D524" s="17"/>
      <c r="E524" s="17"/>
      <c r="F524" s="17"/>
      <c r="G524" s="17"/>
      <c r="H524" s="17"/>
      <c r="I524" s="17"/>
      <c r="J524" s="17"/>
      <c r="K524" s="17"/>
      <c r="L524" s="17"/>
    </row>
    <row r="525">
      <c r="A525" s="97"/>
      <c r="B525" s="17"/>
      <c r="C525" s="17"/>
      <c r="D525" s="17"/>
      <c r="E525" s="17"/>
      <c r="F525" s="17"/>
      <c r="G525" s="17"/>
      <c r="H525" s="17"/>
      <c r="I525" s="17"/>
      <c r="J525" s="17"/>
      <c r="K525" s="17"/>
      <c r="L525" s="17"/>
    </row>
    <row r="526">
      <c r="A526" s="97"/>
      <c r="B526" s="17"/>
      <c r="C526" s="17"/>
      <c r="D526" s="17"/>
      <c r="E526" s="17"/>
      <c r="F526" s="17"/>
      <c r="G526" s="17"/>
      <c r="H526" s="17"/>
      <c r="I526" s="17"/>
      <c r="J526" s="17"/>
      <c r="K526" s="17"/>
      <c r="L526" s="17"/>
    </row>
    <row r="527">
      <c r="A527" s="97"/>
      <c r="B527" s="17"/>
      <c r="C527" s="17"/>
      <c r="D527" s="17"/>
      <c r="E527" s="17"/>
      <c r="F527" s="17"/>
      <c r="G527" s="17"/>
      <c r="H527" s="17"/>
      <c r="I527" s="17"/>
      <c r="J527" s="17"/>
      <c r="K527" s="17"/>
      <c r="L527" s="17"/>
    </row>
    <row r="528">
      <c r="A528" s="97"/>
      <c r="B528" s="17"/>
      <c r="C528" s="17"/>
      <c r="D528" s="17"/>
      <c r="E528" s="17"/>
      <c r="F528" s="17"/>
      <c r="G528" s="17"/>
      <c r="H528" s="17"/>
      <c r="I528" s="17"/>
      <c r="J528" s="17"/>
      <c r="K528" s="17"/>
      <c r="L528" s="17"/>
    </row>
    <row r="529">
      <c r="A529" s="97"/>
      <c r="B529" s="17"/>
      <c r="C529" s="17"/>
      <c r="D529" s="17"/>
      <c r="E529" s="17"/>
      <c r="F529" s="17"/>
      <c r="G529" s="17"/>
      <c r="H529" s="17"/>
      <c r="I529" s="17"/>
      <c r="J529" s="17"/>
      <c r="K529" s="17"/>
      <c r="L529" s="17"/>
    </row>
    <row r="530">
      <c r="A530" s="97"/>
      <c r="B530" s="17"/>
      <c r="C530" s="17"/>
      <c r="D530" s="17"/>
      <c r="E530" s="17"/>
      <c r="F530" s="17"/>
      <c r="G530" s="17"/>
      <c r="H530" s="17"/>
      <c r="I530" s="17"/>
      <c r="J530" s="17"/>
      <c r="K530" s="17"/>
      <c r="L530" s="17"/>
    </row>
    <row r="531">
      <c r="A531" s="97"/>
      <c r="B531" s="17"/>
      <c r="C531" s="17"/>
      <c r="D531" s="17"/>
      <c r="E531" s="17"/>
      <c r="F531" s="17"/>
      <c r="G531" s="17"/>
      <c r="H531" s="17"/>
      <c r="I531" s="17"/>
      <c r="J531" s="17"/>
      <c r="K531" s="17"/>
      <c r="L531" s="17"/>
    </row>
    <row r="532">
      <c r="A532" s="97"/>
      <c r="B532" s="17"/>
      <c r="C532" s="17"/>
      <c r="D532" s="17"/>
      <c r="E532" s="17"/>
      <c r="F532" s="17"/>
      <c r="G532" s="17"/>
      <c r="H532" s="17"/>
      <c r="I532" s="17"/>
      <c r="J532" s="17"/>
      <c r="K532" s="17"/>
      <c r="L532" s="17"/>
    </row>
    <row r="533">
      <c r="A533" s="97"/>
      <c r="B533" s="17"/>
      <c r="C533" s="17"/>
      <c r="D533" s="17"/>
      <c r="E533" s="17"/>
      <c r="F533" s="17"/>
      <c r="G533" s="17"/>
      <c r="H533" s="17"/>
      <c r="I533" s="17"/>
      <c r="J533" s="17"/>
      <c r="K533" s="17"/>
      <c r="L533" s="17"/>
    </row>
    <row r="534">
      <c r="A534" s="97"/>
      <c r="B534" s="17"/>
      <c r="C534" s="17"/>
      <c r="D534" s="17"/>
      <c r="E534" s="17"/>
      <c r="F534" s="17"/>
      <c r="G534" s="17"/>
      <c r="H534" s="17"/>
      <c r="I534" s="17"/>
      <c r="J534" s="17"/>
      <c r="K534" s="17"/>
      <c r="L534" s="17"/>
    </row>
    <row r="535">
      <c r="A535" s="97"/>
      <c r="B535" s="17"/>
      <c r="C535" s="17"/>
      <c r="D535" s="17"/>
      <c r="E535" s="17"/>
      <c r="F535" s="17"/>
      <c r="G535" s="17"/>
      <c r="H535" s="17"/>
      <c r="I535" s="17"/>
      <c r="J535" s="17"/>
      <c r="K535" s="17"/>
      <c r="L535" s="17"/>
    </row>
    <row r="536">
      <c r="A536" s="97"/>
      <c r="B536" s="17"/>
      <c r="C536" s="17"/>
      <c r="D536" s="17"/>
      <c r="E536" s="17"/>
      <c r="F536" s="17"/>
      <c r="G536" s="17"/>
      <c r="H536" s="17"/>
      <c r="I536" s="17"/>
      <c r="J536" s="17"/>
      <c r="K536" s="17"/>
      <c r="L536" s="17"/>
    </row>
    <row r="537">
      <c r="A537" s="97"/>
      <c r="B537" s="17"/>
      <c r="C537" s="17"/>
      <c r="D537" s="17"/>
      <c r="E537" s="17"/>
      <c r="F537" s="17"/>
      <c r="G537" s="17"/>
      <c r="H537" s="17"/>
      <c r="I537" s="17"/>
      <c r="J537" s="17"/>
      <c r="K537" s="17"/>
      <c r="L537" s="17"/>
    </row>
    <row r="538">
      <c r="A538" s="97"/>
      <c r="B538" s="17"/>
      <c r="C538" s="17"/>
      <c r="D538" s="17"/>
      <c r="E538" s="17"/>
      <c r="F538" s="17"/>
      <c r="G538" s="17"/>
      <c r="H538" s="17"/>
      <c r="I538" s="17"/>
      <c r="J538" s="17"/>
      <c r="K538" s="17"/>
      <c r="L538" s="17"/>
    </row>
    <row r="539">
      <c r="A539" s="97"/>
      <c r="B539" s="17"/>
      <c r="C539" s="17"/>
      <c r="D539" s="17"/>
      <c r="E539" s="17"/>
      <c r="F539" s="17"/>
      <c r="G539" s="17"/>
      <c r="H539" s="17"/>
      <c r="I539" s="17"/>
      <c r="J539" s="17"/>
      <c r="K539" s="17"/>
      <c r="L539" s="17"/>
    </row>
    <row r="540">
      <c r="A540" s="97"/>
      <c r="B540" s="17"/>
      <c r="C540" s="17"/>
      <c r="D540" s="17"/>
      <c r="E540" s="17"/>
      <c r="F540" s="17"/>
      <c r="G540" s="17"/>
      <c r="H540" s="17"/>
      <c r="I540" s="17"/>
      <c r="J540" s="17"/>
      <c r="K540" s="17"/>
      <c r="L540" s="17"/>
    </row>
    <row r="541">
      <c r="A541" s="97"/>
      <c r="B541" s="17"/>
      <c r="C541" s="17"/>
      <c r="D541" s="17"/>
      <c r="E541" s="17"/>
      <c r="F541" s="17"/>
      <c r="G541" s="17"/>
      <c r="H541" s="17"/>
      <c r="I541" s="17"/>
      <c r="J541" s="17"/>
      <c r="K541" s="17"/>
      <c r="L541" s="17"/>
    </row>
    <row r="542">
      <c r="A542" s="97"/>
      <c r="B542" s="17"/>
      <c r="C542" s="17"/>
      <c r="D542" s="17"/>
      <c r="E542" s="17"/>
      <c r="F542" s="17"/>
      <c r="G542" s="17"/>
      <c r="H542" s="17"/>
      <c r="I542" s="17"/>
      <c r="J542" s="17"/>
      <c r="K542" s="17"/>
      <c r="L542" s="17"/>
    </row>
    <row r="543">
      <c r="A543" s="97"/>
      <c r="B543" s="17"/>
      <c r="C543" s="17"/>
      <c r="D543" s="17"/>
      <c r="E543" s="17"/>
      <c r="F543" s="17"/>
      <c r="G543" s="17"/>
      <c r="H543" s="17"/>
      <c r="I543" s="17"/>
      <c r="J543" s="17"/>
      <c r="K543" s="17"/>
      <c r="L543" s="17"/>
    </row>
    <row r="544">
      <c r="A544" s="97"/>
      <c r="B544" s="17"/>
      <c r="C544" s="17"/>
      <c r="D544" s="17"/>
      <c r="E544" s="17"/>
      <c r="F544" s="17"/>
      <c r="G544" s="17"/>
      <c r="H544" s="17"/>
      <c r="I544" s="17"/>
      <c r="J544" s="17"/>
      <c r="K544" s="17"/>
      <c r="L544" s="17"/>
    </row>
    <row r="545">
      <c r="A545" s="97"/>
      <c r="B545" s="17"/>
      <c r="C545" s="17"/>
      <c r="D545" s="17"/>
      <c r="E545" s="17"/>
      <c r="F545" s="17"/>
      <c r="G545" s="17"/>
      <c r="H545" s="17"/>
      <c r="I545" s="17"/>
      <c r="J545" s="17"/>
      <c r="K545" s="17"/>
      <c r="L545" s="17"/>
    </row>
    <row r="546">
      <c r="A546" s="97"/>
      <c r="B546" s="17"/>
      <c r="C546" s="17"/>
      <c r="D546" s="17"/>
      <c r="E546" s="17"/>
      <c r="F546" s="17"/>
      <c r="G546" s="17"/>
      <c r="H546" s="17"/>
      <c r="I546" s="17"/>
      <c r="J546" s="17"/>
      <c r="K546" s="17"/>
      <c r="L546" s="17"/>
    </row>
    <row r="547">
      <c r="A547" s="97"/>
      <c r="B547" s="17"/>
      <c r="C547" s="17"/>
      <c r="D547" s="17"/>
      <c r="E547" s="17"/>
      <c r="F547" s="17"/>
      <c r="G547" s="17"/>
      <c r="H547" s="17"/>
      <c r="I547" s="17"/>
      <c r="J547" s="17"/>
      <c r="K547" s="17"/>
      <c r="L547" s="17"/>
    </row>
    <row r="548">
      <c r="A548" s="97"/>
      <c r="B548" s="17"/>
      <c r="C548" s="17"/>
      <c r="D548" s="17"/>
      <c r="E548" s="17"/>
      <c r="F548" s="17"/>
      <c r="G548" s="17"/>
      <c r="H548" s="17"/>
      <c r="I548" s="17"/>
      <c r="J548" s="17"/>
      <c r="K548" s="17"/>
      <c r="L548" s="17"/>
    </row>
    <row r="549">
      <c r="A549" s="97"/>
      <c r="B549" s="17"/>
      <c r="C549" s="17"/>
      <c r="D549" s="17"/>
      <c r="E549" s="17"/>
      <c r="F549" s="17"/>
      <c r="G549" s="17"/>
      <c r="H549" s="17"/>
      <c r="I549" s="17"/>
      <c r="J549" s="17"/>
      <c r="K549" s="17"/>
      <c r="L549" s="17"/>
    </row>
    <row r="550">
      <c r="A550" s="97"/>
      <c r="B550" s="17"/>
      <c r="C550" s="17"/>
      <c r="D550" s="17"/>
      <c r="E550" s="17"/>
      <c r="F550" s="17"/>
      <c r="G550" s="17"/>
      <c r="H550" s="17"/>
      <c r="I550" s="17"/>
      <c r="J550" s="17"/>
      <c r="K550" s="17"/>
      <c r="L550" s="17"/>
    </row>
    <row r="551">
      <c r="A551" s="97"/>
      <c r="B551" s="17"/>
      <c r="C551" s="17"/>
      <c r="D551" s="17"/>
      <c r="E551" s="17"/>
      <c r="F551" s="17"/>
      <c r="G551" s="17"/>
      <c r="H551" s="17"/>
      <c r="I551" s="17"/>
      <c r="J551" s="17"/>
      <c r="K551" s="17"/>
      <c r="L551" s="17"/>
    </row>
    <row r="552">
      <c r="A552" s="97"/>
      <c r="B552" s="17"/>
      <c r="C552" s="17"/>
      <c r="D552" s="17"/>
      <c r="E552" s="17"/>
      <c r="F552" s="17"/>
      <c r="G552" s="17"/>
      <c r="H552" s="17"/>
      <c r="I552" s="17"/>
      <c r="J552" s="17"/>
      <c r="K552" s="17"/>
      <c r="L552" s="17"/>
    </row>
    <row r="553">
      <c r="A553" s="97"/>
      <c r="B553" s="17"/>
      <c r="C553" s="17"/>
      <c r="D553" s="17"/>
      <c r="E553" s="17"/>
      <c r="F553" s="17"/>
      <c r="G553" s="17"/>
      <c r="H553" s="17"/>
      <c r="I553" s="17"/>
      <c r="J553" s="17"/>
      <c r="K553" s="17"/>
      <c r="L553" s="17"/>
    </row>
    <row r="554">
      <c r="A554" s="97"/>
      <c r="B554" s="17"/>
      <c r="C554" s="17"/>
      <c r="D554" s="17"/>
      <c r="E554" s="17"/>
      <c r="F554" s="17"/>
      <c r="G554" s="17"/>
      <c r="H554" s="17"/>
      <c r="I554" s="17"/>
      <c r="J554" s="17"/>
      <c r="K554" s="17"/>
      <c r="L554" s="17"/>
    </row>
    <row r="555">
      <c r="A555" s="97"/>
      <c r="B555" s="17"/>
      <c r="C555" s="17"/>
      <c r="D555" s="17"/>
      <c r="E555" s="17"/>
      <c r="F555" s="17"/>
      <c r="G555" s="17"/>
      <c r="H555" s="17"/>
      <c r="I555" s="17"/>
      <c r="J555" s="17"/>
      <c r="K555" s="17"/>
      <c r="L555" s="17"/>
    </row>
    <row r="556">
      <c r="A556" s="97"/>
      <c r="B556" s="17"/>
      <c r="C556" s="17"/>
      <c r="D556" s="17"/>
      <c r="E556" s="17"/>
      <c r="F556" s="17"/>
      <c r="G556" s="17"/>
      <c r="H556" s="17"/>
      <c r="I556" s="17"/>
      <c r="J556" s="17"/>
      <c r="K556" s="17"/>
      <c r="L556" s="17"/>
    </row>
    <row r="557">
      <c r="A557" s="97"/>
      <c r="B557" s="17"/>
      <c r="C557" s="17"/>
      <c r="D557" s="17"/>
      <c r="E557" s="17"/>
      <c r="F557" s="17"/>
      <c r="G557" s="17"/>
      <c r="H557" s="17"/>
      <c r="I557" s="17"/>
      <c r="J557" s="17"/>
      <c r="K557" s="17"/>
      <c r="L557" s="17"/>
    </row>
    <row r="558">
      <c r="A558" s="97"/>
      <c r="B558" s="17"/>
      <c r="C558" s="17"/>
      <c r="D558" s="17"/>
      <c r="E558" s="17"/>
      <c r="F558" s="17"/>
      <c r="G558" s="17"/>
      <c r="H558" s="17"/>
      <c r="I558" s="17"/>
      <c r="J558" s="17"/>
      <c r="K558" s="17"/>
      <c r="L558" s="17"/>
    </row>
    <row r="559">
      <c r="A559" s="97"/>
      <c r="B559" s="17"/>
      <c r="C559" s="17"/>
      <c r="D559" s="17"/>
      <c r="E559" s="17"/>
      <c r="F559" s="17"/>
      <c r="G559" s="17"/>
      <c r="H559" s="17"/>
      <c r="I559" s="17"/>
      <c r="J559" s="17"/>
      <c r="K559" s="17"/>
      <c r="L559" s="17"/>
    </row>
    <row r="560">
      <c r="A560" s="97"/>
      <c r="B560" s="17"/>
      <c r="C560" s="17"/>
      <c r="D560" s="17"/>
      <c r="E560" s="17"/>
      <c r="F560" s="17"/>
      <c r="G560" s="17"/>
      <c r="H560" s="17"/>
      <c r="I560" s="17"/>
      <c r="J560" s="17"/>
      <c r="K560" s="17"/>
      <c r="L560" s="17"/>
    </row>
    <row r="561">
      <c r="A561" s="97"/>
      <c r="B561" s="17"/>
      <c r="C561" s="17"/>
      <c r="D561" s="17"/>
      <c r="E561" s="17"/>
      <c r="F561" s="17"/>
      <c r="G561" s="17"/>
      <c r="H561" s="17"/>
      <c r="I561" s="17"/>
      <c r="J561" s="17"/>
      <c r="K561" s="17"/>
      <c r="L561" s="17"/>
    </row>
    <row r="562">
      <c r="A562" s="97"/>
      <c r="B562" s="17"/>
      <c r="C562" s="17"/>
      <c r="D562" s="17"/>
      <c r="E562" s="17"/>
      <c r="F562" s="17"/>
      <c r="G562" s="17"/>
      <c r="H562" s="17"/>
      <c r="I562" s="17"/>
      <c r="J562" s="17"/>
      <c r="K562" s="17"/>
      <c r="L562" s="17"/>
    </row>
    <row r="563">
      <c r="A563" s="97"/>
      <c r="B563" s="17"/>
      <c r="C563" s="17"/>
      <c r="D563" s="17"/>
      <c r="E563" s="17"/>
      <c r="F563" s="17"/>
      <c r="G563" s="17"/>
      <c r="H563" s="17"/>
      <c r="I563" s="17"/>
      <c r="J563" s="17"/>
      <c r="K563" s="17"/>
      <c r="L563" s="17"/>
    </row>
    <row r="564">
      <c r="A564" s="97"/>
      <c r="B564" s="17"/>
      <c r="C564" s="17"/>
      <c r="D564" s="17"/>
      <c r="E564" s="17"/>
      <c r="F564" s="17"/>
      <c r="G564" s="17"/>
      <c r="H564" s="17"/>
      <c r="I564" s="17"/>
      <c r="J564" s="17"/>
      <c r="K564" s="17"/>
      <c r="L564" s="17"/>
    </row>
    <row r="565">
      <c r="A565" s="97"/>
      <c r="B565" s="17"/>
      <c r="C565" s="17"/>
      <c r="D565" s="17"/>
      <c r="E565" s="17"/>
      <c r="F565" s="17"/>
      <c r="G565" s="17"/>
      <c r="H565" s="17"/>
      <c r="I565" s="17"/>
      <c r="J565" s="17"/>
      <c r="K565" s="17"/>
      <c r="L565" s="17"/>
    </row>
    <row r="566">
      <c r="A566" s="97"/>
      <c r="B566" s="17"/>
      <c r="C566" s="17"/>
      <c r="D566" s="17"/>
      <c r="E566" s="17"/>
      <c r="F566" s="17"/>
      <c r="G566" s="17"/>
      <c r="H566" s="17"/>
      <c r="I566" s="17"/>
      <c r="J566" s="17"/>
      <c r="K566" s="17"/>
      <c r="L566" s="17"/>
    </row>
    <row r="567">
      <c r="A567" s="97"/>
      <c r="B567" s="17"/>
      <c r="C567" s="17"/>
      <c r="D567" s="17"/>
      <c r="E567" s="17"/>
      <c r="F567" s="17"/>
      <c r="G567" s="17"/>
      <c r="H567" s="17"/>
      <c r="I567" s="17"/>
      <c r="J567" s="17"/>
      <c r="K567" s="17"/>
      <c r="L567" s="17"/>
    </row>
    <row r="568">
      <c r="A568" s="97"/>
      <c r="B568" s="17"/>
      <c r="C568" s="17"/>
      <c r="D568" s="17"/>
      <c r="E568" s="17"/>
      <c r="F568" s="17"/>
      <c r="G568" s="17"/>
      <c r="H568" s="17"/>
      <c r="I568" s="17"/>
      <c r="J568" s="17"/>
      <c r="K568" s="17"/>
      <c r="L568" s="17"/>
    </row>
    <row r="569">
      <c r="A569" s="97"/>
      <c r="B569" s="17"/>
      <c r="C569" s="17"/>
      <c r="D569" s="17"/>
      <c r="E569" s="17"/>
      <c r="F569" s="17"/>
      <c r="G569" s="17"/>
      <c r="H569" s="17"/>
      <c r="I569" s="17"/>
      <c r="J569" s="17"/>
      <c r="K569" s="17"/>
      <c r="L569" s="17"/>
    </row>
    <row r="570">
      <c r="A570" s="97"/>
      <c r="B570" s="17"/>
      <c r="C570" s="17"/>
      <c r="D570" s="17"/>
      <c r="E570" s="17"/>
      <c r="F570" s="17"/>
      <c r="G570" s="17"/>
      <c r="H570" s="17"/>
      <c r="I570" s="17"/>
      <c r="J570" s="17"/>
      <c r="K570" s="17"/>
      <c r="L570" s="17"/>
    </row>
    <row r="571">
      <c r="A571" s="97"/>
      <c r="B571" s="17"/>
      <c r="C571" s="17"/>
      <c r="D571" s="17"/>
      <c r="E571" s="17"/>
      <c r="F571" s="17"/>
      <c r="G571" s="17"/>
      <c r="H571" s="17"/>
      <c r="I571" s="17"/>
      <c r="J571" s="17"/>
      <c r="K571" s="17"/>
      <c r="L571" s="17"/>
    </row>
    <row r="572">
      <c r="A572" s="97"/>
      <c r="B572" s="17"/>
      <c r="C572" s="17"/>
      <c r="D572" s="17"/>
      <c r="E572" s="17"/>
      <c r="F572" s="17"/>
      <c r="G572" s="17"/>
      <c r="H572" s="17"/>
      <c r="I572" s="17"/>
      <c r="J572" s="17"/>
      <c r="K572" s="17"/>
      <c r="L572" s="17"/>
    </row>
    <row r="573">
      <c r="A573" s="97"/>
      <c r="B573" s="17"/>
      <c r="C573" s="17"/>
      <c r="D573" s="17"/>
      <c r="E573" s="17"/>
      <c r="F573" s="17"/>
      <c r="G573" s="17"/>
      <c r="H573" s="17"/>
      <c r="I573" s="17"/>
      <c r="J573" s="17"/>
      <c r="K573" s="17"/>
      <c r="L573" s="17"/>
    </row>
    <row r="574">
      <c r="A574" s="97"/>
      <c r="B574" s="17"/>
      <c r="C574" s="17"/>
      <c r="D574" s="17"/>
      <c r="E574" s="17"/>
      <c r="F574" s="17"/>
      <c r="G574" s="17"/>
      <c r="H574" s="17"/>
      <c r="I574" s="17"/>
      <c r="J574" s="17"/>
      <c r="K574" s="17"/>
      <c r="L574" s="17"/>
    </row>
    <row r="575">
      <c r="A575" s="97"/>
      <c r="B575" s="17"/>
      <c r="C575" s="17"/>
      <c r="D575" s="17"/>
      <c r="E575" s="17"/>
      <c r="F575" s="17"/>
      <c r="G575" s="17"/>
      <c r="H575" s="17"/>
      <c r="I575" s="17"/>
      <c r="J575" s="17"/>
      <c r="K575" s="17"/>
      <c r="L575" s="17"/>
    </row>
    <row r="576">
      <c r="A576" s="97"/>
      <c r="B576" s="17"/>
      <c r="C576" s="17"/>
      <c r="D576" s="17"/>
      <c r="E576" s="17"/>
      <c r="F576" s="17"/>
      <c r="G576" s="17"/>
      <c r="H576" s="17"/>
      <c r="I576" s="17"/>
      <c r="J576" s="17"/>
      <c r="K576" s="17"/>
      <c r="L576" s="17"/>
    </row>
    <row r="577">
      <c r="A577" s="97"/>
      <c r="B577" s="17"/>
      <c r="C577" s="17"/>
      <c r="D577" s="17"/>
      <c r="E577" s="17"/>
      <c r="F577" s="17"/>
      <c r="G577" s="17"/>
      <c r="H577" s="17"/>
      <c r="I577" s="17"/>
      <c r="J577" s="17"/>
      <c r="K577" s="17"/>
      <c r="L577" s="17"/>
    </row>
    <row r="578">
      <c r="A578" s="97"/>
      <c r="B578" s="17"/>
      <c r="C578" s="17"/>
      <c r="D578" s="17"/>
      <c r="E578" s="17"/>
      <c r="F578" s="17"/>
      <c r="G578" s="17"/>
      <c r="H578" s="17"/>
      <c r="I578" s="17"/>
      <c r="J578" s="17"/>
      <c r="K578" s="17"/>
      <c r="L578" s="17"/>
    </row>
    <row r="579">
      <c r="A579" s="97"/>
      <c r="B579" s="17"/>
      <c r="C579" s="17"/>
      <c r="D579" s="17"/>
      <c r="E579" s="17"/>
      <c r="F579" s="17"/>
      <c r="G579" s="17"/>
      <c r="H579" s="17"/>
      <c r="I579" s="17"/>
      <c r="J579" s="17"/>
      <c r="K579" s="17"/>
      <c r="L579" s="17"/>
    </row>
    <row r="580">
      <c r="A580" s="97"/>
      <c r="B580" s="17"/>
      <c r="C580" s="17"/>
      <c r="D580" s="17"/>
      <c r="E580" s="17"/>
      <c r="F580" s="17"/>
      <c r="G580" s="17"/>
      <c r="H580" s="17"/>
      <c r="I580" s="17"/>
      <c r="J580" s="17"/>
      <c r="K580" s="17"/>
      <c r="L580" s="17"/>
    </row>
    <row r="581">
      <c r="A581" s="97"/>
      <c r="B581" s="17"/>
      <c r="C581" s="17"/>
      <c r="D581" s="17"/>
      <c r="E581" s="17"/>
      <c r="F581" s="17"/>
      <c r="G581" s="17"/>
      <c r="H581" s="17"/>
      <c r="I581" s="17"/>
      <c r="J581" s="17"/>
      <c r="K581" s="17"/>
      <c r="L581" s="17"/>
    </row>
    <row r="582">
      <c r="A582" s="97"/>
      <c r="B582" s="17"/>
      <c r="C582" s="17"/>
      <c r="D582" s="17"/>
      <c r="E582" s="17"/>
      <c r="F582" s="17"/>
      <c r="G582" s="17"/>
      <c r="H582" s="17"/>
      <c r="I582" s="17"/>
      <c r="J582" s="17"/>
      <c r="K582" s="17"/>
      <c r="L582" s="17"/>
    </row>
    <row r="583">
      <c r="A583" s="97"/>
      <c r="B583" s="17"/>
      <c r="C583" s="17"/>
      <c r="D583" s="17"/>
      <c r="E583" s="17"/>
      <c r="F583" s="17"/>
      <c r="G583" s="17"/>
      <c r="H583" s="17"/>
      <c r="I583" s="17"/>
      <c r="J583" s="17"/>
      <c r="K583" s="17"/>
      <c r="L583" s="17"/>
    </row>
    <row r="584">
      <c r="A584" s="97"/>
      <c r="B584" s="17"/>
      <c r="C584" s="17"/>
      <c r="D584" s="17"/>
      <c r="E584" s="17"/>
      <c r="F584" s="17"/>
      <c r="G584" s="17"/>
      <c r="H584" s="17"/>
      <c r="I584" s="17"/>
      <c r="J584" s="17"/>
      <c r="K584" s="17"/>
      <c r="L584" s="17"/>
    </row>
    <row r="585">
      <c r="A585" s="97"/>
      <c r="B585" s="17"/>
      <c r="C585" s="17"/>
      <c r="D585" s="17"/>
      <c r="E585" s="17"/>
      <c r="F585" s="17"/>
      <c r="G585" s="17"/>
      <c r="H585" s="17"/>
      <c r="I585" s="17"/>
      <c r="J585" s="17"/>
      <c r="K585" s="17"/>
      <c r="L585" s="17"/>
    </row>
    <row r="586">
      <c r="A586" s="97"/>
      <c r="B586" s="17"/>
      <c r="C586" s="17"/>
      <c r="D586" s="17"/>
      <c r="E586" s="17"/>
      <c r="F586" s="17"/>
      <c r="G586" s="17"/>
      <c r="H586" s="17"/>
      <c r="I586" s="17"/>
      <c r="J586" s="17"/>
      <c r="K586" s="17"/>
      <c r="L586" s="17"/>
    </row>
    <row r="587">
      <c r="A587" s="97"/>
      <c r="B587" s="17"/>
      <c r="C587" s="17"/>
      <c r="D587" s="17"/>
      <c r="E587" s="17"/>
      <c r="F587" s="17"/>
      <c r="G587" s="17"/>
      <c r="H587" s="17"/>
      <c r="I587" s="17"/>
      <c r="J587" s="17"/>
      <c r="K587" s="17"/>
      <c r="L587" s="17"/>
    </row>
    <row r="588">
      <c r="A588" s="97"/>
      <c r="B588" s="17"/>
      <c r="C588" s="17"/>
      <c r="D588" s="17"/>
      <c r="E588" s="17"/>
      <c r="F588" s="17"/>
      <c r="G588" s="17"/>
      <c r="H588" s="17"/>
      <c r="I588" s="17"/>
      <c r="J588" s="17"/>
      <c r="K588" s="17"/>
      <c r="L588" s="17"/>
    </row>
    <row r="589">
      <c r="A589" s="97"/>
      <c r="B589" s="17"/>
      <c r="C589" s="17"/>
      <c r="D589" s="17"/>
      <c r="E589" s="17"/>
      <c r="F589" s="17"/>
      <c r="G589" s="17"/>
      <c r="H589" s="17"/>
      <c r="I589" s="17"/>
      <c r="J589" s="17"/>
      <c r="K589" s="17"/>
      <c r="L589" s="17"/>
    </row>
    <row r="590">
      <c r="A590" s="97"/>
      <c r="B590" s="17"/>
      <c r="C590" s="17"/>
      <c r="D590" s="17"/>
      <c r="E590" s="17"/>
      <c r="F590" s="17"/>
      <c r="G590" s="17"/>
      <c r="H590" s="17"/>
      <c r="I590" s="17"/>
      <c r="J590" s="17"/>
      <c r="K590" s="17"/>
      <c r="L590" s="17"/>
    </row>
    <row r="591">
      <c r="A591" s="97"/>
      <c r="B591" s="17"/>
      <c r="C591" s="17"/>
      <c r="D591" s="17"/>
      <c r="E591" s="17"/>
      <c r="F591" s="17"/>
      <c r="G591" s="17"/>
      <c r="H591" s="17"/>
      <c r="I591" s="17"/>
      <c r="J591" s="17"/>
      <c r="K591" s="17"/>
      <c r="L591" s="17"/>
    </row>
    <row r="592">
      <c r="A592" s="97"/>
      <c r="B592" s="17"/>
      <c r="C592" s="17"/>
      <c r="D592" s="17"/>
      <c r="E592" s="17"/>
      <c r="F592" s="17"/>
      <c r="G592" s="17"/>
      <c r="H592" s="17"/>
      <c r="I592" s="17"/>
      <c r="J592" s="17"/>
      <c r="K592" s="17"/>
      <c r="L592" s="17"/>
    </row>
    <row r="593">
      <c r="A593" s="97"/>
      <c r="B593" s="17"/>
      <c r="C593" s="17"/>
      <c r="D593" s="17"/>
      <c r="E593" s="17"/>
      <c r="F593" s="17"/>
      <c r="G593" s="17"/>
      <c r="H593" s="17"/>
      <c r="I593" s="17"/>
      <c r="J593" s="17"/>
      <c r="K593" s="17"/>
      <c r="L593" s="17"/>
    </row>
    <row r="594">
      <c r="A594" s="97"/>
      <c r="B594" s="17"/>
      <c r="C594" s="17"/>
      <c r="D594" s="17"/>
      <c r="E594" s="17"/>
      <c r="F594" s="17"/>
      <c r="G594" s="17"/>
      <c r="H594" s="17"/>
      <c r="I594" s="17"/>
      <c r="J594" s="17"/>
      <c r="K594" s="17"/>
      <c r="L594" s="17"/>
    </row>
    <row r="595">
      <c r="A595" s="97"/>
      <c r="B595" s="17"/>
      <c r="C595" s="17"/>
      <c r="D595" s="17"/>
      <c r="E595" s="17"/>
      <c r="F595" s="17"/>
      <c r="G595" s="17"/>
      <c r="H595" s="17"/>
      <c r="I595" s="17"/>
      <c r="J595" s="17"/>
      <c r="K595" s="17"/>
      <c r="L595" s="17"/>
    </row>
    <row r="596">
      <c r="A596" s="97"/>
      <c r="B596" s="17"/>
      <c r="C596" s="17"/>
      <c r="D596" s="17"/>
      <c r="E596" s="17"/>
      <c r="F596" s="17"/>
      <c r="G596" s="17"/>
      <c r="H596" s="17"/>
      <c r="I596" s="17"/>
      <c r="J596" s="17"/>
      <c r="K596" s="17"/>
      <c r="L596" s="17"/>
    </row>
    <row r="597">
      <c r="A597" s="97"/>
      <c r="B597" s="17"/>
      <c r="C597" s="17"/>
      <c r="D597" s="17"/>
      <c r="E597" s="17"/>
      <c r="F597" s="17"/>
      <c r="G597" s="17"/>
      <c r="H597" s="17"/>
      <c r="I597" s="17"/>
      <c r="J597" s="17"/>
      <c r="K597" s="17"/>
      <c r="L597" s="17"/>
    </row>
    <row r="598">
      <c r="A598" s="97"/>
      <c r="B598" s="17"/>
      <c r="C598" s="17"/>
      <c r="D598" s="17"/>
      <c r="E598" s="17"/>
      <c r="F598" s="17"/>
      <c r="G598" s="17"/>
      <c r="H598" s="17"/>
      <c r="I598" s="17"/>
      <c r="J598" s="17"/>
      <c r="K598" s="17"/>
      <c r="L598" s="17"/>
    </row>
    <row r="599">
      <c r="A599" s="97"/>
      <c r="B599" s="17"/>
      <c r="C599" s="17"/>
      <c r="D599" s="17"/>
      <c r="E599" s="17"/>
      <c r="F599" s="17"/>
      <c r="G599" s="17"/>
      <c r="H599" s="17"/>
      <c r="I599" s="17"/>
      <c r="J599" s="17"/>
      <c r="K599" s="17"/>
      <c r="L599" s="17"/>
    </row>
    <row r="600">
      <c r="A600" s="97"/>
      <c r="B600" s="17"/>
      <c r="C600" s="17"/>
      <c r="D600" s="17"/>
      <c r="E600" s="17"/>
      <c r="F600" s="17"/>
      <c r="G600" s="17"/>
      <c r="H600" s="17"/>
      <c r="I600" s="17"/>
      <c r="J600" s="17"/>
      <c r="K600" s="17"/>
      <c r="L600" s="17"/>
    </row>
    <row r="601">
      <c r="A601" s="97"/>
      <c r="B601" s="17"/>
      <c r="C601" s="17"/>
      <c r="D601" s="17"/>
      <c r="E601" s="17"/>
      <c r="F601" s="17"/>
      <c r="G601" s="17"/>
      <c r="H601" s="17"/>
      <c r="I601" s="17"/>
      <c r="J601" s="17"/>
      <c r="K601" s="17"/>
      <c r="L601" s="17"/>
    </row>
    <row r="602">
      <c r="A602" s="97"/>
      <c r="B602" s="17"/>
      <c r="C602" s="17"/>
      <c r="D602" s="17"/>
      <c r="E602" s="17"/>
      <c r="F602" s="17"/>
      <c r="G602" s="17"/>
      <c r="H602" s="17"/>
      <c r="I602" s="17"/>
      <c r="J602" s="17"/>
      <c r="K602" s="17"/>
      <c r="L602" s="17"/>
    </row>
    <row r="603">
      <c r="A603" s="97"/>
      <c r="B603" s="17"/>
      <c r="C603" s="17"/>
      <c r="D603" s="17"/>
      <c r="E603" s="17"/>
      <c r="F603" s="17"/>
      <c r="G603" s="17"/>
      <c r="H603" s="17"/>
      <c r="I603" s="17"/>
      <c r="J603" s="17"/>
      <c r="K603" s="17"/>
      <c r="L603" s="17"/>
    </row>
    <row r="604">
      <c r="A604" s="97"/>
      <c r="B604" s="17"/>
      <c r="C604" s="17"/>
      <c r="D604" s="17"/>
      <c r="E604" s="17"/>
      <c r="F604" s="17"/>
      <c r="G604" s="17"/>
      <c r="H604" s="17"/>
      <c r="I604" s="17"/>
      <c r="J604" s="17"/>
      <c r="K604" s="17"/>
      <c r="L604" s="17"/>
    </row>
    <row r="605">
      <c r="A605" s="97"/>
      <c r="B605" s="17"/>
      <c r="C605" s="17"/>
      <c r="D605" s="17"/>
      <c r="E605" s="17"/>
      <c r="F605" s="17"/>
      <c r="G605" s="17"/>
      <c r="H605" s="17"/>
      <c r="I605" s="94"/>
      <c r="J605" s="17"/>
      <c r="K605" s="17"/>
      <c r="L605" s="17"/>
    </row>
    <row r="606">
      <c r="A606" s="97"/>
      <c r="B606" s="17"/>
      <c r="C606" s="17"/>
      <c r="D606" s="17"/>
      <c r="E606" s="17"/>
      <c r="F606" s="17"/>
      <c r="G606" s="17"/>
      <c r="H606" s="17"/>
      <c r="I606" s="17"/>
      <c r="J606" s="17"/>
      <c r="K606" s="17"/>
      <c r="L606" s="17"/>
    </row>
    <row r="607">
      <c r="A607" s="97"/>
      <c r="B607" s="17"/>
      <c r="C607" s="17"/>
      <c r="D607" s="17"/>
      <c r="E607" s="17"/>
      <c r="F607" s="17"/>
      <c r="G607" s="17"/>
      <c r="H607" s="17"/>
      <c r="I607" s="17"/>
      <c r="J607" s="17"/>
      <c r="K607" s="17"/>
      <c r="L607" s="17"/>
    </row>
    <row r="608">
      <c r="A608" s="97"/>
      <c r="B608" s="17"/>
      <c r="C608" s="17"/>
      <c r="D608" s="17"/>
      <c r="E608" s="17"/>
      <c r="F608" s="17"/>
      <c r="G608" s="17"/>
      <c r="H608" s="17"/>
      <c r="I608" s="17"/>
      <c r="J608" s="17"/>
      <c r="K608" s="17"/>
      <c r="L608" s="17"/>
    </row>
    <row r="609">
      <c r="A609" s="97"/>
      <c r="B609" s="17"/>
      <c r="C609" s="17"/>
      <c r="D609" s="17"/>
      <c r="E609" s="17"/>
      <c r="F609" s="17"/>
      <c r="G609" s="17"/>
      <c r="H609" s="17"/>
      <c r="I609" s="17"/>
      <c r="J609" s="17"/>
      <c r="K609" s="17"/>
      <c r="L609" s="17"/>
    </row>
    <row r="610">
      <c r="A610" s="97"/>
      <c r="B610" s="17"/>
      <c r="C610" s="17"/>
      <c r="D610" s="17"/>
      <c r="E610" s="17"/>
      <c r="F610" s="17"/>
      <c r="G610" s="17"/>
      <c r="H610" s="17"/>
      <c r="I610" s="17"/>
      <c r="J610" s="17"/>
      <c r="K610" s="17"/>
      <c r="L610" s="17"/>
    </row>
    <row r="611">
      <c r="A611" s="97"/>
      <c r="B611" s="17"/>
      <c r="C611" s="17"/>
      <c r="D611" s="17"/>
      <c r="E611" s="17"/>
      <c r="F611" s="17"/>
      <c r="G611" s="17"/>
      <c r="H611" s="17"/>
      <c r="I611" s="17"/>
      <c r="J611" s="17"/>
      <c r="K611" s="17"/>
      <c r="L611" s="17"/>
    </row>
    <row r="612">
      <c r="A612" s="97"/>
      <c r="B612" s="17"/>
      <c r="C612" s="17"/>
      <c r="D612" s="17"/>
      <c r="E612" s="17"/>
      <c r="F612" s="17"/>
      <c r="G612" s="17"/>
      <c r="H612" s="17"/>
      <c r="I612" s="17"/>
      <c r="J612" s="17"/>
      <c r="K612" s="17"/>
      <c r="L612" s="17"/>
    </row>
    <row r="613">
      <c r="A613" s="97"/>
      <c r="B613" s="17"/>
      <c r="C613" s="17"/>
      <c r="D613" s="17"/>
      <c r="E613" s="17"/>
      <c r="F613" s="17"/>
      <c r="G613" s="17"/>
      <c r="H613" s="17"/>
      <c r="I613" s="17"/>
      <c r="J613" s="17"/>
      <c r="K613" s="17"/>
      <c r="L613" s="17"/>
    </row>
    <row r="614">
      <c r="A614" s="97"/>
      <c r="B614" s="17"/>
      <c r="C614" s="17"/>
      <c r="D614" s="17"/>
      <c r="E614" s="17"/>
      <c r="F614" s="17"/>
      <c r="G614" s="17"/>
      <c r="H614" s="17"/>
      <c r="I614" s="17"/>
      <c r="J614" s="17"/>
      <c r="K614" s="17"/>
      <c r="L614" s="17"/>
    </row>
    <row r="615">
      <c r="A615" s="97"/>
      <c r="B615" s="17"/>
      <c r="C615" s="17"/>
      <c r="D615" s="17"/>
      <c r="E615" s="17"/>
      <c r="F615" s="17"/>
      <c r="G615" s="17"/>
      <c r="H615" s="17"/>
      <c r="I615" s="17"/>
      <c r="J615" s="17"/>
      <c r="K615" s="17"/>
      <c r="L615" s="17"/>
    </row>
    <row r="616">
      <c r="A616" s="97"/>
      <c r="B616" s="17"/>
      <c r="C616" s="17"/>
      <c r="D616" s="17"/>
      <c r="E616" s="17"/>
      <c r="F616" s="17"/>
      <c r="G616" s="17"/>
      <c r="H616" s="17"/>
      <c r="I616" s="17"/>
      <c r="J616" s="17"/>
      <c r="K616" s="17"/>
      <c r="L616" s="17"/>
    </row>
    <row r="617">
      <c r="A617" s="97"/>
      <c r="B617" s="17"/>
      <c r="C617" s="17"/>
      <c r="D617" s="17"/>
      <c r="E617" s="17"/>
      <c r="F617" s="17"/>
      <c r="G617" s="17"/>
      <c r="H617" s="17"/>
      <c r="I617" s="17"/>
      <c r="J617" s="17"/>
      <c r="K617" s="17"/>
      <c r="L617" s="17"/>
    </row>
    <row r="618">
      <c r="A618" s="97"/>
      <c r="B618" s="17"/>
      <c r="C618" s="17"/>
      <c r="D618" s="17"/>
      <c r="E618" s="17"/>
      <c r="F618" s="17"/>
      <c r="G618" s="17"/>
      <c r="H618" s="17"/>
      <c r="I618" s="17"/>
      <c r="J618" s="17"/>
      <c r="K618" s="17"/>
      <c r="L618" s="17"/>
    </row>
    <row r="619">
      <c r="A619" s="97"/>
      <c r="B619" s="17"/>
      <c r="C619" s="17"/>
      <c r="D619" s="17"/>
      <c r="E619" s="17"/>
      <c r="F619" s="17"/>
      <c r="G619" s="17"/>
      <c r="H619" s="17"/>
      <c r="I619" s="17"/>
      <c r="J619" s="17"/>
      <c r="K619" s="17"/>
      <c r="L619" s="17"/>
    </row>
    <row r="620">
      <c r="A620" s="97"/>
      <c r="B620" s="17"/>
      <c r="C620" s="17"/>
      <c r="D620" s="17"/>
      <c r="E620" s="17"/>
      <c r="F620" s="17"/>
      <c r="G620" s="17"/>
      <c r="H620" s="17"/>
      <c r="I620" s="17"/>
      <c r="J620" s="17"/>
      <c r="K620" s="17"/>
      <c r="L620" s="17"/>
    </row>
    <row r="621">
      <c r="A621" s="97"/>
      <c r="B621" s="17"/>
      <c r="C621" s="17"/>
      <c r="D621" s="17"/>
      <c r="E621" s="17"/>
      <c r="F621" s="17"/>
      <c r="G621" s="17"/>
      <c r="H621" s="17"/>
      <c r="I621" s="17"/>
      <c r="J621" s="17"/>
      <c r="K621" s="17"/>
      <c r="L621" s="17"/>
    </row>
    <row r="622">
      <c r="A622" s="97"/>
      <c r="B622" s="17"/>
      <c r="C622" s="17"/>
      <c r="D622" s="17"/>
      <c r="E622" s="17"/>
      <c r="F622" s="17"/>
      <c r="G622" s="17"/>
      <c r="H622" s="17"/>
      <c r="I622" s="17"/>
      <c r="J622" s="17"/>
      <c r="K622" s="17"/>
      <c r="L622" s="17"/>
    </row>
    <row r="623">
      <c r="A623" s="97"/>
      <c r="B623" s="17"/>
      <c r="C623" s="17"/>
      <c r="D623" s="17"/>
      <c r="E623" s="17"/>
      <c r="F623" s="17"/>
      <c r="G623" s="17"/>
      <c r="H623" s="17"/>
      <c r="I623" s="17"/>
      <c r="J623" s="17"/>
      <c r="K623" s="17"/>
      <c r="L623" s="17"/>
    </row>
    <row r="624">
      <c r="A624" s="97"/>
      <c r="B624" s="17"/>
      <c r="C624" s="17"/>
      <c r="D624" s="17"/>
      <c r="E624" s="17"/>
      <c r="F624" s="17"/>
      <c r="G624" s="17"/>
      <c r="H624" s="17"/>
      <c r="I624" s="17"/>
      <c r="J624" s="17"/>
      <c r="K624" s="17"/>
      <c r="L624" s="17"/>
    </row>
    <row r="625">
      <c r="A625" s="97"/>
      <c r="B625" s="17"/>
      <c r="C625" s="17"/>
      <c r="D625" s="17"/>
      <c r="E625" s="17"/>
      <c r="F625" s="17"/>
      <c r="G625" s="17"/>
      <c r="H625" s="17"/>
      <c r="I625" s="17"/>
      <c r="J625" s="17"/>
      <c r="K625" s="17"/>
      <c r="L625" s="17"/>
    </row>
    <row r="626">
      <c r="A626" s="97"/>
      <c r="B626" s="17"/>
      <c r="C626" s="17"/>
      <c r="D626" s="17"/>
      <c r="E626" s="17"/>
      <c r="F626" s="17"/>
      <c r="G626" s="17"/>
      <c r="H626" s="17"/>
      <c r="I626" s="17"/>
      <c r="J626" s="17"/>
      <c r="K626" s="17"/>
      <c r="L626" s="17"/>
    </row>
    <row r="627">
      <c r="A627" s="97"/>
      <c r="B627" s="17"/>
      <c r="C627" s="17"/>
      <c r="D627" s="17"/>
      <c r="E627" s="17"/>
      <c r="F627" s="17"/>
      <c r="G627" s="17"/>
      <c r="H627" s="17"/>
      <c r="I627" s="17"/>
      <c r="J627" s="17"/>
      <c r="K627" s="17"/>
      <c r="L627" s="17"/>
    </row>
    <row r="628">
      <c r="A628" s="97"/>
      <c r="B628" s="17"/>
      <c r="C628" s="17"/>
      <c r="D628" s="17"/>
      <c r="E628" s="17"/>
      <c r="F628" s="17"/>
      <c r="G628" s="17"/>
      <c r="H628" s="17"/>
      <c r="I628" s="17"/>
      <c r="J628" s="17"/>
      <c r="K628" s="17"/>
      <c r="L628" s="17"/>
    </row>
    <row r="629">
      <c r="A629" s="97"/>
      <c r="B629" s="17"/>
      <c r="C629" s="17"/>
      <c r="D629" s="17"/>
      <c r="E629" s="17"/>
      <c r="F629" s="17"/>
      <c r="G629" s="17"/>
      <c r="H629" s="17"/>
      <c r="I629" s="17"/>
      <c r="J629" s="17"/>
      <c r="K629" s="17"/>
      <c r="L629" s="17"/>
    </row>
    <row r="630">
      <c r="A630" s="97"/>
      <c r="B630" s="17"/>
      <c r="C630" s="17"/>
      <c r="D630" s="17"/>
      <c r="E630" s="17"/>
      <c r="F630" s="17"/>
      <c r="G630" s="17"/>
      <c r="H630" s="17"/>
      <c r="I630" s="17"/>
      <c r="J630" s="17"/>
      <c r="K630" s="17"/>
      <c r="L630" s="17"/>
    </row>
    <row r="631">
      <c r="A631" s="97"/>
      <c r="B631" s="17"/>
      <c r="C631" s="17"/>
      <c r="D631" s="17"/>
      <c r="E631" s="17"/>
      <c r="F631" s="17"/>
      <c r="G631" s="17"/>
      <c r="H631" s="17"/>
      <c r="I631" s="17"/>
      <c r="J631" s="17"/>
      <c r="K631" s="17"/>
      <c r="L631" s="17"/>
    </row>
    <row r="632">
      <c r="A632" s="97"/>
      <c r="B632" s="17"/>
      <c r="C632" s="17"/>
      <c r="D632" s="17"/>
      <c r="E632" s="17"/>
      <c r="F632" s="17"/>
      <c r="G632" s="17"/>
      <c r="H632" s="17"/>
      <c r="I632" s="17"/>
      <c r="J632" s="17"/>
      <c r="K632" s="17"/>
      <c r="L632" s="17"/>
    </row>
    <row r="633">
      <c r="A633" s="97"/>
      <c r="B633" s="17"/>
      <c r="C633" s="17"/>
      <c r="D633" s="17"/>
      <c r="E633" s="17"/>
      <c r="F633" s="17"/>
      <c r="G633" s="17"/>
      <c r="H633" s="17"/>
      <c r="I633" s="17"/>
      <c r="J633" s="17"/>
      <c r="K633" s="17"/>
      <c r="L633" s="17"/>
    </row>
    <row r="634">
      <c r="A634" s="97"/>
      <c r="B634" s="17"/>
      <c r="C634" s="17"/>
      <c r="D634" s="17"/>
      <c r="E634" s="17"/>
      <c r="F634" s="17"/>
      <c r="G634" s="17"/>
      <c r="H634" s="17"/>
      <c r="I634" s="17"/>
      <c r="J634" s="17"/>
      <c r="K634" s="17"/>
      <c r="L634" s="17"/>
    </row>
    <row r="635">
      <c r="A635" s="97"/>
      <c r="B635" s="17"/>
      <c r="C635" s="17"/>
      <c r="D635" s="17"/>
      <c r="E635" s="17"/>
      <c r="F635" s="17"/>
      <c r="G635" s="17"/>
      <c r="H635" s="17"/>
      <c r="I635" s="17"/>
      <c r="J635" s="17"/>
      <c r="K635" s="17"/>
      <c r="L635" s="17"/>
    </row>
    <row r="636">
      <c r="A636" s="97"/>
      <c r="B636" s="17"/>
      <c r="C636" s="17"/>
      <c r="D636" s="17"/>
      <c r="E636" s="17"/>
      <c r="F636" s="17"/>
      <c r="G636" s="17"/>
      <c r="H636" s="17"/>
      <c r="I636" s="17"/>
      <c r="J636" s="17"/>
      <c r="K636" s="17"/>
      <c r="L636" s="17"/>
    </row>
    <row r="637">
      <c r="A637" s="97"/>
      <c r="B637" s="17"/>
      <c r="C637" s="17"/>
      <c r="D637" s="17"/>
      <c r="E637" s="17"/>
      <c r="F637" s="17"/>
      <c r="G637" s="17"/>
      <c r="H637" s="17"/>
      <c r="I637" s="17"/>
      <c r="J637" s="17"/>
      <c r="K637" s="17"/>
      <c r="L637" s="17"/>
    </row>
    <row r="638">
      <c r="A638" s="97"/>
      <c r="B638" s="17"/>
      <c r="C638" s="17"/>
      <c r="D638" s="17"/>
      <c r="E638" s="17"/>
      <c r="F638" s="17"/>
      <c r="G638" s="17"/>
      <c r="H638" s="17"/>
      <c r="I638" s="17"/>
      <c r="J638" s="17"/>
      <c r="K638" s="17"/>
      <c r="L638" s="17"/>
    </row>
    <row r="639">
      <c r="A639" s="97"/>
      <c r="B639" s="17"/>
      <c r="C639" s="17"/>
      <c r="D639" s="17"/>
      <c r="E639" s="17"/>
      <c r="F639" s="17"/>
      <c r="G639" s="17"/>
      <c r="H639" s="17"/>
      <c r="I639" s="17"/>
      <c r="J639" s="17"/>
      <c r="K639" s="17"/>
      <c r="L639" s="17"/>
    </row>
    <row r="640">
      <c r="A640" s="97"/>
      <c r="B640" s="17"/>
      <c r="C640" s="17"/>
      <c r="D640" s="17"/>
      <c r="E640" s="17"/>
      <c r="F640" s="17"/>
      <c r="G640" s="17"/>
      <c r="H640" s="17"/>
      <c r="I640" s="17"/>
      <c r="J640" s="17"/>
      <c r="K640" s="17"/>
      <c r="L640" s="17"/>
    </row>
    <row r="641">
      <c r="A641" s="97"/>
      <c r="B641" s="17"/>
      <c r="C641" s="17"/>
      <c r="D641" s="17"/>
      <c r="E641" s="17"/>
      <c r="F641" s="17"/>
      <c r="G641" s="17"/>
      <c r="H641" s="17"/>
      <c r="I641" s="17"/>
      <c r="J641" s="17"/>
      <c r="K641" s="17"/>
      <c r="L641" s="17"/>
    </row>
    <row r="642">
      <c r="A642" s="97"/>
      <c r="B642" s="17"/>
      <c r="C642" s="17"/>
      <c r="D642" s="17"/>
      <c r="E642" s="17"/>
      <c r="F642" s="17"/>
      <c r="G642" s="17"/>
      <c r="H642" s="17"/>
      <c r="I642" s="17"/>
      <c r="J642" s="17"/>
      <c r="K642" s="17"/>
      <c r="L642" s="17"/>
    </row>
    <row r="643">
      <c r="A643" s="97"/>
      <c r="B643" s="17"/>
      <c r="C643" s="17"/>
      <c r="D643" s="17"/>
      <c r="E643" s="17"/>
      <c r="F643" s="17"/>
      <c r="G643" s="17"/>
      <c r="H643" s="17"/>
      <c r="I643" s="17"/>
      <c r="J643" s="17"/>
      <c r="K643" s="17"/>
      <c r="L643" s="17"/>
    </row>
    <row r="644">
      <c r="A644" s="97"/>
      <c r="B644" s="17"/>
      <c r="C644" s="17"/>
      <c r="D644" s="17"/>
      <c r="E644" s="17"/>
      <c r="F644" s="17"/>
      <c r="G644" s="17"/>
      <c r="H644" s="17"/>
      <c r="I644" s="17"/>
      <c r="J644" s="17"/>
      <c r="K644" s="17"/>
      <c r="L644" s="17"/>
    </row>
    <row r="645">
      <c r="A645" s="97"/>
      <c r="B645" s="17"/>
      <c r="C645" s="17"/>
      <c r="D645" s="17"/>
      <c r="E645" s="17"/>
      <c r="F645" s="17"/>
      <c r="G645" s="17"/>
      <c r="H645" s="17"/>
      <c r="I645" s="17"/>
      <c r="J645" s="17"/>
      <c r="K645" s="17"/>
      <c r="L645" s="17"/>
    </row>
    <row r="646">
      <c r="A646" s="97"/>
      <c r="B646" s="17"/>
      <c r="C646" s="17"/>
      <c r="D646" s="17"/>
      <c r="E646" s="17"/>
      <c r="F646" s="17"/>
      <c r="G646" s="17"/>
      <c r="H646" s="17"/>
      <c r="I646" s="17"/>
      <c r="J646" s="17"/>
      <c r="K646" s="17"/>
      <c r="L646" s="17"/>
    </row>
    <row r="647">
      <c r="A647" s="97"/>
      <c r="B647" s="17"/>
      <c r="C647" s="17"/>
      <c r="D647" s="17"/>
      <c r="E647" s="17"/>
      <c r="F647" s="17"/>
      <c r="G647" s="17"/>
      <c r="H647" s="17"/>
      <c r="I647" s="17"/>
      <c r="J647" s="17"/>
      <c r="K647" s="17"/>
      <c r="L647" s="17"/>
    </row>
    <row r="648">
      <c r="A648" s="97"/>
      <c r="B648" s="17"/>
      <c r="C648" s="17"/>
      <c r="D648" s="17"/>
      <c r="E648" s="17"/>
      <c r="F648" s="17"/>
      <c r="G648" s="17"/>
      <c r="H648" s="17"/>
      <c r="I648" s="17"/>
      <c r="J648" s="17"/>
      <c r="K648" s="17"/>
      <c r="L648" s="17"/>
    </row>
    <row r="649">
      <c r="A649" s="97"/>
      <c r="B649" s="17"/>
      <c r="C649" s="17"/>
      <c r="D649" s="17"/>
      <c r="E649" s="17"/>
      <c r="F649" s="17"/>
      <c r="G649" s="17"/>
      <c r="H649" s="17"/>
      <c r="I649" s="17"/>
      <c r="J649" s="17"/>
      <c r="K649" s="17"/>
      <c r="L649" s="17"/>
    </row>
    <row r="650">
      <c r="A650" s="97"/>
      <c r="B650" s="17"/>
      <c r="C650" s="17"/>
      <c r="D650" s="17"/>
      <c r="E650" s="17"/>
      <c r="F650" s="17"/>
      <c r="G650" s="17"/>
      <c r="H650" s="17"/>
      <c r="I650" s="17"/>
      <c r="J650" s="17"/>
      <c r="K650" s="17"/>
      <c r="L650" s="17"/>
    </row>
    <row r="651">
      <c r="A651" s="97"/>
      <c r="B651" s="17"/>
      <c r="C651" s="17"/>
      <c r="D651" s="17"/>
      <c r="E651" s="17"/>
      <c r="F651" s="17"/>
      <c r="G651" s="17"/>
      <c r="H651" s="17"/>
      <c r="I651" s="17"/>
      <c r="J651" s="17"/>
      <c r="K651" s="17"/>
      <c r="L651" s="17"/>
    </row>
    <row r="652">
      <c r="A652" s="97"/>
      <c r="B652" s="17"/>
      <c r="C652" s="17"/>
      <c r="D652" s="17"/>
      <c r="E652" s="17"/>
      <c r="F652" s="17"/>
      <c r="G652" s="17"/>
      <c r="H652" s="17"/>
      <c r="I652" s="17"/>
      <c r="J652" s="17"/>
      <c r="K652" s="17"/>
      <c r="L652" s="17"/>
    </row>
    <row r="653">
      <c r="A653" s="97"/>
      <c r="B653" s="17"/>
      <c r="C653" s="17"/>
      <c r="D653" s="17"/>
      <c r="E653" s="17"/>
      <c r="F653" s="17"/>
      <c r="G653" s="17"/>
      <c r="H653" s="17"/>
      <c r="I653" s="17"/>
      <c r="J653" s="17"/>
      <c r="K653" s="17"/>
      <c r="L653" s="17"/>
    </row>
    <row r="654">
      <c r="A654" s="97"/>
      <c r="B654" s="17"/>
      <c r="C654" s="17"/>
      <c r="D654" s="17"/>
      <c r="E654" s="17"/>
      <c r="F654" s="17"/>
      <c r="G654" s="17"/>
      <c r="H654" s="17"/>
      <c r="I654" s="17"/>
      <c r="J654" s="17"/>
      <c r="K654" s="17"/>
      <c r="L654" s="17"/>
    </row>
    <row r="655">
      <c r="A655" s="97"/>
      <c r="B655" s="17"/>
      <c r="C655" s="17"/>
      <c r="D655" s="17"/>
      <c r="E655" s="17"/>
      <c r="F655" s="17"/>
      <c r="G655" s="17"/>
      <c r="H655" s="17"/>
      <c r="I655" s="17"/>
      <c r="J655" s="17"/>
      <c r="K655" s="17"/>
      <c r="L655" s="17"/>
    </row>
    <row r="656">
      <c r="A656" s="97"/>
      <c r="B656" s="17"/>
      <c r="C656" s="17"/>
      <c r="D656" s="17"/>
      <c r="E656" s="17"/>
      <c r="F656" s="17"/>
      <c r="G656" s="17"/>
      <c r="H656" s="17"/>
      <c r="I656" s="17"/>
      <c r="J656" s="17"/>
      <c r="K656" s="17"/>
      <c r="L656" s="17"/>
    </row>
    <row r="657">
      <c r="A657" s="97"/>
      <c r="B657" s="17"/>
      <c r="C657" s="17"/>
      <c r="D657" s="17"/>
      <c r="E657" s="17"/>
      <c r="F657" s="17"/>
      <c r="G657" s="17"/>
      <c r="H657" s="17"/>
      <c r="I657" s="17"/>
      <c r="J657" s="17"/>
      <c r="K657" s="17"/>
      <c r="L657" s="17"/>
    </row>
    <row r="658">
      <c r="A658" s="97"/>
      <c r="B658" s="17"/>
      <c r="C658" s="17"/>
      <c r="D658" s="17"/>
      <c r="E658" s="17"/>
      <c r="F658" s="17"/>
      <c r="G658" s="17"/>
      <c r="H658" s="17"/>
      <c r="I658" s="17"/>
      <c r="J658" s="17"/>
      <c r="K658" s="17"/>
      <c r="L658" s="17"/>
    </row>
    <row r="659">
      <c r="A659" s="97"/>
      <c r="B659" s="17"/>
      <c r="C659" s="17"/>
      <c r="D659" s="17"/>
      <c r="E659" s="17"/>
      <c r="F659" s="17"/>
      <c r="G659" s="17"/>
      <c r="H659" s="17"/>
      <c r="I659" s="17"/>
      <c r="J659" s="17"/>
      <c r="K659" s="17"/>
      <c r="L659" s="17"/>
    </row>
    <row r="660">
      <c r="A660" s="97"/>
      <c r="B660" s="17"/>
      <c r="C660" s="17"/>
      <c r="D660" s="17"/>
      <c r="E660" s="17"/>
      <c r="F660" s="17"/>
      <c r="G660" s="17"/>
      <c r="H660" s="17"/>
      <c r="I660" s="17"/>
      <c r="J660" s="17"/>
      <c r="K660" s="17"/>
      <c r="L660" s="17"/>
    </row>
    <row r="661">
      <c r="A661" s="97"/>
      <c r="B661" s="17"/>
      <c r="C661" s="17"/>
      <c r="D661" s="17"/>
      <c r="E661" s="17"/>
      <c r="F661" s="17"/>
      <c r="G661" s="17"/>
      <c r="H661" s="17"/>
      <c r="I661" s="17"/>
      <c r="J661" s="17"/>
      <c r="K661" s="17"/>
      <c r="L661" s="17"/>
    </row>
    <row r="662">
      <c r="A662" s="97"/>
      <c r="B662" s="17"/>
      <c r="C662" s="17"/>
      <c r="D662" s="17"/>
      <c r="E662" s="17"/>
      <c r="F662" s="17"/>
      <c r="G662" s="17"/>
      <c r="H662" s="17"/>
      <c r="I662" s="17"/>
      <c r="J662" s="17"/>
      <c r="K662" s="17"/>
      <c r="L662" s="17"/>
    </row>
    <row r="663">
      <c r="A663" s="97"/>
      <c r="B663" s="17"/>
      <c r="C663" s="17"/>
      <c r="D663" s="17"/>
      <c r="E663" s="17"/>
      <c r="F663" s="17"/>
      <c r="G663" s="17"/>
      <c r="H663" s="17"/>
      <c r="I663" s="17"/>
      <c r="J663" s="17"/>
      <c r="K663" s="17"/>
      <c r="L663" s="17"/>
    </row>
    <row r="664">
      <c r="A664" s="97"/>
      <c r="B664" s="17"/>
      <c r="C664" s="17"/>
      <c r="D664" s="17"/>
      <c r="E664" s="17"/>
      <c r="F664" s="17"/>
      <c r="G664" s="17"/>
      <c r="H664" s="17"/>
      <c r="I664" s="17"/>
      <c r="J664" s="17"/>
      <c r="K664" s="17"/>
      <c r="L664" s="17"/>
    </row>
    <row r="665">
      <c r="A665" s="97"/>
      <c r="B665" s="17"/>
      <c r="C665" s="17"/>
      <c r="D665" s="17"/>
      <c r="E665" s="17"/>
      <c r="F665" s="17"/>
      <c r="G665" s="17"/>
      <c r="H665" s="17"/>
      <c r="I665" s="17"/>
      <c r="J665" s="17"/>
      <c r="K665" s="17"/>
      <c r="L665" s="17"/>
    </row>
    <row r="666">
      <c r="A666" s="97"/>
      <c r="B666" s="17"/>
      <c r="C666" s="17"/>
      <c r="D666" s="17"/>
      <c r="E666" s="17"/>
      <c r="F666" s="17"/>
      <c r="G666" s="17"/>
      <c r="H666" s="17"/>
      <c r="I666" s="17"/>
      <c r="J666" s="17"/>
      <c r="K666" s="17"/>
      <c r="L666" s="17"/>
    </row>
    <row r="667">
      <c r="A667" s="97"/>
      <c r="B667" s="17"/>
      <c r="C667" s="17"/>
      <c r="D667" s="17"/>
      <c r="E667" s="17"/>
      <c r="F667" s="17"/>
      <c r="G667" s="17"/>
      <c r="H667" s="17"/>
      <c r="I667" s="17"/>
      <c r="J667" s="17"/>
      <c r="K667" s="17"/>
      <c r="L667" s="17"/>
    </row>
    <row r="668">
      <c r="A668" s="97"/>
      <c r="B668" s="17"/>
      <c r="C668" s="17"/>
      <c r="D668" s="17"/>
      <c r="E668" s="17"/>
      <c r="F668" s="17"/>
      <c r="G668" s="17"/>
      <c r="H668" s="17"/>
      <c r="I668" s="17"/>
      <c r="J668" s="17"/>
      <c r="K668" s="17"/>
      <c r="L668" s="17"/>
    </row>
    <row r="669">
      <c r="A669" s="97"/>
      <c r="B669" s="17"/>
      <c r="C669" s="17"/>
      <c r="D669" s="17"/>
      <c r="E669" s="17"/>
      <c r="F669" s="17"/>
      <c r="G669" s="17"/>
      <c r="H669" s="17"/>
      <c r="I669" s="17"/>
      <c r="J669" s="17"/>
      <c r="K669" s="17"/>
      <c r="L669" s="17"/>
    </row>
    <row r="670">
      <c r="A670" s="97"/>
      <c r="B670" s="17"/>
      <c r="C670" s="17"/>
      <c r="D670" s="17"/>
      <c r="E670" s="17"/>
      <c r="F670" s="17"/>
      <c r="G670" s="17"/>
      <c r="H670" s="17"/>
      <c r="I670" s="17"/>
      <c r="J670" s="17"/>
      <c r="K670" s="17"/>
      <c r="L670" s="17"/>
    </row>
    <row r="671">
      <c r="A671" s="97"/>
      <c r="B671" s="17"/>
      <c r="C671" s="17"/>
      <c r="D671" s="17"/>
      <c r="E671" s="17"/>
      <c r="F671" s="17"/>
      <c r="G671" s="17"/>
      <c r="H671" s="17"/>
      <c r="I671" s="17"/>
      <c r="J671" s="17"/>
      <c r="K671" s="17"/>
      <c r="L671" s="17"/>
    </row>
    <row r="672">
      <c r="A672" s="97"/>
      <c r="B672" s="17"/>
      <c r="C672" s="17"/>
      <c r="D672" s="17"/>
      <c r="E672" s="17"/>
      <c r="F672" s="17"/>
      <c r="G672" s="17"/>
      <c r="H672" s="17"/>
      <c r="I672" s="17"/>
      <c r="J672" s="17"/>
      <c r="K672" s="17"/>
      <c r="L672" s="17"/>
    </row>
    <row r="673">
      <c r="A673" s="97"/>
      <c r="B673" s="17"/>
      <c r="C673" s="17"/>
      <c r="D673" s="17"/>
      <c r="E673" s="17"/>
      <c r="F673" s="17"/>
      <c r="G673" s="17"/>
      <c r="H673" s="17"/>
      <c r="I673" s="17"/>
      <c r="J673" s="17"/>
      <c r="K673" s="17"/>
      <c r="L673" s="17"/>
    </row>
    <row r="674">
      <c r="A674" s="97"/>
      <c r="B674" s="17"/>
      <c r="C674" s="17"/>
      <c r="D674" s="17"/>
      <c r="E674" s="17"/>
      <c r="F674" s="17"/>
      <c r="G674" s="17"/>
      <c r="H674" s="17"/>
      <c r="I674" s="17"/>
      <c r="J674" s="17"/>
      <c r="K674" s="17"/>
      <c r="L674" s="17"/>
    </row>
    <row r="675">
      <c r="A675" s="97"/>
      <c r="B675" s="17"/>
      <c r="C675" s="17"/>
      <c r="D675" s="17"/>
      <c r="E675" s="17"/>
      <c r="F675" s="17"/>
      <c r="G675" s="17"/>
      <c r="H675" s="17"/>
      <c r="I675" s="17"/>
      <c r="J675" s="17"/>
      <c r="K675" s="17"/>
      <c r="L675" s="17"/>
    </row>
    <row r="676">
      <c r="A676" s="97"/>
      <c r="B676" s="17"/>
      <c r="C676" s="17"/>
      <c r="D676" s="17"/>
      <c r="E676" s="17"/>
      <c r="F676" s="17"/>
      <c r="G676" s="17"/>
      <c r="H676" s="17"/>
      <c r="I676" s="17"/>
      <c r="J676" s="17"/>
      <c r="K676" s="17"/>
      <c r="L676" s="17"/>
    </row>
    <row r="677">
      <c r="A677" s="97"/>
      <c r="B677" s="17"/>
      <c r="C677" s="17"/>
      <c r="D677" s="17"/>
      <c r="E677" s="17"/>
      <c r="F677" s="17"/>
      <c r="G677" s="17"/>
      <c r="H677" s="17"/>
      <c r="I677" s="17"/>
      <c r="J677" s="17"/>
      <c r="K677" s="17"/>
      <c r="L677" s="17"/>
    </row>
    <row r="678">
      <c r="A678" s="97"/>
      <c r="B678" s="17"/>
      <c r="C678" s="17"/>
      <c r="D678" s="17"/>
      <c r="E678" s="17"/>
      <c r="F678" s="17"/>
      <c r="G678" s="17"/>
      <c r="H678" s="17"/>
      <c r="I678" s="17"/>
      <c r="J678" s="17"/>
      <c r="K678" s="17"/>
      <c r="L678" s="17"/>
    </row>
    <row r="679">
      <c r="A679" s="97"/>
      <c r="B679" s="17"/>
      <c r="C679" s="17"/>
      <c r="D679" s="17"/>
      <c r="E679" s="17"/>
      <c r="F679" s="17"/>
      <c r="G679" s="17"/>
      <c r="H679" s="17"/>
      <c r="I679" s="17"/>
      <c r="J679" s="17"/>
      <c r="K679" s="17"/>
      <c r="L679" s="17"/>
    </row>
    <row r="680">
      <c r="A680" s="97"/>
      <c r="B680" s="17"/>
      <c r="C680" s="17"/>
      <c r="D680" s="17"/>
      <c r="E680" s="17"/>
      <c r="F680" s="17"/>
      <c r="G680" s="17"/>
      <c r="H680" s="17"/>
      <c r="I680" s="17"/>
      <c r="J680" s="17"/>
      <c r="K680" s="17"/>
      <c r="L680" s="17"/>
    </row>
    <row r="681">
      <c r="A681" s="97"/>
      <c r="B681" s="17"/>
      <c r="C681" s="17"/>
      <c r="D681" s="17"/>
      <c r="E681" s="17"/>
      <c r="F681" s="17"/>
      <c r="G681" s="17"/>
      <c r="H681" s="17"/>
      <c r="I681" s="95"/>
      <c r="J681" s="17"/>
      <c r="K681" s="17"/>
      <c r="L681" s="17"/>
    </row>
    <row r="682">
      <c r="A682" s="97"/>
      <c r="B682" s="17"/>
      <c r="C682" s="17"/>
      <c r="D682" s="17"/>
      <c r="E682" s="17"/>
      <c r="F682" s="17"/>
      <c r="G682" s="17"/>
      <c r="H682" s="17"/>
      <c r="I682" s="17"/>
      <c r="J682" s="17"/>
      <c r="K682" s="17"/>
      <c r="L682" s="17"/>
    </row>
    <row r="683">
      <c r="A683" s="97"/>
      <c r="B683" s="17"/>
      <c r="C683" s="17"/>
      <c r="D683" s="17"/>
      <c r="E683" s="17"/>
      <c r="F683" s="17"/>
      <c r="G683" s="17"/>
      <c r="H683" s="17"/>
      <c r="I683" s="93"/>
      <c r="J683" s="17"/>
      <c r="K683" s="17"/>
      <c r="L683" s="17"/>
    </row>
    <row r="684">
      <c r="A684" s="97"/>
      <c r="B684" s="17"/>
      <c r="C684" s="17"/>
      <c r="D684" s="17"/>
      <c r="E684" s="17"/>
      <c r="F684" s="17"/>
      <c r="G684" s="17"/>
      <c r="H684" s="17"/>
      <c r="I684" s="17"/>
      <c r="J684" s="17"/>
      <c r="K684" s="17"/>
      <c r="L684" s="17"/>
    </row>
    <row r="685">
      <c r="A685" s="97"/>
      <c r="B685" s="17"/>
      <c r="C685" s="17"/>
      <c r="D685" s="17"/>
      <c r="E685" s="17"/>
      <c r="F685" s="17"/>
      <c r="G685" s="17"/>
      <c r="H685" s="17"/>
      <c r="I685" s="17"/>
      <c r="J685" s="17"/>
      <c r="K685" s="17"/>
      <c r="L685" s="17"/>
    </row>
    <row r="686">
      <c r="A686" s="97"/>
      <c r="B686" s="17"/>
      <c r="C686" s="17"/>
      <c r="D686" s="17"/>
      <c r="E686" s="17"/>
      <c r="F686" s="17"/>
      <c r="G686" s="17"/>
      <c r="H686" s="17"/>
      <c r="I686" s="95"/>
      <c r="J686" s="17"/>
      <c r="K686" s="17"/>
      <c r="L686" s="17"/>
    </row>
    <row r="687">
      <c r="A687" s="97"/>
      <c r="B687" s="17"/>
      <c r="C687" s="17"/>
      <c r="D687" s="17"/>
      <c r="E687" s="17"/>
      <c r="F687" s="17"/>
      <c r="G687" s="17"/>
      <c r="H687" s="17"/>
      <c r="I687" s="94"/>
      <c r="J687" s="17"/>
      <c r="K687" s="17"/>
      <c r="L687" s="17"/>
    </row>
    <row r="688">
      <c r="A688" s="97"/>
      <c r="B688" s="17"/>
      <c r="C688" s="17"/>
      <c r="D688" s="17"/>
      <c r="E688" s="17"/>
      <c r="F688" s="17"/>
      <c r="G688" s="17"/>
      <c r="H688" s="17"/>
      <c r="I688" s="17"/>
      <c r="J688" s="17"/>
      <c r="K688" s="17"/>
      <c r="L688" s="17"/>
    </row>
    <row r="689">
      <c r="A689" s="97"/>
      <c r="B689" s="17"/>
      <c r="C689" s="17"/>
      <c r="D689" s="17"/>
      <c r="E689" s="17"/>
      <c r="F689" s="17"/>
      <c r="G689" s="17"/>
      <c r="H689" s="17"/>
      <c r="I689" s="95"/>
      <c r="J689" s="17"/>
      <c r="K689" s="17"/>
      <c r="L689" s="17"/>
    </row>
    <row r="690">
      <c r="A690" s="97"/>
      <c r="B690" s="17"/>
      <c r="C690" s="17"/>
      <c r="D690" s="17"/>
      <c r="E690" s="17"/>
      <c r="F690" s="17"/>
      <c r="G690" s="17"/>
      <c r="H690" s="17"/>
      <c r="I690" s="95"/>
      <c r="J690" s="17"/>
      <c r="K690" s="17"/>
      <c r="L690" s="17"/>
    </row>
    <row r="691">
      <c r="A691" s="97"/>
      <c r="B691" s="17"/>
      <c r="C691" s="17"/>
      <c r="D691" s="17"/>
      <c r="E691" s="17"/>
      <c r="F691" s="17"/>
      <c r="G691" s="17"/>
      <c r="H691" s="17"/>
      <c r="I691" s="95"/>
      <c r="J691" s="17"/>
      <c r="K691" s="17"/>
      <c r="L691" s="17"/>
    </row>
    <row r="692">
      <c r="A692" s="97"/>
      <c r="B692" s="17"/>
      <c r="C692" s="17"/>
      <c r="D692" s="17"/>
      <c r="E692" s="17"/>
      <c r="F692" s="17"/>
      <c r="G692" s="17"/>
      <c r="H692" s="17"/>
      <c r="I692" s="17"/>
      <c r="J692" s="17"/>
      <c r="K692" s="17"/>
      <c r="L692" s="17"/>
    </row>
    <row r="693">
      <c r="A693" s="97"/>
      <c r="B693" s="17"/>
      <c r="C693" s="17"/>
      <c r="D693" s="17"/>
      <c r="E693" s="17"/>
      <c r="F693" s="17"/>
      <c r="G693" s="17"/>
      <c r="H693" s="17"/>
      <c r="I693" s="95"/>
      <c r="J693" s="17"/>
      <c r="K693" s="17"/>
      <c r="L693" s="17"/>
    </row>
    <row r="694">
      <c r="A694" s="97"/>
      <c r="B694" s="17"/>
      <c r="C694" s="17"/>
      <c r="D694" s="17"/>
      <c r="E694" s="17"/>
      <c r="F694" s="17"/>
      <c r="G694" s="17"/>
      <c r="H694" s="17"/>
      <c r="I694" s="94"/>
      <c r="J694" s="17"/>
      <c r="K694" s="17"/>
      <c r="L694" s="17"/>
    </row>
    <row r="695">
      <c r="A695" s="97"/>
      <c r="B695" s="17"/>
      <c r="C695" s="17"/>
      <c r="D695" s="17"/>
      <c r="E695" s="17"/>
      <c r="F695" s="17"/>
      <c r="G695" s="17"/>
      <c r="H695" s="17"/>
      <c r="I695" s="17"/>
      <c r="J695" s="17"/>
      <c r="K695" s="17"/>
      <c r="L695" s="17"/>
    </row>
    <row r="696">
      <c r="A696" s="97"/>
      <c r="B696" s="17"/>
      <c r="C696" s="17"/>
      <c r="D696" s="17"/>
      <c r="E696" s="17"/>
      <c r="F696" s="17"/>
      <c r="G696" s="17"/>
      <c r="H696" s="17"/>
      <c r="I696" s="17"/>
      <c r="J696" s="17"/>
      <c r="K696" s="17"/>
      <c r="L696" s="17"/>
    </row>
    <row r="697">
      <c r="A697" s="97"/>
      <c r="B697" s="17"/>
      <c r="C697" s="17"/>
      <c r="D697" s="17"/>
      <c r="E697" s="17"/>
      <c r="F697" s="17"/>
      <c r="G697" s="17"/>
      <c r="H697" s="17"/>
      <c r="I697" s="17"/>
      <c r="J697" s="17"/>
      <c r="K697" s="17"/>
      <c r="L697" s="17"/>
    </row>
    <row r="698">
      <c r="A698" s="97"/>
      <c r="B698" s="17"/>
      <c r="C698" s="17"/>
      <c r="D698" s="17"/>
      <c r="E698" s="17"/>
      <c r="F698" s="17"/>
      <c r="G698" s="17"/>
      <c r="H698" s="17"/>
      <c r="I698" s="17"/>
      <c r="J698" s="17"/>
      <c r="K698" s="17"/>
      <c r="L698" s="17"/>
    </row>
    <row r="699">
      <c r="A699" s="97"/>
      <c r="B699" s="17"/>
      <c r="C699" s="17"/>
      <c r="D699" s="17"/>
      <c r="E699" s="17"/>
      <c r="F699" s="17"/>
      <c r="G699" s="17"/>
      <c r="H699" s="17"/>
      <c r="I699" s="93"/>
      <c r="J699" s="17"/>
      <c r="K699" s="17"/>
      <c r="L699" s="17"/>
    </row>
    <row r="700">
      <c r="A700" s="97"/>
      <c r="B700" s="17"/>
      <c r="C700" s="17"/>
      <c r="D700" s="17"/>
      <c r="E700" s="17"/>
      <c r="F700" s="17"/>
      <c r="G700" s="17"/>
      <c r="H700" s="17"/>
      <c r="I700" s="17"/>
      <c r="J700" s="17"/>
      <c r="K700" s="17"/>
      <c r="L700" s="17"/>
    </row>
    <row r="701">
      <c r="A701" s="97"/>
      <c r="B701" s="17"/>
      <c r="C701" s="17"/>
      <c r="D701" s="17"/>
      <c r="E701" s="17"/>
      <c r="F701" s="17"/>
      <c r="G701" s="17"/>
      <c r="H701" s="17"/>
      <c r="I701" s="17"/>
      <c r="J701" s="17"/>
      <c r="K701" s="17"/>
      <c r="L701" s="17"/>
    </row>
    <row r="702">
      <c r="A702" s="97"/>
      <c r="B702" s="17"/>
      <c r="C702" s="17"/>
      <c r="D702" s="17"/>
      <c r="E702" s="17"/>
      <c r="F702" s="17"/>
      <c r="G702" s="17"/>
      <c r="H702" s="17"/>
      <c r="I702" s="17"/>
      <c r="J702" s="17"/>
      <c r="K702" s="17"/>
      <c r="L702" s="17"/>
    </row>
    <row r="703">
      <c r="A703" s="97"/>
      <c r="B703" s="17"/>
      <c r="C703" s="17"/>
      <c r="D703" s="17"/>
      <c r="E703" s="17"/>
      <c r="F703" s="17"/>
      <c r="G703" s="17"/>
      <c r="H703" s="17"/>
      <c r="I703" s="17"/>
      <c r="J703" s="17"/>
      <c r="K703" s="17"/>
      <c r="L703" s="17"/>
    </row>
    <row r="704">
      <c r="A704" s="97"/>
      <c r="B704" s="17"/>
      <c r="C704" s="17"/>
      <c r="D704" s="17"/>
      <c r="E704" s="17"/>
      <c r="F704" s="17"/>
      <c r="G704" s="17"/>
      <c r="H704" s="17"/>
      <c r="I704" s="17"/>
      <c r="J704" s="17"/>
      <c r="K704" s="17"/>
      <c r="L704" s="17"/>
    </row>
    <row r="705">
      <c r="A705" s="97"/>
      <c r="B705" s="17"/>
      <c r="C705" s="17"/>
      <c r="D705" s="17"/>
      <c r="E705" s="17"/>
      <c r="F705" s="17"/>
      <c r="G705" s="17"/>
      <c r="H705" s="17"/>
      <c r="I705" s="17"/>
      <c r="J705" s="17"/>
      <c r="K705" s="17"/>
      <c r="L705" s="17"/>
    </row>
    <row r="706">
      <c r="A706" s="97"/>
      <c r="B706" s="17"/>
      <c r="C706" s="17"/>
      <c r="D706" s="17"/>
      <c r="E706" s="17"/>
      <c r="F706" s="17"/>
      <c r="G706" s="17"/>
      <c r="H706" s="17"/>
      <c r="I706" s="17"/>
      <c r="J706" s="17"/>
      <c r="K706" s="17"/>
      <c r="L706" s="17"/>
    </row>
    <row r="707">
      <c r="A707" s="97"/>
      <c r="B707" s="17"/>
      <c r="C707" s="17"/>
      <c r="D707" s="17"/>
      <c r="E707" s="17"/>
      <c r="F707" s="17"/>
      <c r="G707" s="17"/>
      <c r="H707" s="17"/>
      <c r="I707" s="93"/>
      <c r="J707" s="17"/>
      <c r="K707" s="17"/>
      <c r="L707" s="17"/>
    </row>
    <row r="708">
      <c r="A708" s="97"/>
      <c r="B708" s="17"/>
      <c r="C708" s="17"/>
      <c r="D708" s="17"/>
      <c r="E708" s="17"/>
      <c r="F708" s="17"/>
      <c r="G708" s="17"/>
      <c r="H708" s="17"/>
      <c r="I708" s="95"/>
      <c r="J708" s="17"/>
      <c r="K708" s="17"/>
      <c r="L708" s="17"/>
    </row>
    <row r="709">
      <c r="A709" s="97"/>
      <c r="B709" s="17"/>
      <c r="C709" s="17"/>
      <c r="D709" s="17"/>
      <c r="E709" s="17"/>
      <c r="F709" s="17"/>
      <c r="G709" s="17"/>
      <c r="H709" s="17"/>
      <c r="I709" s="17"/>
      <c r="J709" s="17"/>
      <c r="K709" s="17"/>
      <c r="L709" s="17"/>
    </row>
    <row r="710">
      <c r="A710" s="97"/>
      <c r="B710" s="17"/>
      <c r="C710" s="17"/>
      <c r="D710" s="17"/>
      <c r="E710" s="17"/>
      <c r="F710" s="17"/>
      <c r="G710" s="17"/>
      <c r="H710" s="17"/>
      <c r="I710" s="95"/>
      <c r="J710" s="17"/>
      <c r="K710" s="17"/>
      <c r="L710" s="17"/>
    </row>
    <row r="711">
      <c r="A711" s="97"/>
      <c r="B711" s="17"/>
      <c r="C711" s="17"/>
      <c r="D711" s="17"/>
      <c r="E711" s="17"/>
      <c r="F711" s="17"/>
      <c r="G711" s="17"/>
      <c r="H711" s="17"/>
      <c r="I711" s="95"/>
      <c r="J711" s="17"/>
      <c r="K711" s="17"/>
      <c r="L711" s="17"/>
    </row>
    <row r="712">
      <c r="A712" s="97"/>
      <c r="B712" s="17"/>
      <c r="C712" s="17"/>
      <c r="D712" s="17"/>
      <c r="E712" s="17"/>
      <c r="F712" s="17"/>
      <c r="G712" s="17"/>
      <c r="H712" s="17"/>
      <c r="I712" s="17"/>
      <c r="J712" s="17"/>
      <c r="K712" s="17"/>
      <c r="L712" s="17"/>
    </row>
    <row r="713">
      <c r="A713" s="97"/>
      <c r="B713" s="17"/>
      <c r="C713" s="17"/>
      <c r="D713" s="17"/>
      <c r="E713" s="17"/>
      <c r="F713" s="17"/>
      <c r="G713" s="17"/>
      <c r="H713" s="17"/>
      <c r="I713" s="94"/>
      <c r="J713" s="17"/>
      <c r="K713" s="17"/>
      <c r="L713" s="17"/>
    </row>
    <row r="714">
      <c r="A714" s="97"/>
      <c r="B714" s="17"/>
      <c r="C714" s="17"/>
      <c r="D714" s="17"/>
      <c r="E714" s="17"/>
      <c r="F714" s="17"/>
      <c r="G714" s="17"/>
      <c r="H714" s="17"/>
      <c r="I714" s="95"/>
      <c r="J714" s="17"/>
      <c r="K714" s="17"/>
      <c r="L714" s="17"/>
    </row>
    <row r="715">
      <c r="A715" s="97"/>
      <c r="B715" s="17"/>
      <c r="C715" s="17"/>
      <c r="D715" s="17"/>
      <c r="E715" s="17"/>
      <c r="F715" s="17"/>
      <c r="G715" s="17"/>
      <c r="H715" s="17"/>
      <c r="I715" s="17"/>
      <c r="J715" s="17"/>
      <c r="K715" s="17"/>
      <c r="L715" s="17"/>
    </row>
    <row r="716">
      <c r="A716" s="97"/>
      <c r="B716" s="17"/>
      <c r="C716" s="17"/>
      <c r="D716" s="17"/>
      <c r="E716" s="17"/>
      <c r="F716" s="17"/>
      <c r="G716" s="17"/>
      <c r="H716" s="17"/>
      <c r="I716" s="93"/>
      <c r="J716" s="17"/>
      <c r="K716" s="17"/>
      <c r="L716" s="17"/>
    </row>
    <row r="717">
      <c r="A717" s="97"/>
      <c r="B717" s="17"/>
      <c r="C717" s="17"/>
      <c r="D717" s="17"/>
      <c r="E717" s="17"/>
      <c r="F717" s="17"/>
      <c r="G717" s="17"/>
      <c r="H717" s="17"/>
      <c r="I717" s="17"/>
      <c r="J717" s="17"/>
      <c r="K717" s="17"/>
      <c r="L717" s="17"/>
    </row>
    <row r="718">
      <c r="A718" s="97"/>
      <c r="B718" s="17"/>
      <c r="C718" s="17"/>
      <c r="D718" s="17"/>
      <c r="E718" s="17"/>
      <c r="F718" s="17"/>
      <c r="G718" s="17"/>
      <c r="H718" s="17"/>
      <c r="I718" s="95"/>
      <c r="J718" s="17"/>
      <c r="K718" s="17"/>
      <c r="L718" s="17"/>
    </row>
    <row r="719">
      <c r="A719" s="97"/>
      <c r="B719" s="17"/>
      <c r="C719" s="17"/>
      <c r="D719" s="17"/>
      <c r="E719" s="17"/>
      <c r="F719" s="17"/>
      <c r="G719" s="17"/>
      <c r="H719" s="17"/>
      <c r="I719" s="95"/>
      <c r="J719" s="17"/>
      <c r="K719" s="17"/>
      <c r="L719" s="17"/>
    </row>
    <row r="720">
      <c r="A720" s="97"/>
      <c r="B720" s="17"/>
      <c r="C720" s="17"/>
      <c r="D720" s="17"/>
      <c r="E720" s="17"/>
      <c r="F720" s="17"/>
      <c r="G720" s="17"/>
      <c r="H720" s="17"/>
      <c r="I720" s="93"/>
      <c r="J720" s="17"/>
      <c r="K720" s="17"/>
      <c r="L720" s="17"/>
    </row>
    <row r="721">
      <c r="A721" s="97"/>
      <c r="B721" s="17"/>
      <c r="C721" s="17"/>
      <c r="D721" s="17"/>
      <c r="E721" s="17"/>
      <c r="F721" s="17"/>
      <c r="G721" s="17"/>
      <c r="H721" s="17"/>
      <c r="I721" s="95"/>
      <c r="J721" s="17"/>
      <c r="K721" s="17"/>
      <c r="L721" s="17"/>
    </row>
    <row r="722">
      <c r="A722" s="97"/>
      <c r="B722" s="17"/>
      <c r="C722" s="17"/>
      <c r="D722" s="17"/>
      <c r="E722" s="17"/>
      <c r="F722" s="17"/>
      <c r="G722" s="17"/>
      <c r="H722" s="17"/>
      <c r="I722" s="95"/>
      <c r="J722" s="17"/>
      <c r="K722" s="17"/>
      <c r="L722" s="17"/>
    </row>
    <row r="723">
      <c r="A723" s="97"/>
      <c r="B723" s="17"/>
      <c r="C723" s="17"/>
      <c r="D723" s="17"/>
      <c r="E723" s="17"/>
      <c r="F723" s="17"/>
      <c r="G723" s="17"/>
      <c r="H723" s="17"/>
      <c r="I723" s="95"/>
      <c r="J723" s="17"/>
      <c r="K723" s="17"/>
      <c r="L723" s="17"/>
    </row>
    <row r="724">
      <c r="A724" s="97"/>
      <c r="B724" s="17"/>
      <c r="C724" s="17"/>
      <c r="D724" s="17"/>
      <c r="E724" s="17"/>
      <c r="F724" s="17"/>
      <c r="G724" s="17"/>
      <c r="H724" s="17"/>
      <c r="I724" s="17"/>
      <c r="J724" s="17"/>
      <c r="K724" s="17"/>
      <c r="L724" s="17"/>
    </row>
    <row r="725">
      <c r="A725" s="97"/>
      <c r="B725" s="17"/>
      <c r="C725" s="17"/>
      <c r="D725" s="17"/>
      <c r="E725" s="17"/>
      <c r="F725" s="17"/>
      <c r="G725" s="17"/>
      <c r="H725" s="17"/>
      <c r="I725" s="95"/>
      <c r="J725" s="17"/>
      <c r="K725" s="17"/>
      <c r="L725" s="17"/>
    </row>
    <row r="726">
      <c r="A726" s="97"/>
      <c r="B726" s="17"/>
      <c r="C726" s="17"/>
      <c r="D726" s="17"/>
      <c r="E726" s="17"/>
      <c r="F726" s="17"/>
      <c r="G726" s="17"/>
      <c r="H726" s="17"/>
      <c r="I726" s="95"/>
      <c r="J726" s="17"/>
      <c r="K726" s="17"/>
      <c r="L726" s="17"/>
    </row>
    <row r="727">
      <c r="A727" s="97"/>
      <c r="B727" s="17"/>
      <c r="C727" s="17"/>
      <c r="D727" s="17"/>
      <c r="E727" s="17"/>
      <c r="F727" s="17"/>
      <c r="G727" s="17"/>
      <c r="H727" s="17"/>
      <c r="I727" s="17"/>
      <c r="J727" s="17"/>
      <c r="K727" s="17"/>
      <c r="L727" s="17"/>
    </row>
    <row r="728">
      <c r="A728" s="97"/>
      <c r="B728" s="17"/>
      <c r="C728" s="17"/>
      <c r="D728" s="17"/>
      <c r="E728" s="17"/>
      <c r="F728" s="17"/>
      <c r="G728" s="17"/>
      <c r="H728" s="17"/>
      <c r="I728" s="93"/>
      <c r="J728" s="17"/>
      <c r="K728" s="17"/>
      <c r="L728" s="17"/>
    </row>
    <row r="729">
      <c r="A729" s="97"/>
      <c r="B729" s="17"/>
      <c r="C729" s="17"/>
      <c r="D729" s="17"/>
      <c r="E729" s="17"/>
      <c r="F729" s="17"/>
      <c r="G729" s="17"/>
      <c r="H729" s="17"/>
      <c r="I729" s="17"/>
      <c r="J729" s="17"/>
      <c r="K729" s="17"/>
      <c r="L729" s="17"/>
    </row>
    <row r="730">
      <c r="A730" s="97"/>
      <c r="B730" s="17"/>
      <c r="C730" s="17"/>
      <c r="D730" s="17"/>
      <c r="E730" s="17"/>
      <c r="F730" s="17"/>
      <c r="G730" s="17"/>
      <c r="H730" s="17"/>
      <c r="I730" s="17"/>
      <c r="J730" s="17"/>
      <c r="K730" s="17"/>
      <c r="L730" s="17"/>
    </row>
    <row r="731">
      <c r="A731" s="97"/>
      <c r="B731" s="17"/>
      <c r="C731" s="17"/>
      <c r="D731" s="17"/>
      <c r="E731" s="17"/>
      <c r="F731" s="17"/>
      <c r="G731" s="17"/>
      <c r="H731" s="17"/>
      <c r="I731" s="17"/>
      <c r="J731" s="17"/>
      <c r="K731" s="17"/>
      <c r="L731" s="17"/>
    </row>
    <row r="732">
      <c r="A732" s="97"/>
      <c r="B732" s="17"/>
      <c r="C732" s="17"/>
      <c r="D732" s="17"/>
      <c r="E732" s="17"/>
      <c r="F732" s="17"/>
      <c r="G732" s="17"/>
      <c r="H732" s="17"/>
      <c r="I732" s="95"/>
      <c r="J732" s="17"/>
      <c r="K732" s="17"/>
      <c r="L732" s="17"/>
    </row>
    <row r="733">
      <c r="A733" s="97"/>
      <c r="B733" s="17"/>
      <c r="C733" s="17"/>
      <c r="D733" s="17"/>
      <c r="E733" s="17"/>
      <c r="F733" s="17"/>
      <c r="G733" s="17"/>
      <c r="H733" s="17"/>
      <c r="I733" s="95"/>
      <c r="J733" s="17"/>
      <c r="K733" s="17"/>
      <c r="L733" s="17"/>
    </row>
    <row r="734">
      <c r="A734" s="97"/>
      <c r="B734" s="17"/>
      <c r="C734" s="17"/>
      <c r="D734" s="17"/>
      <c r="E734" s="17"/>
      <c r="F734" s="17"/>
      <c r="G734" s="17"/>
      <c r="H734" s="17"/>
      <c r="I734" s="95"/>
      <c r="J734" s="17"/>
      <c r="K734" s="17"/>
      <c r="L734" s="17"/>
    </row>
    <row r="735">
      <c r="A735" s="97"/>
      <c r="B735" s="17"/>
      <c r="C735" s="17"/>
      <c r="D735" s="17"/>
      <c r="E735" s="17"/>
      <c r="F735" s="17"/>
      <c r="G735" s="17"/>
      <c r="H735" s="17"/>
      <c r="I735" s="17"/>
      <c r="J735" s="17"/>
      <c r="K735" s="17"/>
      <c r="L735" s="17"/>
    </row>
    <row r="736">
      <c r="A736" s="97"/>
      <c r="B736" s="17"/>
      <c r="C736" s="17"/>
      <c r="D736" s="17"/>
      <c r="E736" s="17"/>
      <c r="F736" s="17"/>
      <c r="G736" s="17"/>
      <c r="H736" s="17"/>
      <c r="I736" s="95"/>
      <c r="J736" s="17"/>
      <c r="K736" s="17"/>
      <c r="L736" s="17"/>
    </row>
    <row r="737">
      <c r="A737" s="97"/>
      <c r="B737" s="17"/>
      <c r="C737" s="17"/>
      <c r="D737" s="17"/>
      <c r="E737" s="17"/>
      <c r="F737" s="17"/>
      <c r="G737" s="17"/>
      <c r="H737" s="17"/>
      <c r="I737" s="17"/>
      <c r="J737" s="17"/>
      <c r="K737" s="17"/>
      <c r="L737" s="17"/>
    </row>
    <row r="738">
      <c r="A738" s="97"/>
      <c r="B738" s="17"/>
      <c r="C738" s="17"/>
      <c r="D738" s="17"/>
      <c r="E738" s="17"/>
      <c r="F738" s="17"/>
      <c r="G738" s="17"/>
      <c r="H738" s="17"/>
      <c r="I738" s="17"/>
      <c r="J738" s="17"/>
      <c r="K738" s="17"/>
      <c r="L738" s="17"/>
    </row>
    <row r="739">
      <c r="A739" s="97"/>
      <c r="B739" s="17"/>
      <c r="C739" s="17"/>
      <c r="D739" s="17"/>
      <c r="E739" s="17"/>
      <c r="F739" s="17"/>
      <c r="G739" s="17"/>
      <c r="H739" s="17"/>
      <c r="I739" s="17"/>
      <c r="J739" s="17"/>
      <c r="K739" s="17"/>
      <c r="L739" s="17"/>
    </row>
    <row r="740">
      <c r="A740" s="97"/>
      <c r="B740" s="17"/>
      <c r="C740" s="17"/>
      <c r="D740" s="17"/>
      <c r="E740" s="17"/>
      <c r="F740" s="17"/>
      <c r="G740" s="17"/>
      <c r="H740" s="17"/>
      <c r="I740" s="93"/>
      <c r="J740" s="17"/>
      <c r="K740" s="17"/>
      <c r="L740" s="17"/>
    </row>
    <row r="741">
      <c r="A741" s="97"/>
      <c r="B741" s="17"/>
      <c r="C741" s="17"/>
      <c r="D741" s="17"/>
      <c r="E741" s="17"/>
      <c r="F741" s="17"/>
      <c r="G741" s="17"/>
      <c r="H741" s="17"/>
      <c r="I741" s="95"/>
      <c r="J741" s="17"/>
      <c r="K741" s="17"/>
      <c r="L741" s="17"/>
    </row>
    <row r="742">
      <c r="A742" s="97"/>
      <c r="B742" s="17"/>
      <c r="C742" s="17"/>
      <c r="D742" s="17"/>
      <c r="E742" s="17"/>
      <c r="F742" s="17"/>
      <c r="G742" s="17"/>
      <c r="H742" s="17"/>
      <c r="I742" s="17"/>
      <c r="J742" s="17"/>
      <c r="K742" s="17"/>
      <c r="L742" s="17"/>
    </row>
    <row r="743">
      <c r="A743" s="97"/>
      <c r="B743" s="17"/>
      <c r="C743" s="17"/>
      <c r="D743" s="17"/>
      <c r="E743" s="17"/>
      <c r="F743" s="17"/>
      <c r="G743" s="17"/>
      <c r="H743" s="17"/>
      <c r="I743" s="17"/>
      <c r="J743" s="17"/>
      <c r="K743" s="17"/>
      <c r="L743" s="17"/>
    </row>
    <row r="744">
      <c r="A744" s="97"/>
      <c r="B744" s="17"/>
      <c r="C744" s="17"/>
      <c r="D744" s="17"/>
      <c r="E744" s="17"/>
      <c r="F744" s="17"/>
      <c r="G744" s="17"/>
      <c r="H744" s="17"/>
      <c r="I744" s="95"/>
      <c r="J744" s="17"/>
      <c r="K744" s="17"/>
      <c r="L744" s="17"/>
    </row>
    <row r="745">
      <c r="A745" s="97"/>
      <c r="B745" s="17"/>
      <c r="C745" s="17"/>
      <c r="D745" s="17"/>
      <c r="E745" s="17"/>
      <c r="F745" s="17"/>
      <c r="G745" s="17"/>
      <c r="H745" s="17"/>
      <c r="I745" s="17"/>
      <c r="J745" s="17"/>
      <c r="K745" s="17"/>
      <c r="L745" s="17"/>
    </row>
    <row r="746">
      <c r="A746" s="97"/>
      <c r="B746" s="17"/>
      <c r="C746" s="17"/>
      <c r="D746" s="17"/>
      <c r="E746" s="17"/>
      <c r="F746" s="17"/>
      <c r="G746" s="17"/>
      <c r="H746" s="17"/>
      <c r="I746" s="17"/>
      <c r="J746" s="17"/>
      <c r="K746" s="17"/>
      <c r="L746" s="17"/>
    </row>
    <row r="747">
      <c r="A747" s="97"/>
      <c r="B747" s="17"/>
      <c r="C747" s="17"/>
      <c r="D747" s="17"/>
      <c r="E747" s="17"/>
      <c r="F747" s="17"/>
      <c r="G747" s="17"/>
      <c r="H747" s="17"/>
      <c r="I747" s="17"/>
      <c r="J747" s="17"/>
      <c r="K747" s="17"/>
      <c r="L747" s="17"/>
    </row>
    <row r="748">
      <c r="A748" s="97"/>
      <c r="B748" s="17"/>
      <c r="C748" s="17"/>
      <c r="D748" s="17"/>
      <c r="E748" s="17"/>
      <c r="F748" s="17"/>
      <c r="G748" s="17"/>
      <c r="H748" s="17"/>
      <c r="I748" s="95"/>
      <c r="J748" s="17"/>
      <c r="K748" s="17"/>
      <c r="L748" s="17"/>
    </row>
    <row r="749">
      <c r="A749" s="97"/>
      <c r="B749" s="17"/>
      <c r="C749" s="17"/>
      <c r="D749" s="17"/>
      <c r="E749" s="17"/>
      <c r="F749" s="17"/>
      <c r="G749" s="17"/>
      <c r="H749" s="17"/>
      <c r="I749" s="17"/>
      <c r="J749" s="17"/>
      <c r="K749" s="17"/>
      <c r="L749" s="17"/>
    </row>
    <row r="750">
      <c r="A750" s="97"/>
      <c r="B750" s="17"/>
      <c r="C750" s="17"/>
      <c r="D750" s="17"/>
      <c r="E750" s="17"/>
      <c r="F750" s="17"/>
      <c r="G750" s="17"/>
      <c r="H750" s="17"/>
      <c r="I750" s="17"/>
      <c r="J750" s="17"/>
      <c r="K750" s="17"/>
      <c r="L750" s="17"/>
    </row>
    <row r="751">
      <c r="A751" s="97"/>
      <c r="B751" s="17"/>
      <c r="C751" s="17"/>
      <c r="D751" s="17"/>
      <c r="E751" s="17"/>
      <c r="F751" s="17"/>
      <c r="G751" s="17"/>
      <c r="H751" s="17"/>
      <c r="I751" s="95"/>
      <c r="J751" s="17"/>
      <c r="K751" s="17"/>
      <c r="L751" s="17"/>
    </row>
    <row r="752">
      <c r="A752" s="97"/>
      <c r="B752" s="17"/>
      <c r="C752" s="17"/>
      <c r="D752" s="17"/>
      <c r="E752" s="17"/>
      <c r="F752" s="17"/>
      <c r="G752" s="17"/>
      <c r="H752" s="17"/>
      <c r="I752" s="17"/>
      <c r="J752" s="17"/>
      <c r="K752" s="17"/>
      <c r="L752" s="17"/>
    </row>
    <row r="753">
      <c r="A753" s="97"/>
      <c r="B753" s="17"/>
      <c r="C753" s="17"/>
      <c r="D753" s="17"/>
      <c r="E753" s="17"/>
      <c r="F753" s="17"/>
      <c r="G753" s="17"/>
      <c r="H753" s="17"/>
      <c r="I753" s="17"/>
      <c r="J753" s="17"/>
      <c r="K753" s="17"/>
      <c r="L753" s="17"/>
    </row>
    <row r="754">
      <c r="A754" s="97"/>
      <c r="B754" s="17"/>
      <c r="C754" s="17"/>
      <c r="D754" s="17"/>
      <c r="E754" s="17"/>
      <c r="F754" s="17"/>
      <c r="G754" s="17"/>
      <c r="H754" s="17"/>
      <c r="I754" s="17"/>
      <c r="J754" s="17"/>
      <c r="K754" s="17"/>
      <c r="L754" s="17"/>
    </row>
    <row r="755">
      <c r="A755" s="97"/>
      <c r="B755" s="17"/>
      <c r="C755" s="17"/>
      <c r="D755" s="17"/>
      <c r="E755" s="17"/>
      <c r="F755" s="17"/>
      <c r="G755" s="17"/>
      <c r="H755" s="17"/>
      <c r="I755" s="17"/>
      <c r="J755" s="17"/>
      <c r="K755" s="17"/>
      <c r="L755" s="17"/>
    </row>
    <row r="756">
      <c r="A756" s="97"/>
      <c r="B756" s="17"/>
      <c r="C756" s="17"/>
      <c r="D756" s="17"/>
      <c r="E756" s="17"/>
      <c r="F756" s="17"/>
      <c r="G756" s="17"/>
      <c r="H756" s="17"/>
      <c r="I756" s="17"/>
      <c r="J756" s="17"/>
      <c r="K756" s="17"/>
      <c r="L756" s="17"/>
    </row>
    <row r="757">
      <c r="A757" s="97"/>
      <c r="B757" s="17"/>
      <c r="C757" s="17"/>
      <c r="D757" s="17"/>
      <c r="E757" s="17"/>
      <c r="F757" s="17"/>
      <c r="G757" s="17"/>
      <c r="H757" s="17"/>
      <c r="I757" s="95"/>
      <c r="J757" s="17"/>
      <c r="K757" s="17"/>
      <c r="L757" s="17"/>
    </row>
    <row r="758">
      <c r="A758" s="97"/>
      <c r="B758" s="17"/>
      <c r="C758" s="17"/>
      <c r="D758" s="17"/>
      <c r="E758" s="17"/>
      <c r="F758" s="17"/>
      <c r="G758" s="17"/>
      <c r="H758" s="17"/>
      <c r="I758" s="95"/>
      <c r="J758" s="17"/>
      <c r="K758" s="17"/>
      <c r="L758" s="17"/>
    </row>
    <row r="759">
      <c r="A759" s="97"/>
      <c r="B759" s="17"/>
      <c r="C759" s="17"/>
      <c r="D759" s="17"/>
      <c r="E759" s="17"/>
      <c r="F759" s="17"/>
      <c r="G759" s="17"/>
      <c r="H759" s="17"/>
      <c r="I759" s="17"/>
      <c r="J759" s="17"/>
      <c r="K759" s="17"/>
      <c r="L759" s="17"/>
    </row>
    <row r="760">
      <c r="A760" s="97"/>
      <c r="B760" s="17"/>
      <c r="C760" s="17"/>
      <c r="D760" s="17"/>
      <c r="E760" s="17"/>
      <c r="F760" s="17"/>
      <c r="G760" s="17"/>
      <c r="H760" s="17"/>
      <c r="I760" s="17"/>
      <c r="J760" s="17"/>
      <c r="K760" s="17"/>
      <c r="L760" s="17"/>
    </row>
    <row r="761">
      <c r="A761" s="97"/>
      <c r="B761" s="17"/>
      <c r="C761" s="17"/>
      <c r="D761" s="17"/>
      <c r="E761" s="17"/>
      <c r="F761" s="17"/>
      <c r="G761" s="17"/>
      <c r="H761" s="17"/>
      <c r="I761" s="17"/>
      <c r="J761" s="17"/>
      <c r="K761" s="17"/>
      <c r="L761" s="17"/>
    </row>
    <row r="762">
      <c r="A762" s="97"/>
      <c r="B762" s="17"/>
      <c r="C762" s="17"/>
      <c r="D762" s="17"/>
      <c r="E762" s="17"/>
      <c r="F762" s="17"/>
      <c r="G762" s="17"/>
      <c r="H762" s="17"/>
      <c r="I762" s="17"/>
      <c r="J762" s="17"/>
      <c r="K762" s="17"/>
      <c r="L762" s="17"/>
    </row>
    <row r="763">
      <c r="A763" s="97"/>
      <c r="B763" s="17"/>
      <c r="C763" s="17"/>
      <c r="D763" s="17"/>
      <c r="E763" s="17"/>
      <c r="F763" s="17"/>
      <c r="G763" s="17"/>
      <c r="H763" s="17"/>
      <c r="I763" s="17"/>
      <c r="J763" s="17"/>
      <c r="K763" s="17"/>
      <c r="L763" s="17"/>
    </row>
    <row r="764">
      <c r="A764" s="97"/>
      <c r="B764" s="17"/>
      <c r="C764" s="17"/>
      <c r="D764" s="17"/>
      <c r="E764" s="17"/>
      <c r="F764" s="17"/>
      <c r="G764" s="17"/>
      <c r="H764" s="17"/>
      <c r="I764" s="17"/>
      <c r="J764" s="17"/>
      <c r="K764" s="17"/>
      <c r="L764" s="17"/>
    </row>
    <row r="765">
      <c r="A765" s="97"/>
      <c r="B765" s="17"/>
      <c r="C765" s="17"/>
      <c r="D765" s="17"/>
      <c r="E765" s="17"/>
      <c r="F765" s="17"/>
      <c r="G765" s="17"/>
      <c r="H765" s="17"/>
      <c r="I765" s="17"/>
      <c r="J765" s="17"/>
      <c r="K765" s="17"/>
      <c r="L765" s="17"/>
    </row>
    <row r="766">
      <c r="A766" s="97"/>
      <c r="B766" s="17"/>
      <c r="C766" s="17"/>
      <c r="D766" s="17"/>
      <c r="E766" s="17"/>
      <c r="F766" s="17"/>
      <c r="G766" s="17"/>
      <c r="H766" s="17"/>
      <c r="I766" s="17"/>
      <c r="J766" s="17"/>
      <c r="K766" s="17"/>
      <c r="L766" s="17"/>
    </row>
    <row r="767">
      <c r="A767" s="97"/>
      <c r="B767" s="17"/>
      <c r="C767" s="17"/>
      <c r="D767" s="17"/>
      <c r="E767" s="17"/>
      <c r="F767" s="17"/>
      <c r="G767" s="17"/>
      <c r="H767" s="17"/>
      <c r="I767" s="17"/>
      <c r="J767" s="17"/>
      <c r="K767" s="17"/>
      <c r="L767" s="17"/>
    </row>
    <row r="768">
      <c r="A768" s="97"/>
      <c r="B768" s="17"/>
      <c r="C768" s="17"/>
      <c r="D768" s="17"/>
      <c r="E768" s="17"/>
      <c r="F768" s="17"/>
      <c r="G768" s="17"/>
      <c r="H768" s="17"/>
      <c r="I768" s="17"/>
      <c r="J768" s="17"/>
      <c r="K768" s="17"/>
      <c r="L768" s="17"/>
    </row>
    <row r="769">
      <c r="A769" s="97"/>
      <c r="B769" s="17"/>
      <c r="C769" s="17"/>
      <c r="D769" s="17"/>
      <c r="E769" s="17"/>
      <c r="F769" s="17"/>
      <c r="G769" s="17"/>
      <c r="H769" s="17"/>
      <c r="I769" s="17"/>
      <c r="J769" s="17"/>
      <c r="K769" s="17"/>
      <c r="L769" s="17"/>
    </row>
    <row r="770">
      <c r="A770" s="97"/>
      <c r="B770" s="17"/>
      <c r="C770" s="17"/>
      <c r="D770" s="17"/>
      <c r="E770" s="17"/>
      <c r="F770" s="17"/>
      <c r="G770" s="17"/>
      <c r="H770" s="17"/>
      <c r="I770" s="17"/>
      <c r="J770" s="17"/>
      <c r="K770" s="17"/>
      <c r="L770" s="17"/>
    </row>
    <row r="771">
      <c r="A771" s="97"/>
      <c r="B771" s="17"/>
      <c r="C771" s="17"/>
      <c r="D771" s="17"/>
      <c r="E771" s="17"/>
      <c r="F771" s="17"/>
      <c r="G771" s="17"/>
      <c r="H771" s="17"/>
      <c r="I771" s="17"/>
      <c r="J771" s="17"/>
      <c r="K771" s="17"/>
      <c r="L771" s="17"/>
    </row>
    <row r="772">
      <c r="A772" s="97"/>
      <c r="B772" s="17"/>
      <c r="C772" s="17"/>
      <c r="D772" s="17"/>
      <c r="E772" s="17"/>
      <c r="F772" s="17"/>
      <c r="G772" s="17"/>
      <c r="H772" s="17"/>
      <c r="I772" s="17"/>
      <c r="J772" s="17"/>
      <c r="K772" s="17"/>
      <c r="L772" s="17"/>
    </row>
    <row r="773">
      <c r="A773" s="97"/>
      <c r="B773" s="17"/>
      <c r="C773" s="17"/>
      <c r="D773" s="17"/>
      <c r="E773" s="17"/>
      <c r="F773" s="17"/>
      <c r="G773" s="17"/>
      <c r="H773" s="17"/>
      <c r="I773" s="17"/>
      <c r="J773" s="17"/>
      <c r="K773" s="17"/>
      <c r="L773" s="17"/>
    </row>
    <row r="774">
      <c r="A774" s="97"/>
      <c r="B774" s="17"/>
      <c r="C774" s="17"/>
      <c r="D774" s="17"/>
      <c r="E774" s="17"/>
      <c r="F774" s="17"/>
      <c r="G774" s="17"/>
      <c r="H774" s="17"/>
      <c r="I774" s="95"/>
      <c r="J774" s="17"/>
      <c r="K774" s="17"/>
      <c r="L774" s="17"/>
    </row>
    <row r="775">
      <c r="A775" s="97"/>
      <c r="B775" s="17"/>
      <c r="C775" s="17"/>
      <c r="D775" s="17"/>
      <c r="E775" s="17"/>
      <c r="F775" s="17"/>
      <c r="G775" s="17"/>
      <c r="H775" s="17"/>
      <c r="I775" s="93"/>
      <c r="J775" s="17"/>
      <c r="K775" s="17"/>
      <c r="L775" s="17"/>
    </row>
    <row r="776">
      <c r="A776" s="97"/>
      <c r="B776" s="17"/>
      <c r="C776" s="17"/>
      <c r="D776" s="17"/>
      <c r="E776" s="17"/>
      <c r="F776" s="17"/>
      <c r="G776" s="17"/>
      <c r="H776" s="17"/>
      <c r="I776" s="17"/>
      <c r="J776" s="17"/>
      <c r="K776" s="17"/>
      <c r="L776" s="17"/>
    </row>
    <row r="777">
      <c r="A777" s="97"/>
      <c r="B777" s="17"/>
      <c r="C777" s="17"/>
      <c r="D777" s="17"/>
      <c r="E777" s="17"/>
      <c r="F777" s="17"/>
      <c r="G777" s="17"/>
      <c r="H777" s="17"/>
      <c r="I777" s="93"/>
      <c r="J777" s="17"/>
      <c r="K777" s="17"/>
      <c r="L777" s="17"/>
    </row>
    <row r="778">
      <c r="A778" s="97"/>
      <c r="B778" s="17"/>
      <c r="C778" s="17"/>
      <c r="D778" s="17"/>
      <c r="E778" s="17"/>
      <c r="F778" s="17"/>
      <c r="G778" s="17"/>
      <c r="H778" s="17"/>
      <c r="I778" s="17"/>
      <c r="J778" s="17"/>
      <c r="K778" s="17"/>
      <c r="L778" s="17"/>
    </row>
    <row r="779">
      <c r="A779" s="97"/>
      <c r="B779" s="17"/>
      <c r="C779" s="17"/>
      <c r="D779" s="17"/>
      <c r="E779" s="17"/>
      <c r="F779" s="17"/>
      <c r="G779" s="17"/>
      <c r="H779" s="17"/>
      <c r="I779" s="95"/>
      <c r="J779" s="17"/>
      <c r="K779" s="17"/>
      <c r="L779" s="17"/>
    </row>
    <row r="780">
      <c r="A780" s="97"/>
      <c r="B780" s="17"/>
      <c r="C780" s="17"/>
      <c r="D780" s="17"/>
      <c r="E780" s="17"/>
      <c r="F780" s="17"/>
      <c r="G780" s="17"/>
      <c r="H780" s="17"/>
      <c r="I780" s="17"/>
      <c r="J780" s="17"/>
      <c r="K780" s="17"/>
      <c r="L780" s="17"/>
    </row>
    <row r="781">
      <c r="A781" s="97"/>
      <c r="B781" s="17"/>
      <c r="C781" s="17"/>
      <c r="D781" s="17"/>
      <c r="E781" s="17"/>
      <c r="F781" s="17"/>
      <c r="G781" s="17"/>
      <c r="H781" s="17"/>
      <c r="I781" s="17"/>
      <c r="J781" s="17"/>
      <c r="K781" s="17"/>
      <c r="L781" s="17"/>
    </row>
    <row r="782">
      <c r="A782" s="97"/>
      <c r="B782" s="17"/>
      <c r="C782" s="17"/>
      <c r="D782" s="17"/>
      <c r="E782" s="17"/>
      <c r="F782" s="17"/>
      <c r="G782" s="17"/>
      <c r="H782" s="17"/>
      <c r="I782" s="17"/>
      <c r="J782" s="17"/>
      <c r="K782" s="17"/>
      <c r="L782" s="17"/>
    </row>
    <row r="783">
      <c r="A783" s="97"/>
      <c r="B783" s="17"/>
      <c r="C783" s="17"/>
      <c r="D783" s="17"/>
      <c r="E783" s="17"/>
      <c r="F783" s="17"/>
      <c r="G783" s="17"/>
      <c r="H783" s="17"/>
      <c r="I783" s="95"/>
      <c r="J783" s="17"/>
      <c r="K783" s="17"/>
      <c r="L783" s="17"/>
    </row>
    <row r="784">
      <c r="A784" s="97"/>
      <c r="B784" s="17"/>
      <c r="C784" s="17"/>
      <c r="D784" s="17"/>
      <c r="E784" s="17"/>
      <c r="F784" s="17"/>
      <c r="G784" s="17"/>
      <c r="H784" s="17"/>
      <c r="I784" s="17"/>
      <c r="J784" s="17"/>
      <c r="K784" s="17"/>
      <c r="L784" s="17"/>
    </row>
    <row r="785">
      <c r="A785" s="97"/>
      <c r="B785" s="17"/>
      <c r="C785" s="17"/>
      <c r="D785" s="17"/>
      <c r="E785" s="17"/>
      <c r="F785" s="17"/>
      <c r="G785" s="17"/>
      <c r="H785" s="17"/>
      <c r="I785" s="94"/>
      <c r="J785" s="17"/>
      <c r="K785" s="17"/>
      <c r="L785" s="17"/>
    </row>
    <row r="786">
      <c r="A786" s="97"/>
      <c r="B786" s="17"/>
      <c r="C786" s="17"/>
      <c r="D786" s="17"/>
      <c r="E786" s="17"/>
      <c r="F786" s="17"/>
      <c r="G786" s="17"/>
      <c r="H786" s="17"/>
      <c r="I786" s="93"/>
      <c r="J786" s="17"/>
      <c r="K786" s="17"/>
      <c r="L786" s="17"/>
    </row>
    <row r="787">
      <c r="A787" s="97"/>
      <c r="B787" s="17"/>
      <c r="C787" s="17"/>
      <c r="D787" s="17"/>
      <c r="E787" s="17"/>
      <c r="F787" s="17"/>
      <c r="G787" s="17"/>
      <c r="H787" s="17"/>
      <c r="I787" s="17"/>
      <c r="J787" s="17"/>
      <c r="K787" s="17"/>
      <c r="L787" s="17"/>
    </row>
    <row r="788">
      <c r="A788" s="97"/>
      <c r="B788" s="17"/>
      <c r="C788" s="17"/>
      <c r="D788" s="17"/>
      <c r="E788" s="17"/>
      <c r="F788" s="17"/>
      <c r="G788" s="17"/>
      <c r="H788" s="17"/>
      <c r="I788" s="93"/>
      <c r="J788" s="17"/>
      <c r="K788" s="17"/>
      <c r="L788" s="17"/>
    </row>
    <row r="789">
      <c r="A789" s="97"/>
      <c r="B789" s="17"/>
      <c r="C789" s="17"/>
      <c r="D789" s="17"/>
      <c r="E789" s="17"/>
      <c r="F789" s="17"/>
      <c r="G789" s="17"/>
      <c r="H789" s="17"/>
      <c r="I789" s="93"/>
      <c r="J789" s="17"/>
      <c r="K789" s="17"/>
      <c r="L789" s="17"/>
    </row>
    <row r="790">
      <c r="A790" s="97"/>
      <c r="B790" s="17"/>
      <c r="C790" s="17"/>
      <c r="D790" s="17"/>
      <c r="E790" s="17"/>
      <c r="F790" s="17"/>
      <c r="G790" s="17"/>
      <c r="H790" s="17"/>
      <c r="I790" s="17"/>
      <c r="J790" s="17"/>
      <c r="K790" s="17"/>
      <c r="L790" s="17"/>
    </row>
    <row r="791">
      <c r="A791" s="97"/>
      <c r="B791" s="17"/>
      <c r="C791" s="17"/>
      <c r="D791" s="17"/>
      <c r="E791" s="17"/>
      <c r="F791" s="17"/>
      <c r="G791" s="17"/>
      <c r="H791" s="17"/>
      <c r="I791" s="93"/>
      <c r="J791" s="17"/>
      <c r="K791" s="17"/>
      <c r="L791" s="17"/>
    </row>
    <row r="792">
      <c r="A792" s="97"/>
      <c r="B792" s="17"/>
      <c r="C792" s="17"/>
      <c r="D792" s="17"/>
      <c r="E792" s="17"/>
      <c r="F792" s="17"/>
      <c r="G792" s="17"/>
      <c r="H792" s="17"/>
      <c r="I792" s="95"/>
      <c r="J792" s="17"/>
      <c r="K792" s="17"/>
      <c r="L792" s="17"/>
    </row>
    <row r="793">
      <c r="A793" s="97"/>
      <c r="B793" s="17"/>
      <c r="C793" s="17"/>
      <c r="D793" s="17"/>
      <c r="E793" s="17"/>
      <c r="F793" s="17"/>
      <c r="G793" s="17"/>
      <c r="H793" s="17"/>
      <c r="I793" s="95"/>
      <c r="J793" s="17"/>
      <c r="K793" s="17"/>
      <c r="L793" s="17"/>
    </row>
    <row r="794">
      <c r="A794" s="97"/>
      <c r="B794" s="17"/>
      <c r="C794" s="17"/>
      <c r="D794" s="17"/>
      <c r="E794" s="17"/>
      <c r="F794" s="17"/>
      <c r="G794" s="17"/>
      <c r="H794" s="17"/>
      <c r="I794" s="95"/>
      <c r="J794" s="17"/>
      <c r="K794" s="17"/>
      <c r="L794" s="17"/>
    </row>
    <row r="795">
      <c r="A795" s="97"/>
      <c r="B795" s="17"/>
      <c r="C795" s="17"/>
      <c r="D795" s="17"/>
      <c r="E795" s="17"/>
      <c r="F795" s="17"/>
      <c r="G795" s="17"/>
      <c r="H795" s="17"/>
      <c r="I795" s="17"/>
      <c r="J795" s="17"/>
      <c r="K795" s="17"/>
      <c r="L795" s="17"/>
    </row>
    <row r="796">
      <c r="A796" s="97"/>
      <c r="B796" s="17"/>
      <c r="C796" s="17"/>
      <c r="D796" s="17"/>
      <c r="E796" s="17"/>
      <c r="F796" s="17"/>
      <c r="G796" s="17"/>
      <c r="H796" s="17"/>
      <c r="I796" s="95"/>
      <c r="J796" s="17"/>
      <c r="K796" s="17"/>
      <c r="L796" s="17"/>
    </row>
    <row r="797">
      <c r="A797" s="97"/>
      <c r="B797" s="17"/>
      <c r="C797" s="17"/>
      <c r="D797" s="17"/>
      <c r="E797" s="17"/>
      <c r="F797" s="17"/>
      <c r="G797" s="17"/>
      <c r="H797" s="17"/>
      <c r="I797" s="17"/>
      <c r="J797" s="17"/>
      <c r="K797" s="17"/>
      <c r="L797" s="17"/>
    </row>
    <row r="798">
      <c r="A798" s="97"/>
      <c r="B798" s="17"/>
      <c r="C798" s="17"/>
      <c r="D798" s="17"/>
      <c r="E798" s="17"/>
      <c r="F798" s="17"/>
      <c r="G798" s="17"/>
      <c r="H798" s="17"/>
      <c r="I798" s="95"/>
      <c r="J798" s="17"/>
      <c r="K798" s="17"/>
      <c r="L798" s="17"/>
    </row>
    <row r="799">
      <c r="A799" s="97"/>
      <c r="B799" s="17"/>
      <c r="C799" s="17"/>
      <c r="D799" s="17"/>
      <c r="E799" s="17"/>
      <c r="F799" s="17"/>
      <c r="G799" s="17"/>
      <c r="H799" s="17"/>
      <c r="I799" s="17"/>
      <c r="J799" s="17"/>
      <c r="K799" s="17"/>
      <c r="L799" s="17"/>
    </row>
    <row r="800">
      <c r="A800" s="97"/>
      <c r="B800" s="17"/>
      <c r="C800" s="17"/>
      <c r="D800" s="17"/>
      <c r="E800" s="17"/>
      <c r="F800" s="17"/>
      <c r="G800" s="17"/>
      <c r="H800" s="17"/>
      <c r="I800" s="17"/>
      <c r="J800" s="17"/>
      <c r="K800" s="17"/>
      <c r="L800" s="17"/>
    </row>
    <row r="801">
      <c r="A801" s="97"/>
      <c r="B801" s="17"/>
      <c r="C801" s="17"/>
      <c r="D801" s="17"/>
      <c r="E801" s="17"/>
      <c r="F801" s="17"/>
      <c r="G801" s="17"/>
      <c r="H801" s="17"/>
      <c r="I801" s="95"/>
      <c r="J801" s="17"/>
      <c r="K801" s="17"/>
      <c r="L801" s="17"/>
    </row>
    <row r="802">
      <c r="A802" s="97"/>
      <c r="B802" s="17"/>
      <c r="C802" s="17"/>
      <c r="D802" s="17"/>
      <c r="E802" s="17"/>
      <c r="F802" s="17"/>
      <c r="G802" s="17"/>
      <c r="H802" s="17"/>
      <c r="I802" s="17"/>
      <c r="J802" s="17"/>
      <c r="K802" s="17"/>
      <c r="L802" s="17"/>
    </row>
    <row r="803">
      <c r="A803" s="97"/>
      <c r="B803" s="17"/>
      <c r="C803" s="17"/>
      <c r="D803" s="17"/>
      <c r="E803" s="17"/>
      <c r="F803" s="17"/>
      <c r="G803" s="17"/>
      <c r="H803" s="17"/>
      <c r="I803" s="17"/>
      <c r="J803" s="17"/>
      <c r="K803" s="17"/>
      <c r="L803" s="17"/>
    </row>
    <row r="804">
      <c r="A804" s="97"/>
      <c r="B804" s="17"/>
      <c r="C804" s="17"/>
      <c r="D804" s="17"/>
      <c r="E804" s="17"/>
      <c r="F804" s="17"/>
      <c r="G804" s="17"/>
      <c r="H804" s="17"/>
      <c r="I804" s="95"/>
      <c r="J804" s="17"/>
      <c r="K804" s="17"/>
      <c r="L804" s="17"/>
    </row>
    <row r="805">
      <c r="A805" s="97"/>
      <c r="B805" s="17"/>
      <c r="C805" s="17"/>
      <c r="D805" s="17"/>
      <c r="E805" s="17"/>
      <c r="F805" s="17"/>
      <c r="G805" s="17"/>
      <c r="H805" s="17"/>
      <c r="I805" s="95"/>
      <c r="J805" s="17"/>
      <c r="K805" s="17"/>
      <c r="L805" s="17"/>
    </row>
    <row r="806">
      <c r="A806" s="97"/>
      <c r="B806" s="17"/>
      <c r="C806" s="17"/>
      <c r="D806" s="17"/>
      <c r="E806" s="17"/>
      <c r="F806" s="17"/>
      <c r="G806" s="17"/>
      <c r="H806" s="17"/>
      <c r="I806" s="95"/>
      <c r="J806" s="17"/>
      <c r="K806" s="17"/>
      <c r="L806" s="17"/>
    </row>
    <row r="807">
      <c r="A807" s="97"/>
      <c r="B807" s="17"/>
      <c r="C807" s="17"/>
      <c r="D807" s="17"/>
      <c r="E807" s="17"/>
      <c r="F807" s="17"/>
      <c r="G807" s="17"/>
      <c r="H807" s="17"/>
      <c r="I807" s="93"/>
      <c r="J807" s="17"/>
      <c r="K807" s="17"/>
      <c r="L807" s="17"/>
    </row>
    <row r="808">
      <c r="A808" s="97"/>
      <c r="B808" s="17"/>
      <c r="C808" s="17"/>
      <c r="D808" s="17"/>
      <c r="E808" s="17"/>
      <c r="F808" s="17"/>
      <c r="G808" s="17"/>
      <c r="H808" s="17"/>
      <c r="I808" s="17"/>
      <c r="J808" s="17"/>
      <c r="K808" s="17"/>
      <c r="L808" s="17"/>
    </row>
    <row r="809">
      <c r="A809" s="97"/>
      <c r="B809" s="17"/>
      <c r="C809" s="17"/>
      <c r="D809" s="17"/>
      <c r="E809" s="17"/>
      <c r="F809" s="17"/>
      <c r="G809" s="17"/>
      <c r="H809" s="17"/>
      <c r="I809" s="95"/>
      <c r="J809" s="17"/>
      <c r="K809" s="17"/>
      <c r="L809" s="17"/>
    </row>
    <row r="810">
      <c r="A810" s="97"/>
      <c r="B810" s="17"/>
      <c r="C810" s="17"/>
      <c r="D810" s="17"/>
      <c r="E810" s="17"/>
      <c r="F810" s="17"/>
      <c r="G810" s="17"/>
      <c r="H810" s="17"/>
      <c r="I810" s="95"/>
      <c r="J810" s="17"/>
      <c r="K810" s="17"/>
      <c r="L810" s="17"/>
    </row>
    <row r="811">
      <c r="A811" s="97"/>
      <c r="B811" s="17"/>
      <c r="C811" s="17"/>
      <c r="D811" s="17"/>
      <c r="E811" s="17"/>
      <c r="F811" s="17"/>
      <c r="G811" s="17"/>
      <c r="H811" s="17"/>
      <c r="I811" s="95"/>
      <c r="J811" s="17"/>
      <c r="K811" s="17"/>
      <c r="L811" s="17"/>
    </row>
    <row r="812">
      <c r="A812" s="97"/>
      <c r="B812" s="17"/>
      <c r="C812" s="17"/>
      <c r="D812" s="17"/>
      <c r="E812" s="17"/>
      <c r="F812" s="17"/>
      <c r="G812" s="17"/>
      <c r="H812" s="17"/>
      <c r="I812" s="17"/>
      <c r="J812" s="17"/>
      <c r="K812" s="17"/>
      <c r="L812" s="17"/>
    </row>
    <row r="813">
      <c r="A813" s="97"/>
      <c r="B813" s="17"/>
      <c r="C813" s="17"/>
      <c r="D813" s="17"/>
      <c r="E813" s="17"/>
      <c r="F813" s="17"/>
      <c r="G813" s="17"/>
      <c r="H813" s="17"/>
      <c r="I813" s="95"/>
      <c r="J813" s="17"/>
      <c r="K813" s="17"/>
      <c r="L813" s="17"/>
    </row>
    <row r="814">
      <c r="A814" s="97"/>
      <c r="B814" s="17"/>
      <c r="C814" s="17"/>
      <c r="D814" s="17"/>
      <c r="E814" s="17"/>
      <c r="F814" s="17"/>
      <c r="G814" s="17"/>
      <c r="H814" s="17"/>
      <c r="I814" s="17"/>
      <c r="J814" s="17"/>
      <c r="K814" s="17"/>
      <c r="L814" s="17"/>
    </row>
    <row r="815">
      <c r="A815" s="97"/>
      <c r="B815" s="17"/>
      <c r="C815" s="17"/>
      <c r="D815" s="17"/>
      <c r="E815" s="17"/>
      <c r="F815" s="17"/>
      <c r="G815" s="17"/>
      <c r="H815" s="17"/>
      <c r="I815" s="95"/>
      <c r="J815" s="17"/>
      <c r="K815" s="17"/>
      <c r="L815" s="17"/>
    </row>
    <row r="816">
      <c r="A816" s="97"/>
      <c r="B816" s="17"/>
      <c r="C816" s="17"/>
      <c r="D816" s="17"/>
      <c r="E816" s="17"/>
      <c r="F816" s="17"/>
      <c r="G816" s="17"/>
      <c r="H816" s="17"/>
      <c r="I816" s="95"/>
      <c r="J816" s="17"/>
      <c r="K816" s="17"/>
      <c r="L816" s="17"/>
    </row>
    <row r="817">
      <c r="A817" s="97"/>
      <c r="B817" s="17"/>
      <c r="C817" s="17"/>
      <c r="D817" s="17"/>
      <c r="E817" s="17"/>
      <c r="F817" s="17"/>
      <c r="G817" s="17"/>
      <c r="H817" s="17"/>
      <c r="I817" s="95"/>
      <c r="J817" s="17"/>
      <c r="K817" s="17"/>
      <c r="L817" s="17"/>
    </row>
    <row r="818">
      <c r="A818" s="97"/>
      <c r="B818" s="17"/>
      <c r="C818" s="17"/>
      <c r="D818" s="17"/>
      <c r="E818" s="17"/>
      <c r="F818" s="17"/>
      <c r="G818" s="17"/>
      <c r="H818" s="17"/>
      <c r="I818" s="93"/>
      <c r="J818" s="17"/>
      <c r="K818" s="17"/>
      <c r="L818" s="17"/>
    </row>
    <row r="819">
      <c r="A819" s="97"/>
      <c r="B819" s="17"/>
      <c r="C819" s="17"/>
      <c r="D819" s="17"/>
      <c r="E819" s="17"/>
      <c r="F819" s="17"/>
      <c r="G819" s="17"/>
      <c r="H819" s="17"/>
      <c r="I819" s="17"/>
      <c r="J819" s="17"/>
      <c r="K819" s="17"/>
      <c r="L819" s="17"/>
    </row>
    <row r="820">
      <c r="A820" s="97"/>
      <c r="B820" s="17"/>
      <c r="C820" s="17"/>
      <c r="D820" s="17"/>
      <c r="E820" s="17"/>
      <c r="F820" s="17"/>
      <c r="G820" s="17"/>
      <c r="H820" s="17"/>
      <c r="I820" s="17"/>
      <c r="J820" s="17"/>
      <c r="K820" s="17"/>
      <c r="L820" s="17"/>
    </row>
    <row r="821">
      <c r="A821" s="97"/>
      <c r="B821" s="17"/>
      <c r="C821" s="17"/>
      <c r="D821" s="17"/>
      <c r="E821" s="17"/>
      <c r="F821" s="17"/>
      <c r="G821" s="17"/>
      <c r="H821" s="17"/>
      <c r="I821" s="93"/>
      <c r="J821" s="17"/>
      <c r="K821" s="17"/>
      <c r="L821" s="17"/>
    </row>
    <row r="822">
      <c r="A822" s="97"/>
      <c r="B822" s="17"/>
      <c r="C822" s="17"/>
      <c r="D822" s="17"/>
      <c r="E822" s="17"/>
      <c r="F822" s="17"/>
      <c r="G822" s="17"/>
      <c r="H822" s="17"/>
      <c r="I822" s="93"/>
      <c r="J822" s="17"/>
      <c r="K822" s="17"/>
      <c r="L822" s="17"/>
    </row>
    <row r="823">
      <c r="A823" s="97"/>
      <c r="B823" s="17"/>
      <c r="C823" s="17"/>
      <c r="D823" s="17"/>
      <c r="E823" s="17"/>
      <c r="F823" s="17"/>
      <c r="G823" s="17"/>
      <c r="H823" s="17"/>
      <c r="I823" s="95"/>
      <c r="J823" s="17"/>
      <c r="K823" s="17"/>
      <c r="L823" s="17"/>
    </row>
    <row r="824">
      <c r="A824" s="97"/>
      <c r="B824" s="17"/>
      <c r="C824" s="17"/>
      <c r="D824" s="17"/>
      <c r="E824" s="17"/>
      <c r="F824" s="17"/>
      <c r="G824" s="17"/>
      <c r="H824" s="17"/>
      <c r="I824" s="95"/>
      <c r="J824" s="17"/>
      <c r="K824" s="17"/>
      <c r="L824" s="17"/>
    </row>
    <row r="825">
      <c r="A825" s="97"/>
      <c r="B825" s="17"/>
      <c r="C825" s="17"/>
      <c r="D825" s="17"/>
      <c r="E825" s="17"/>
      <c r="F825" s="17"/>
      <c r="G825" s="17"/>
      <c r="H825" s="17"/>
      <c r="I825" s="17"/>
      <c r="J825" s="17"/>
      <c r="K825" s="17"/>
      <c r="L825" s="17"/>
    </row>
    <row r="826">
      <c r="A826" s="97"/>
      <c r="B826" s="17"/>
      <c r="C826" s="17"/>
      <c r="D826" s="17"/>
      <c r="E826" s="17"/>
      <c r="F826" s="17"/>
      <c r="G826" s="17"/>
      <c r="H826" s="17"/>
      <c r="I826" s="95"/>
      <c r="J826" s="17"/>
      <c r="K826" s="17"/>
      <c r="L826" s="17"/>
    </row>
    <row r="827">
      <c r="A827" s="97"/>
      <c r="B827" s="17"/>
      <c r="C827" s="17"/>
      <c r="D827" s="17"/>
      <c r="E827" s="17"/>
      <c r="F827" s="17"/>
      <c r="G827" s="17"/>
      <c r="H827" s="17"/>
      <c r="I827" s="95"/>
      <c r="J827" s="17"/>
      <c r="K827" s="17"/>
      <c r="L827" s="17"/>
    </row>
    <row r="828">
      <c r="A828" s="97"/>
      <c r="B828" s="17"/>
      <c r="C828" s="17"/>
      <c r="D828" s="17"/>
      <c r="E828" s="17"/>
      <c r="F828" s="17"/>
      <c r="G828" s="17"/>
      <c r="H828" s="17"/>
      <c r="I828" s="17"/>
      <c r="J828" s="17"/>
      <c r="K828" s="17"/>
      <c r="L828" s="17"/>
    </row>
    <row r="829">
      <c r="A829" s="97"/>
      <c r="B829" s="17"/>
      <c r="C829" s="17"/>
      <c r="D829" s="17"/>
      <c r="E829" s="17"/>
      <c r="F829" s="17"/>
      <c r="G829" s="17"/>
      <c r="H829" s="17"/>
      <c r="I829" s="17"/>
      <c r="J829" s="17"/>
      <c r="K829" s="17"/>
      <c r="L829" s="17"/>
    </row>
    <row r="830">
      <c r="A830" s="97"/>
      <c r="B830" s="17"/>
      <c r="C830" s="17"/>
      <c r="D830" s="17"/>
      <c r="E830" s="17"/>
      <c r="F830" s="17"/>
      <c r="G830" s="17"/>
      <c r="H830" s="17"/>
      <c r="I830" s="17"/>
      <c r="J830" s="17"/>
      <c r="K830" s="17"/>
      <c r="L830" s="17"/>
    </row>
    <row r="831">
      <c r="A831" s="97"/>
      <c r="B831" s="17"/>
      <c r="C831" s="17"/>
      <c r="D831" s="17"/>
      <c r="E831" s="17"/>
      <c r="F831" s="17"/>
      <c r="G831" s="17"/>
      <c r="H831" s="17"/>
      <c r="I831" s="93"/>
      <c r="J831" s="17"/>
      <c r="K831" s="17"/>
      <c r="L831" s="17"/>
    </row>
    <row r="832">
      <c r="A832" s="97"/>
      <c r="B832" s="17"/>
      <c r="C832" s="17"/>
      <c r="D832" s="17"/>
      <c r="E832" s="17"/>
      <c r="F832" s="17"/>
      <c r="G832" s="17"/>
      <c r="H832" s="17"/>
      <c r="I832" s="93"/>
      <c r="J832" s="17"/>
      <c r="K832" s="17"/>
      <c r="L832" s="17"/>
    </row>
    <row r="833">
      <c r="A833" s="97"/>
      <c r="B833" s="17"/>
      <c r="C833" s="17"/>
      <c r="D833" s="17"/>
      <c r="E833" s="17"/>
      <c r="F833" s="17"/>
      <c r="G833" s="17"/>
      <c r="H833" s="17"/>
      <c r="I833" s="17"/>
      <c r="J833" s="17"/>
      <c r="K833" s="17"/>
      <c r="L833" s="17"/>
    </row>
    <row r="834">
      <c r="A834" s="97"/>
      <c r="B834" s="17"/>
      <c r="C834" s="17"/>
      <c r="D834" s="17"/>
      <c r="E834" s="17"/>
      <c r="F834" s="17"/>
      <c r="G834" s="17"/>
      <c r="H834" s="17"/>
      <c r="I834" s="94"/>
      <c r="J834" s="17"/>
      <c r="K834" s="17"/>
      <c r="L834" s="17"/>
    </row>
    <row r="835">
      <c r="A835" s="97"/>
      <c r="B835" s="17"/>
      <c r="C835" s="17"/>
      <c r="D835" s="17"/>
      <c r="E835" s="17"/>
      <c r="F835" s="17"/>
      <c r="G835" s="17"/>
      <c r="H835" s="17"/>
      <c r="I835" s="93"/>
      <c r="J835" s="17"/>
      <c r="K835" s="17"/>
      <c r="L835" s="17"/>
    </row>
    <row r="836">
      <c r="A836" s="97"/>
      <c r="B836" s="17"/>
      <c r="C836" s="17"/>
      <c r="D836" s="17"/>
      <c r="E836" s="17"/>
      <c r="F836" s="17"/>
      <c r="G836" s="17"/>
      <c r="H836" s="17"/>
      <c r="I836" s="17"/>
      <c r="J836" s="17"/>
      <c r="K836" s="17"/>
      <c r="L836" s="17"/>
    </row>
    <row r="837">
      <c r="A837" s="97"/>
      <c r="B837" s="17"/>
      <c r="C837" s="17"/>
      <c r="D837" s="17"/>
      <c r="E837" s="17"/>
      <c r="F837" s="17"/>
      <c r="G837" s="17"/>
      <c r="H837" s="17"/>
      <c r="I837" s="17"/>
      <c r="J837" s="17"/>
      <c r="K837" s="17"/>
      <c r="L837" s="17"/>
    </row>
    <row r="838">
      <c r="A838" s="97"/>
      <c r="B838" s="17"/>
      <c r="C838" s="17"/>
      <c r="D838" s="17"/>
      <c r="E838" s="17"/>
      <c r="F838" s="17"/>
      <c r="G838" s="17"/>
      <c r="H838" s="17"/>
      <c r="I838" s="17"/>
      <c r="J838" s="17"/>
      <c r="K838" s="17"/>
      <c r="L838" s="17"/>
    </row>
    <row r="839">
      <c r="A839" s="97"/>
      <c r="B839" s="17"/>
      <c r="C839" s="17"/>
      <c r="D839" s="17"/>
      <c r="E839" s="17"/>
      <c r="F839" s="17"/>
      <c r="G839" s="17"/>
      <c r="H839" s="17"/>
      <c r="I839" s="17"/>
      <c r="J839" s="17"/>
      <c r="K839" s="17"/>
      <c r="L839" s="17"/>
    </row>
    <row r="840">
      <c r="A840" s="97"/>
      <c r="B840" s="17"/>
      <c r="C840" s="17"/>
      <c r="D840" s="17"/>
      <c r="E840" s="17"/>
      <c r="F840" s="17"/>
      <c r="G840" s="17"/>
      <c r="H840" s="17"/>
      <c r="I840" s="95"/>
      <c r="J840" s="17"/>
      <c r="K840" s="17"/>
      <c r="L840" s="17"/>
    </row>
    <row r="841">
      <c r="A841" s="97"/>
      <c r="B841" s="17"/>
      <c r="C841" s="17"/>
      <c r="D841" s="17"/>
      <c r="E841" s="17"/>
      <c r="F841" s="17"/>
      <c r="G841" s="17"/>
      <c r="H841" s="17"/>
      <c r="I841" s="95"/>
      <c r="J841" s="17"/>
      <c r="K841" s="17"/>
      <c r="L841" s="17"/>
    </row>
    <row r="842">
      <c r="A842" s="97"/>
      <c r="B842" s="17"/>
      <c r="C842" s="17"/>
      <c r="D842" s="17"/>
      <c r="E842" s="17"/>
      <c r="F842" s="17"/>
      <c r="G842" s="17"/>
      <c r="H842" s="17"/>
      <c r="I842" s="95"/>
      <c r="J842" s="17"/>
      <c r="K842" s="17"/>
      <c r="L842" s="17"/>
    </row>
    <row r="843">
      <c r="A843" s="97"/>
      <c r="B843" s="17"/>
      <c r="C843" s="17"/>
      <c r="D843" s="17"/>
      <c r="E843" s="17"/>
      <c r="F843" s="17"/>
      <c r="G843" s="17"/>
      <c r="H843" s="17"/>
      <c r="I843" s="17"/>
      <c r="J843" s="17"/>
      <c r="K843" s="17"/>
      <c r="L843" s="17"/>
    </row>
    <row r="844">
      <c r="A844" s="97"/>
      <c r="B844" s="17"/>
      <c r="C844" s="17"/>
      <c r="D844" s="17"/>
      <c r="E844" s="17"/>
      <c r="F844" s="17"/>
      <c r="G844" s="17"/>
      <c r="H844" s="17"/>
      <c r="I844" s="95"/>
      <c r="J844" s="17"/>
      <c r="K844" s="17"/>
      <c r="L844" s="17"/>
    </row>
    <row r="845">
      <c r="A845" s="97"/>
      <c r="B845" s="17"/>
      <c r="C845" s="17"/>
      <c r="D845" s="17"/>
      <c r="E845" s="17"/>
      <c r="F845" s="17"/>
      <c r="G845" s="17"/>
      <c r="H845" s="17"/>
      <c r="I845" s="95"/>
      <c r="J845" s="17"/>
      <c r="K845" s="17"/>
      <c r="L845" s="17"/>
    </row>
    <row r="846">
      <c r="A846" s="97"/>
      <c r="B846" s="17"/>
      <c r="C846" s="17"/>
      <c r="D846" s="17"/>
      <c r="E846" s="17"/>
      <c r="F846" s="17"/>
      <c r="G846" s="17"/>
      <c r="H846" s="17"/>
      <c r="I846" s="93"/>
      <c r="J846" s="17"/>
      <c r="K846" s="17"/>
      <c r="L846" s="17"/>
    </row>
    <row r="847">
      <c r="A847" s="97"/>
      <c r="B847" s="17"/>
      <c r="C847" s="17"/>
      <c r="D847" s="17"/>
      <c r="E847" s="17"/>
      <c r="F847" s="17"/>
      <c r="G847" s="17"/>
      <c r="H847" s="17"/>
      <c r="I847" s="95"/>
      <c r="J847" s="17"/>
      <c r="K847" s="17"/>
      <c r="L847" s="17"/>
    </row>
    <row r="848">
      <c r="A848" s="97"/>
      <c r="B848" s="17"/>
      <c r="C848" s="17"/>
      <c r="D848" s="17"/>
      <c r="E848" s="17"/>
      <c r="F848" s="17"/>
      <c r="G848" s="17"/>
      <c r="H848" s="17"/>
      <c r="I848" s="17"/>
      <c r="J848" s="17"/>
      <c r="K848" s="17"/>
      <c r="L848" s="17"/>
    </row>
    <row r="849">
      <c r="A849" s="97"/>
      <c r="B849" s="17"/>
      <c r="C849" s="17"/>
      <c r="D849" s="17"/>
      <c r="E849" s="17"/>
      <c r="F849" s="17"/>
      <c r="G849" s="17"/>
      <c r="H849" s="17"/>
      <c r="I849" s="95"/>
      <c r="J849" s="17"/>
      <c r="K849" s="17"/>
      <c r="L849" s="17"/>
    </row>
    <row r="850">
      <c r="A850" s="97"/>
      <c r="B850" s="17"/>
      <c r="C850" s="17"/>
      <c r="D850" s="17"/>
      <c r="E850" s="17"/>
      <c r="F850" s="17"/>
      <c r="G850" s="17"/>
      <c r="H850" s="17"/>
      <c r="I850" s="95"/>
      <c r="J850" s="17"/>
      <c r="K850" s="17"/>
      <c r="L850" s="17"/>
    </row>
    <row r="851">
      <c r="A851" s="97"/>
      <c r="B851" s="17"/>
      <c r="C851" s="17"/>
      <c r="D851" s="17"/>
      <c r="E851" s="17"/>
      <c r="F851" s="17"/>
      <c r="G851" s="17"/>
      <c r="H851" s="17"/>
      <c r="I851" s="17"/>
      <c r="J851" s="17"/>
      <c r="K851" s="17"/>
      <c r="L851" s="17"/>
    </row>
    <row r="852">
      <c r="A852" s="97"/>
      <c r="B852" s="17"/>
      <c r="C852" s="17"/>
      <c r="D852" s="17"/>
      <c r="E852" s="17"/>
      <c r="F852" s="17"/>
      <c r="G852" s="17"/>
      <c r="H852" s="17"/>
      <c r="I852" s="95"/>
      <c r="J852" s="17"/>
      <c r="K852" s="17"/>
      <c r="L852" s="17"/>
    </row>
    <row r="853">
      <c r="A853" s="97"/>
      <c r="B853" s="17"/>
      <c r="C853" s="17"/>
      <c r="D853" s="17"/>
      <c r="E853" s="17"/>
      <c r="F853" s="17"/>
      <c r="G853" s="17"/>
      <c r="H853" s="17"/>
      <c r="I853" s="95"/>
      <c r="J853" s="17"/>
      <c r="K853" s="17"/>
      <c r="L853" s="17"/>
    </row>
    <row r="854">
      <c r="A854" s="97"/>
      <c r="B854" s="17"/>
      <c r="C854" s="17"/>
      <c r="D854" s="17"/>
      <c r="E854" s="17"/>
      <c r="F854" s="17"/>
      <c r="G854" s="17"/>
      <c r="H854" s="17"/>
      <c r="I854" s="95"/>
      <c r="J854" s="17"/>
      <c r="K854" s="17"/>
      <c r="L854" s="17"/>
    </row>
    <row r="855">
      <c r="A855" s="97"/>
      <c r="B855" s="17"/>
      <c r="C855" s="17"/>
      <c r="D855" s="17"/>
      <c r="E855" s="17"/>
      <c r="F855" s="17"/>
      <c r="G855" s="17"/>
      <c r="H855" s="17"/>
      <c r="I855" s="93"/>
      <c r="J855" s="17"/>
      <c r="K855" s="17"/>
      <c r="L855" s="17"/>
    </row>
    <row r="856">
      <c r="A856" s="97"/>
      <c r="B856" s="17"/>
      <c r="C856" s="17"/>
      <c r="D856" s="17"/>
      <c r="E856" s="17"/>
      <c r="F856" s="17"/>
      <c r="G856" s="17"/>
      <c r="H856" s="17"/>
      <c r="I856" s="95"/>
      <c r="J856" s="17"/>
      <c r="K856" s="17"/>
      <c r="L856" s="17"/>
    </row>
    <row r="857">
      <c r="A857" s="97"/>
      <c r="B857" s="17"/>
      <c r="C857" s="17"/>
      <c r="D857" s="17"/>
      <c r="E857" s="17"/>
      <c r="F857" s="17"/>
      <c r="G857" s="17"/>
      <c r="H857" s="17"/>
      <c r="I857" s="95"/>
      <c r="J857" s="17"/>
      <c r="K857" s="17"/>
      <c r="L857" s="17"/>
    </row>
    <row r="858">
      <c r="A858" s="97"/>
      <c r="B858" s="17"/>
      <c r="C858" s="17"/>
      <c r="D858" s="17"/>
      <c r="E858" s="17"/>
      <c r="F858" s="17"/>
      <c r="G858" s="17"/>
      <c r="H858" s="17"/>
      <c r="I858" s="17"/>
      <c r="J858" s="17"/>
      <c r="K858" s="17"/>
      <c r="L858" s="17"/>
    </row>
    <row r="859">
      <c r="A859" s="97"/>
      <c r="B859" s="17"/>
      <c r="C859" s="17"/>
      <c r="D859" s="17"/>
      <c r="E859" s="17"/>
      <c r="F859" s="17"/>
      <c r="G859" s="17"/>
      <c r="H859" s="17"/>
      <c r="I859" s="17"/>
      <c r="J859" s="17"/>
      <c r="K859" s="17"/>
      <c r="L859" s="17"/>
    </row>
    <row r="860">
      <c r="A860" s="97"/>
      <c r="B860" s="17"/>
      <c r="C860" s="17"/>
      <c r="D860" s="17"/>
      <c r="E860" s="17"/>
      <c r="F860" s="17"/>
      <c r="G860" s="17"/>
      <c r="H860" s="17"/>
      <c r="I860" s="95"/>
      <c r="J860" s="17"/>
      <c r="K860" s="17"/>
      <c r="L860" s="17"/>
    </row>
    <row r="861">
      <c r="A861" s="97"/>
      <c r="B861" s="17"/>
      <c r="C861" s="17"/>
      <c r="D861" s="17"/>
      <c r="E861" s="17"/>
      <c r="F861" s="17"/>
      <c r="G861" s="17"/>
      <c r="H861" s="17"/>
      <c r="I861" s="95"/>
      <c r="J861" s="17"/>
      <c r="K861" s="17"/>
      <c r="L861" s="17"/>
    </row>
    <row r="862">
      <c r="A862" s="97"/>
      <c r="B862" s="17"/>
      <c r="C862" s="17"/>
      <c r="D862" s="17"/>
      <c r="E862" s="17"/>
      <c r="F862" s="17"/>
      <c r="G862" s="17"/>
      <c r="H862" s="17"/>
      <c r="I862" s="95"/>
      <c r="J862" s="17"/>
      <c r="K862" s="17"/>
      <c r="L862" s="17"/>
    </row>
    <row r="863">
      <c r="A863" s="97"/>
      <c r="B863" s="17"/>
      <c r="C863" s="17"/>
      <c r="D863" s="17"/>
      <c r="E863" s="17"/>
      <c r="F863" s="17"/>
      <c r="G863" s="17"/>
      <c r="H863" s="17"/>
      <c r="I863" s="95"/>
      <c r="J863" s="17"/>
      <c r="K863" s="17"/>
      <c r="L863" s="17"/>
    </row>
    <row r="864">
      <c r="A864" s="97"/>
      <c r="B864" s="17"/>
      <c r="C864" s="17"/>
      <c r="D864" s="17"/>
      <c r="E864" s="17"/>
      <c r="F864" s="17"/>
      <c r="G864" s="17"/>
      <c r="H864" s="17"/>
      <c r="I864" s="95"/>
      <c r="J864" s="17"/>
      <c r="K864" s="17"/>
      <c r="L864" s="17"/>
    </row>
    <row r="865">
      <c r="A865" s="97"/>
      <c r="B865" s="17"/>
      <c r="C865" s="17"/>
      <c r="D865" s="17"/>
      <c r="E865" s="17"/>
      <c r="F865" s="17"/>
      <c r="G865" s="17"/>
      <c r="H865" s="17"/>
      <c r="I865" s="17"/>
      <c r="J865" s="17"/>
      <c r="K865" s="17"/>
      <c r="L865" s="17"/>
    </row>
    <row r="866">
      <c r="A866" s="97"/>
      <c r="B866" s="17"/>
      <c r="C866" s="17"/>
      <c r="D866" s="17"/>
      <c r="E866" s="17"/>
      <c r="F866" s="17"/>
      <c r="G866" s="17"/>
      <c r="H866" s="17"/>
      <c r="I866" s="95"/>
      <c r="J866" s="17"/>
      <c r="K866" s="17"/>
      <c r="L866" s="17"/>
    </row>
    <row r="867">
      <c r="A867" s="97"/>
      <c r="B867" s="17"/>
      <c r="C867" s="17"/>
      <c r="D867" s="17"/>
      <c r="E867" s="17"/>
      <c r="F867" s="17"/>
      <c r="G867" s="17"/>
      <c r="H867" s="17"/>
      <c r="I867" s="17"/>
      <c r="J867" s="17"/>
      <c r="K867" s="17"/>
      <c r="L867" s="17"/>
    </row>
    <row r="868">
      <c r="A868" s="97"/>
      <c r="B868" s="17"/>
      <c r="C868" s="17"/>
      <c r="D868" s="17"/>
      <c r="E868" s="17"/>
      <c r="F868" s="17"/>
      <c r="G868" s="17"/>
      <c r="H868" s="17"/>
      <c r="I868" s="95"/>
      <c r="J868" s="17"/>
      <c r="K868" s="17"/>
      <c r="L868" s="17"/>
    </row>
    <row r="869">
      <c r="A869" s="97"/>
      <c r="B869" s="17"/>
      <c r="C869" s="17"/>
      <c r="D869" s="17"/>
      <c r="E869" s="17"/>
      <c r="F869" s="17"/>
      <c r="G869" s="17"/>
      <c r="H869" s="17"/>
      <c r="I869" s="94"/>
      <c r="J869" s="17"/>
      <c r="K869" s="17"/>
      <c r="L869" s="17"/>
    </row>
    <row r="870">
      <c r="A870" s="97"/>
      <c r="B870" s="17"/>
      <c r="C870" s="17"/>
      <c r="D870" s="17"/>
      <c r="E870" s="17"/>
      <c r="F870" s="17"/>
      <c r="G870" s="17"/>
      <c r="H870" s="17"/>
      <c r="I870" s="95"/>
      <c r="J870" s="17"/>
      <c r="K870" s="17"/>
      <c r="L870" s="17"/>
    </row>
    <row r="871">
      <c r="A871" s="97"/>
      <c r="B871" s="17"/>
      <c r="C871" s="17"/>
      <c r="D871" s="17"/>
      <c r="E871" s="17"/>
      <c r="F871" s="17"/>
      <c r="G871" s="17"/>
      <c r="H871" s="17"/>
      <c r="I871" s="93"/>
      <c r="J871" s="17"/>
      <c r="K871" s="17"/>
      <c r="L871" s="17"/>
    </row>
    <row r="872">
      <c r="A872" s="97"/>
      <c r="B872" s="17"/>
      <c r="C872" s="17"/>
      <c r="D872" s="17"/>
      <c r="E872" s="17"/>
      <c r="F872" s="17"/>
      <c r="G872" s="17"/>
      <c r="H872" s="17"/>
      <c r="I872" s="95"/>
      <c r="J872" s="17"/>
      <c r="K872" s="17"/>
      <c r="L872" s="17"/>
    </row>
    <row r="873">
      <c r="A873" s="97"/>
      <c r="B873" s="17"/>
      <c r="C873" s="17"/>
      <c r="D873" s="17"/>
      <c r="E873" s="17"/>
      <c r="F873" s="17"/>
      <c r="G873" s="17"/>
      <c r="H873" s="17"/>
      <c r="I873" s="17"/>
      <c r="J873" s="17"/>
      <c r="K873" s="17"/>
      <c r="L873" s="17"/>
    </row>
    <row r="874">
      <c r="A874" s="97"/>
      <c r="B874" s="17"/>
      <c r="C874" s="17"/>
      <c r="D874" s="17"/>
      <c r="E874" s="17"/>
      <c r="F874" s="17"/>
      <c r="G874" s="17"/>
      <c r="H874" s="17"/>
      <c r="I874" s="95"/>
      <c r="J874" s="17"/>
      <c r="K874" s="17"/>
      <c r="L874" s="17"/>
    </row>
    <row r="875">
      <c r="A875" s="97"/>
      <c r="B875" s="17"/>
      <c r="C875" s="17"/>
      <c r="D875" s="17"/>
      <c r="E875" s="17"/>
      <c r="F875" s="17"/>
      <c r="G875" s="17"/>
      <c r="H875" s="17"/>
      <c r="I875" s="93"/>
      <c r="J875" s="17"/>
      <c r="K875" s="17"/>
      <c r="L875" s="17"/>
    </row>
    <row r="876">
      <c r="A876" s="97"/>
      <c r="B876" s="17"/>
      <c r="C876" s="17"/>
      <c r="D876" s="17"/>
      <c r="E876" s="17"/>
      <c r="F876" s="17"/>
      <c r="G876" s="17"/>
      <c r="H876" s="17"/>
      <c r="I876" s="95"/>
      <c r="J876" s="17"/>
      <c r="K876" s="17"/>
      <c r="L876" s="17"/>
    </row>
    <row r="877">
      <c r="A877" s="97"/>
      <c r="B877" s="17"/>
      <c r="C877" s="17"/>
      <c r="D877" s="17"/>
      <c r="E877" s="17"/>
      <c r="F877" s="17"/>
      <c r="G877" s="17"/>
      <c r="H877" s="17"/>
      <c r="I877" s="95"/>
      <c r="J877" s="17"/>
      <c r="K877" s="17"/>
      <c r="L877" s="17"/>
    </row>
    <row r="878">
      <c r="A878" s="97"/>
      <c r="B878" s="17"/>
      <c r="C878" s="17"/>
      <c r="D878" s="17"/>
      <c r="E878" s="17"/>
      <c r="F878" s="17"/>
      <c r="G878" s="17"/>
      <c r="H878" s="17"/>
      <c r="I878" s="93"/>
      <c r="J878" s="17"/>
      <c r="K878" s="17"/>
      <c r="L878" s="17"/>
    </row>
    <row r="879">
      <c r="A879" s="97"/>
      <c r="B879" s="17"/>
      <c r="C879" s="17"/>
      <c r="D879" s="17"/>
      <c r="E879" s="17"/>
      <c r="F879" s="17"/>
      <c r="G879" s="17"/>
      <c r="H879" s="17"/>
      <c r="I879" s="95"/>
      <c r="J879" s="17"/>
      <c r="K879" s="17"/>
      <c r="L879" s="17"/>
    </row>
    <row r="880">
      <c r="A880" s="97"/>
      <c r="B880" s="17"/>
      <c r="C880" s="17"/>
      <c r="D880" s="17"/>
      <c r="E880" s="17"/>
      <c r="F880" s="17"/>
      <c r="G880" s="17"/>
      <c r="H880" s="17"/>
      <c r="I880" s="93"/>
      <c r="J880" s="17"/>
      <c r="K880" s="17"/>
      <c r="L880" s="17"/>
    </row>
    <row r="881">
      <c r="A881" s="97"/>
      <c r="B881" s="17"/>
      <c r="C881" s="17"/>
      <c r="D881" s="17"/>
      <c r="E881" s="17"/>
      <c r="F881" s="17"/>
      <c r="G881" s="17"/>
      <c r="H881" s="17"/>
      <c r="I881" s="17"/>
      <c r="J881" s="17"/>
      <c r="K881" s="17"/>
      <c r="L881" s="17"/>
    </row>
    <row r="882">
      <c r="A882" s="97"/>
      <c r="B882" s="17"/>
      <c r="C882" s="17"/>
      <c r="D882" s="17"/>
      <c r="E882" s="17"/>
      <c r="F882" s="17"/>
      <c r="G882" s="17"/>
      <c r="H882" s="17"/>
      <c r="I882" s="93"/>
      <c r="J882" s="17"/>
      <c r="K882" s="17"/>
      <c r="L882" s="17"/>
    </row>
    <row r="883">
      <c r="A883" s="97"/>
      <c r="B883" s="17"/>
      <c r="C883" s="17"/>
      <c r="D883" s="17"/>
      <c r="E883" s="17"/>
      <c r="F883" s="17"/>
      <c r="G883" s="17"/>
      <c r="H883" s="17"/>
      <c r="I883" s="17"/>
      <c r="J883" s="17"/>
      <c r="K883" s="17"/>
      <c r="L883" s="17"/>
    </row>
    <row r="884">
      <c r="A884" s="97"/>
      <c r="B884" s="17"/>
      <c r="C884" s="17"/>
      <c r="D884" s="17"/>
      <c r="E884" s="17"/>
      <c r="F884" s="17"/>
      <c r="G884" s="17"/>
      <c r="H884" s="17"/>
      <c r="I884" s="17"/>
      <c r="J884" s="17"/>
      <c r="K884" s="17"/>
      <c r="L884" s="17"/>
    </row>
    <row r="885">
      <c r="A885" s="97"/>
      <c r="B885" s="17"/>
      <c r="C885" s="17"/>
      <c r="D885" s="17"/>
      <c r="E885" s="17"/>
      <c r="F885" s="17"/>
      <c r="G885" s="17"/>
      <c r="H885" s="17"/>
      <c r="I885" s="93"/>
      <c r="J885" s="17"/>
      <c r="K885" s="17"/>
      <c r="L885" s="17"/>
    </row>
    <row r="886">
      <c r="A886" s="97"/>
      <c r="B886" s="17"/>
      <c r="C886" s="17"/>
      <c r="D886" s="17"/>
      <c r="E886" s="17"/>
      <c r="F886" s="17"/>
      <c r="G886" s="17"/>
      <c r="H886" s="17"/>
      <c r="I886" s="93"/>
      <c r="J886" s="17"/>
      <c r="K886" s="17"/>
      <c r="L886" s="17"/>
    </row>
    <row r="887">
      <c r="A887" s="97"/>
      <c r="B887" s="17"/>
      <c r="C887" s="17"/>
      <c r="D887" s="17"/>
      <c r="E887" s="17"/>
      <c r="F887" s="17"/>
      <c r="G887" s="17"/>
      <c r="H887" s="17"/>
      <c r="I887" s="95"/>
      <c r="J887" s="17"/>
      <c r="K887" s="17"/>
      <c r="L887" s="17"/>
    </row>
    <row r="888">
      <c r="A888" s="97"/>
      <c r="B888" s="17"/>
      <c r="C888" s="17"/>
      <c r="D888" s="17"/>
      <c r="E888" s="17"/>
      <c r="F888" s="17"/>
      <c r="G888" s="17"/>
      <c r="H888" s="17"/>
      <c r="I888" s="95"/>
      <c r="J888" s="17"/>
      <c r="K888" s="17"/>
      <c r="L888" s="17"/>
    </row>
    <row r="889">
      <c r="A889" s="97"/>
      <c r="B889" s="17"/>
      <c r="C889" s="17"/>
      <c r="D889" s="17"/>
      <c r="E889" s="17"/>
      <c r="F889" s="17"/>
      <c r="G889" s="17"/>
      <c r="H889" s="17"/>
      <c r="I889" s="94"/>
      <c r="J889" s="17"/>
      <c r="K889" s="17"/>
      <c r="L889" s="17"/>
    </row>
    <row r="890">
      <c r="A890" s="97"/>
      <c r="B890" s="17"/>
      <c r="C890" s="17"/>
      <c r="D890" s="17"/>
      <c r="E890" s="17"/>
      <c r="F890" s="17"/>
      <c r="G890" s="17"/>
      <c r="H890" s="17"/>
      <c r="I890" s="17"/>
      <c r="J890" s="17"/>
      <c r="K890" s="17"/>
      <c r="L890" s="17"/>
    </row>
    <row r="891">
      <c r="A891" s="97"/>
      <c r="B891" s="17"/>
      <c r="C891" s="17"/>
      <c r="D891" s="17"/>
      <c r="E891" s="17"/>
      <c r="F891" s="17"/>
      <c r="G891" s="17"/>
      <c r="H891" s="17"/>
      <c r="I891" s="17"/>
      <c r="J891" s="17"/>
      <c r="K891" s="17"/>
      <c r="L891" s="17"/>
    </row>
    <row r="892">
      <c r="A892" s="97"/>
      <c r="B892" s="17"/>
      <c r="C892" s="17"/>
      <c r="D892" s="17"/>
      <c r="E892" s="17"/>
      <c r="F892" s="17"/>
      <c r="G892" s="17"/>
      <c r="H892" s="17"/>
      <c r="I892" s="17"/>
      <c r="J892" s="17"/>
      <c r="K892" s="17"/>
      <c r="L892" s="17"/>
    </row>
    <row r="893">
      <c r="A893" s="97"/>
      <c r="B893" s="17"/>
      <c r="C893" s="17"/>
      <c r="D893" s="17"/>
      <c r="E893" s="17"/>
      <c r="F893" s="17"/>
      <c r="G893" s="17"/>
      <c r="H893" s="17"/>
      <c r="I893" s="17"/>
      <c r="J893" s="17"/>
      <c r="K893" s="17"/>
      <c r="L893" s="17"/>
    </row>
    <row r="894">
      <c r="A894" s="97"/>
      <c r="B894" s="17"/>
      <c r="C894" s="17"/>
      <c r="D894" s="17"/>
      <c r="E894" s="17"/>
      <c r="F894" s="17"/>
      <c r="G894" s="17"/>
      <c r="H894" s="17"/>
      <c r="I894" s="94"/>
      <c r="J894" s="17"/>
      <c r="K894" s="17"/>
      <c r="L894" s="17"/>
    </row>
    <row r="895">
      <c r="A895" s="97"/>
      <c r="B895" s="17"/>
      <c r="C895" s="17"/>
      <c r="D895" s="17"/>
      <c r="E895" s="17"/>
      <c r="F895" s="17"/>
      <c r="G895" s="17"/>
      <c r="H895" s="17"/>
      <c r="I895" s="95"/>
      <c r="J895" s="17"/>
      <c r="K895" s="17"/>
      <c r="L895" s="17"/>
    </row>
    <row r="896">
      <c r="A896" s="97"/>
      <c r="B896" s="17"/>
      <c r="C896" s="17"/>
      <c r="D896" s="17"/>
      <c r="E896" s="17"/>
      <c r="F896" s="17"/>
      <c r="G896" s="17"/>
      <c r="H896" s="17"/>
      <c r="I896" s="17"/>
      <c r="J896" s="17"/>
      <c r="K896" s="17"/>
      <c r="L896" s="17"/>
    </row>
    <row r="897">
      <c r="A897" s="97"/>
      <c r="B897" s="17"/>
      <c r="C897" s="17"/>
      <c r="D897" s="17"/>
      <c r="E897" s="17"/>
      <c r="F897" s="17"/>
      <c r="G897" s="17"/>
      <c r="H897" s="17"/>
      <c r="I897" s="94"/>
      <c r="J897" s="17"/>
      <c r="K897" s="17"/>
      <c r="L897" s="17"/>
    </row>
    <row r="898">
      <c r="A898" s="97"/>
      <c r="B898" s="17"/>
      <c r="C898" s="17"/>
      <c r="D898" s="17"/>
      <c r="E898" s="17"/>
      <c r="F898" s="17"/>
      <c r="G898" s="17"/>
      <c r="H898" s="17"/>
      <c r="I898" s="17"/>
      <c r="J898" s="17"/>
      <c r="K898" s="17"/>
      <c r="L898" s="17"/>
    </row>
    <row r="899">
      <c r="A899" s="97"/>
      <c r="B899" s="17"/>
      <c r="C899" s="17"/>
      <c r="D899" s="17"/>
      <c r="E899" s="17"/>
      <c r="F899" s="17"/>
      <c r="G899" s="17"/>
      <c r="H899" s="17"/>
      <c r="I899" s="17"/>
      <c r="J899" s="17"/>
      <c r="K899" s="17"/>
      <c r="L899" s="17"/>
    </row>
    <row r="900">
      <c r="A900" s="97"/>
      <c r="B900" s="17"/>
      <c r="C900" s="17"/>
      <c r="D900" s="17"/>
      <c r="E900" s="17"/>
      <c r="F900" s="17"/>
      <c r="G900" s="17"/>
      <c r="H900" s="17"/>
      <c r="I900" s="93"/>
      <c r="J900" s="17"/>
      <c r="K900" s="17"/>
      <c r="L900" s="17"/>
    </row>
    <row r="901">
      <c r="A901" s="97"/>
      <c r="B901" s="17"/>
      <c r="C901" s="17"/>
      <c r="D901" s="17"/>
      <c r="E901" s="17"/>
      <c r="F901" s="17"/>
      <c r="G901" s="17"/>
      <c r="H901" s="17"/>
      <c r="I901" s="93"/>
      <c r="J901" s="17"/>
      <c r="K901" s="17"/>
      <c r="L901" s="17"/>
    </row>
    <row r="902">
      <c r="A902" s="97"/>
      <c r="B902" s="17"/>
      <c r="C902" s="17"/>
      <c r="D902" s="17"/>
      <c r="E902" s="17"/>
      <c r="F902" s="17"/>
      <c r="G902" s="17"/>
      <c r="H902" s="17"/>
      <c r="I902" s="94"/>
      <c r="J902" s="17"/>
      <c r="K902" s="17"/>
      <c r="L902" s="17"/>
    </row>
    <row r="903">
      <c r="A903" s="97"/>
      <c r="B903" s="17"/>
      <c r="C903" s="17"/>
      <c r="D903" s="17"/>
      <c r="E903" s="17"/>
      <c r="F903" s="17"/>
      <c r="G903" s="17"/>
      <c r="H903" s="17"/>
      <c r="I903" s="17"/>
      <c r="J903" s="17"/>
      <c r="K903" s="17"/>
      <c r="L903" s="17"/>
    </row>
    <row r="904">
      <c r="A904" s="97"/>
      <c r="B904" s="17"/>
      <c r="C904" s="17"/>
      <c r="D904" s="17"/>
      <c r="E904" s="17"/>
      <c r="F904" s="17"/>
      <c r="G904" s="17"/>
      <c r="H904" s="17"/>
      <c r="I904" s="94"/>
      <c r="J904" s="17"/>
      <c r="K904" s="17"/>
      <c r="L904" s="17"/>
    </row>
    <row r="905">
      <c r="A905" s="97"/>
      <c r="B905" s="17"/>
      <c r="C905" s="17"/>
      <c r="D905" s="17"/>
      <c r="E905" s="17"/>
      <c r="F905" s="17"/>
      <c r="G905" s="17"/>
      <c r="H905" s="17"/>
      <c r="I905" s="17"/>
      <c r="J905" s="17"/>
      <c r="K905" s="17"/>
      <c r="L905" s="17"/>
    </row>
    <row r="906">
      <c r="A906" s="97"/>
      <c r="B906" s="17"/>
      <c r="C906" s="17"/>
      <c r="D906" s="17"/>
      <c r="E906" s="17"/>
      <c r="F906" s="17"/>
      <c r="G906" s="17"/>
      <c r="H906" s="17"/>
      <c r="I906" s="93"/>
      <c r="J906" s="17"/>
      <c r="K906" s="17"/>
      <c r="L906" s="17"/>
    </row>
    <row r="907">
      <c r="A907" s="97"/>
      <c r="B907" s="17"/>
      <c r="C907" s="17"/>
      <c r="D907" s="17"/>
      <c r="E907" s="17"/>
      <c r="F907" s="17"/>
      <c r="G907" s="17"/>
      <c r="H907" s="17"/>
      <c r="I907" s="93"/>
      <c r="J907" s="17"/>
      <c r="K907" s="17"/>
      <c r="L907" s="17"/>
    </row>
    <row r="908">
      <c r="A908" s="97"/>
      <c r="B908" s="17"/>
      <c r="C908" s="17"/>
      <c r="D908" s="17"/>
      <c r="E908" s="17"/>
      <c r="F908" s="17"/>
      <c r="G908" s="17"/>
      <c r="H908" s="17"/>
      <c r="I908" s="17"/>
      <c r="J908" s="17"/>
      <c r="K908" s="17"/>
      <c r="L908" s="17"/>
    </row>
    <row r="909">
      <c r="A909" s="97"/>
      <c r="B909" s="17"/>
      <c r="C909" s="17"/>
      <c r="D909" s="17"/>
      <c r="E909" s="17"/>
      <c r="F909" s="17"/>
      <c r="G909" s="17"/>
      <c r="H909" s="17"/>
      <c r="I909" s="17"/>
      <c r="J909" s="17"/>
      <c r="K909" s="17"/>
      <c r="L909" s="17"/>
    </row>
    <row r="910">
      <c r="A910" s="97"/>
      <c r="B910" s="17"/>
      <c r="C910" s="17"/>
      <c r="D910" s="17"/>
      <c r="E910" s="17"/>
      <c r="F910" s="17"/>
      <c r="G910" s="17"/>
      <c r="H910" s="17"/>
      <c r="I910" s="93"/>
      <c r="J910" s="17"/>
      <c r="K910" s="17"/>
      <c r="L910" s="17"/>
    </row>
    <row r="911">
      <c r="A911" s="97"/>
      <c r="B911" s="17"/>
      <c r="C911" s="17"/>
      <c r="D911" s="17"/>
      <c r="E911" s="17"/>
      <c r="F911" s="17"/>
      <c r="G911" s="17"/>
      <c r="H911" s="17"/>
      <c r="I911" s="93"/>
      <c r="J911" s="17"/>
      <c r="K911" s="17"/>
      <c r="L911" s="17"/>
    </row>
    <row r="912">
      <c r="A912" s="97"/>
      <c r="B912" s="17"/>
      <c r="C912" s="17"/>
      <c r="D912" s="17"/>
      <c r="E912" s="17"/>
      <c r="F912" s="17"/>
      <c r="G912" s="17"/>
      <c r="H912" s="17"/>
      <c r="I912" s="17"/>
      <c r="J912" s="17"/>
      <c r="K912" s="17"/>
      <c r="L912" s="17"/>
    </row>
    <row r="913">
      <c r="A913" s="97"/>
      <c r="B913" s="17"/>
      <c r="C913" s="17"/>
      <c r="D913" s="17"/>
      <c r="E913" s="17"/>
      <c r="F913" s="17"/>
      <c r="G913" s="17"/>
      <c r="H913" s="17"/>
      <c r="I913" s="17"/>
      <c r="J913" s="17"/>
      <c r="K913" s="17"/>
      <c r="L913" s="17"/>
    </row>
    <row r="914">
      <c r="A914" s="97"/>
      <c r="B914" s="17"/>
      <c r="C914" s="17"/>
      <c r="D914" s="17"/>
      <c r="E914" s="17"/>
      <c r="F914" s="17"/>
      <c r="G914" s="17"/>
      <c r="H914" s="17"/>
      <c r="I914" s="17"/>
      <c r="J914" s="17"/>
      <c r="K914" s="17"/>
      <c r="L914" s="17"/>
    </row>
    <row r="915">
      <c r="A915" s="97"/>
      <c r="B915" s="17"/>
      <c r="C915" s="17"/>
      <c r="D915" s="17"/>
      <c r="E915" s="17"/>
      <c r="F915" s="17"/>
      <c r="G915" s="17"/>
      <c r="H915" s="17"/>
      <c r="I915" s="93"/>
      <c r="J915" s="17"/>
      <c r="K915" s="17"/>
      <c r="L915" s="17"/>
    </row>
    <row r="916">
      <c r="A916" s="97"/>
      <c r="B916" s="17"/>
      <c r="C916" s="17"/>
      <c r="D916" s="17"/>
      <c r="E916" s="17"/>
      <c r="F916" s="17"/>
      <c r="G916" s="17"/>
      <c r="H916" s="17"/>
      <c r="I916" s="93"/>
      <c r="J916" s="17"/>
      <c r="K916" s="17"/>
      <c r="L916" s="17"/>
    </row>
    <row r="917">
      <c r="A917" s="97"/>
      <c r="B917" s="17"/>
      <c r="C917" s="17"/>
      <c r="D917" s="17"/>
      <c r="E917" s="17"/>
      <c r="F917" s="17"/>
      <c r="G917" s="17"/>
      <c r="H917" s="17"/>
      <c r="I917" s="95"/>
      <c r="J917" s="17"/>
      <c r="K917" s="17"/>
      <c r="L917" s="17"/>
    </row>
    <row r="918">
      <c r="A918" s="97"/>
      <c r="B918" s="17"/>
      <c r="C918" s="17"/>
      <c r="D918" s="17"/>
      <c r="E918" s="17"/>
      <c r="F918" s="17"/>
      <c r="G918" s="17"/>
      <c r="H918" s="17"/>
      <c r="I918" s="93"/>
      <c r="J918" s="17"/>
      <c r="K918" s="17"/>
      <c r="L918" s="17"/>
    </row>
    <row r="919">
      <c r="A919" s="97"/>
      <c r="B919" s="17"/>
      <c r="C919" s="17"/>
      <c r="D919" s="17"/>
      <c r="E919" s="17"/>
      <c r="F919" s="17"/>
      <c r="G919" s="17"/>
      <c r="H919" s="17"/>
      <c r="I919" s="17"/>
      <c r="J919" s="17"/>
      <c r="K919" s="17"/>
      <c r="L919" s="17"/>
    </row>
    <row r="920">
      <c r="A920" s="97"/>
      <c r="B920" s="17"/>
      <c r="C920" s="17"/>
      <c r="D920" s="17"/>
      <c r="E920" s="17"/>
      <c r="F920" s="17"/>
      <c r="G920" s="17"/>
      <c r="H920" s="17"/>
      <c r="I920" s="95"/>
      <c r="J920" s="17"/>
      <c r="K920" s="17"/>
      <c r="L920" s="17"/>
    </row>
    <row r="921">
      <c r="A921" s="97"/>
      <c r="B921" s="17"/>
      <c r="C921" s="17"/>
      <c r="D921" s="17"/>
      <c r="E921" s="17"/>
      <c r="F921" s="17"/>
      <c r="G921" s="17"/>
      <c r="H921" s="17"/>
      <c r="I921" s="95"/>
      <c r="J921" s="17"/>
      <c r="K921" s="17"/>
      <c r="L921" s="17"/>
    </row>
    <row r="922">
      <c r="A922" s="97"/>
      <c r="B922" s="17"/>
      <c r="C922" s="17"/>
      <c r="D922" s="17"/>
      <c r="E922" s="17"/>
      <c r="F922" s="17"/>
      <c r="G922" s="17"/>
      <c r="H922" s="17"/>
      <c r="I922" s="17"/>
      <c r="J922" s="17"/>
      <c r="K922" s="17"/>
      <c r="L922" s="17"/>
    </row>
    <row r="923">
      <c r="A923" s="97"/>
      <c r="B923" s="17"/>
      <c r="C923" s="17"/>
      <c r="D923" s="17"/>
      <c r="E923" s="17"/>
      <c r="F923" s="17"/>
      <c r="G923" s="17"/>
      <c r="H923" s="17"/>
      <c r="I923" s="94"/>
      <c r="J923" s="17"/>
      <c r="K923" s="17"/>
      <c r="L923" s="17"/>
    </row>
    <row r="924">
      <c r="A924" s="97"/>
      <c r="B924" s="17"/>
      <c r="C924" s="17"/>
      <c r="D924" s="17"/>
      <c r="E924" s="17"/>
      <c r="F924" s="17"/>
      <c r="G924" s="17"/>
      <c r="H924" s="17"/>
      <c r="I924" s="95"/>
      <c r="J924" s="17"/>
      <c r="K924" s="17"/>
      <c r="L924" s="17"/>
    </row>
    <row r="925">
      <c r="A925" s="97"/>
      <c r="B925" s="17"/>
      <c r="C925" s="17"/>
      <c r="D925" s="17"/>
      <c r="E925" s="17"/>
      <c r="F925" s="17"/>
      <c r="G925" s="17"/>
      <c r="H925" s="17"/>
      <c r="I925" s="17"/>
      <c r="J925" s="17"/>
      <c r="K925" s="17"/>
      <c r="L925" s="17"/>
    </row>
    <row r="926">
      <c r="A926" s="97"/>
      <c r="B926" s="17"/>
      <c r="C926" s="17"/>
      <c r="D926" s="17"/>
      <c r="E926" s="17"/>
      <c r="F926" s="17"/>
      <c r="G926" s="17"/>
      <c r="H926" s="17"/>
      <c r="I926" s="17"/>
      <c r="J926" s="17"/>
      <c r="K926" s="17"/>
      <c r="L926" s="17"/>
    </row>
    <row r="927">
      <c r="A927" s="97"/>
      <c r="B927" s="17"/>
      <c r="C927" s="17"/>
      <c r="D927" s="17"/>
      <c r="E927" s="17"/>
      <c r="F927" s="17"/>
      <c r="G927" s="17"/>
      <c r="H927" s="17"/>
      <c r="I927" s="17"/>
      <c r="J927" s="17"/>
      <c r="K927" s="17"/>
      <c r="L927" s="17"/>
    </row>
    <row r="928">
      <c r="A928" s="97"/>
      <c r="B928" s="17"/>
      <c r="C928" s="17"/>
      <c r="D928" s="17"/>
      <c r="E928" s="17"/>
      <c r="F928" s="17"/>
      <c r="G928" s="17"/>
      <c r="H928" s="17"/>
      <c r="I928" s="17"/>
      <c r="J928" s="17"/>
      <c r="K928" s="17"/>
      <c r="L928" s="17"/>
    </row>
    <row r="929">
      <c r="A929" s="97"/>
      <c r="B929" s="17"/>
      <c r="C929" s="17"/>
      <c r="D929" s="17"/>
      <c r="E929" s="17"/>
      <c r="F929" s="17"/>
      <c r="G929" s="17"/>
      <c r="H929" s="17"/>
      <c r="I929" s="95"/>
      <c r="J929" s="17"/>
      <c r="K929" s="17"/>
      <c r="L929" s="17"/>
    </row>
    <row r="930">
      <c r="A930" s="97"/>
      <c r="B930" s="17"/>
      <c r="C930" s="17"/>
      <c r="D930" s="17"/>
      <c r="E930" s="17"/>
      <c r="F930" s="17"/>
      <c r="G930" s="17"/>
      <c r="H930" s="17"/>
      <c r="I930" s="95"/>
      <c r="J930" s="17"/>
      <c r="K930" s="17"/>
      <c r="L930" s="17"/>
    </row>
    <row r="931">
      <c r="A931" s="97"/>
      <c r="B931" s="17"/>
      <c r="C931" s="17"/>
      <c r="D931" s="17"/>
      <c r="E931" s="17"/>
      <c r="F931" s="17"/>
      <c r="G931" s="17"/>
      <c r="H931" s="17"/>
      <c r="I931" s="93"/>
      <c r="J931" s="17"/>
      <c r="K931" s="17"/>
      <c r="L931" s="17"/>
    </row>
    <row r="932">
      <c r="A932" s="97"/>
      <c r="B932" s="17"/>
      <c r="C932" s="17"/>
      <c r="D932" s="17"/>
      <c r="E932" s="17"/>
      <c r="F932" s="17"/>
      <c r="G932" s="17"/>
      <c r="H932" s="17"/>
      <c r="I932" s="93"/>
      <c r="J932" s="17"/>
      <c r="K932" s="17"/>
      <c r="L932" s="17"/>
    </row>
    <row r="933">
      <c r="A933" s="97"/>
      <c r="B933" s="17"/>
      <c r="C933" s="17"/>
      <c r="D933" s="17"/>
      <c r="E933" s="17"/>
      <c r="F933" s="17"/>
      <c r="G933" s="17"/>
      <c r="H933" s="17"/>
      <c r="I933" s="17"/>
      <c r="J933" s="17"/>
      <c r="K933" s="17"/>
      <c r="L933" s="17"/>
    </row>
    <row r="934">
      <c r="A934" s="97"/>
      <c r="B934" s="17"/>
      <c r="C934" s="17"/>
      <c r="D934" s="17"/>
      <c r="E934" s="17"/>
      <c r="F934" s="17"/>
      <c r="G934" s="17"/>
      <c r="H934" s="17"/>
      <c r="I934" s="93"/>
      <c r="J934" s="17"/>
      <c r="K934" s="17"/>
      <c r="L934" s="17"/>
    </row>
    <row r="935">
      <c r="A935" s="97"/>
      <c r="B935" s="17"/>
      <c r="C935" s="17"/>
      <c r="D935" s="17"/>
      <c r="E935" s="17"/>
      <c r="F935" s="17"/>
      <c r="G935" s="17"/>
      <c r="H935" s="17"/>
      <c r="I935" s="93"/>
      <c r="J935" s="17"/>
      <c r="K935" s="17"/>
      <c r="L935" s="17"/>
    </row>
    <row r="936">
      <c r="A936" s="97"/>
      <c r="B936" s="17"/>
      <c r="C936" s="17"/>
      <c r="D936" s="17"/>
      <c r="E936" s="17"/>
      <c r="F936" s="17"/>
      <c r="G936" s="17"/>
      <c r="H936" s="17"/>
      <c r="I936" s="17"/>
      <c r="J936" s="17"/>
      <c r="K936" s="17"/>
      <c r="L936" s="17"/>
    </row>
    <row r="937">
      <c r="A937" s="97"/>
      <c r="B937" s="17"/>
      <c r="C937" s="17"/>
      <c r="D937" s="17"/>
      <c r="E937" s="17"/>
      <c r="F937" s="17"/>
      <c r="G937" s="17"/>
      <c r="H937" s="17"/>
      <c r="I937" s="17"/>
      <c r="J937" s="17"/>
      <c r="K937" s="17"/>
      <c r="L937" s="17"/>
    </row>
    <row r="938">
      <c r="A938" s="97"/>
      <c r="B938" s="17"/>
      <c r="C938" s="17"/>
      <c r="D938" s="17"/>
      <c r="E938" s="17"/>
      <c r="F938" s="17"/>
      <c r="G938" s="17"/>
      <c r="H938" s="17"/>
      <c r="I938" s="17"/>
      <c r="J938" s="17"/>
      <c r="K938" s="17"/>
      <c r="L938" s="17"/>
    </row>
    <row r="939">
      <c r="A939" s="97"/>
      <c r="B939" s="17"/>
      <c r="C939" s="17"/>
      <c r="D939" s="17"/>
      <c r="E939" s="17"/>
      <c r="F939" s="17"/>
      <c r="G939" s="17"/>
      <c r="H939" s="17"/>
      <c r="I939" s="17"/>
      <c r="J939" s="17"/>
      <c r="K939" s="17"/>
      <c r="L939" s="17"/>
    </row>
    <row r="940">
      <c r="A940" s="97"/>
      <c r="B940" s="17"/>
      <c r="C940" s="17"/>
      <c r="D940" s="17"/>
      <c r="E940" s="17"/>
      <c r="F940" s="17"/>
      <c r="G940" s="17"/>
      <c r="H940" s="17"/>
      <c r="I940" s="94"/>
      <c r="J940" s="17"/>
      <c r="K940" s="17"/>
      <c r="L940" s="17"/>
    </row>
    <row r="941">
      <c r="A941" s="97"/>
      <c r="B941" s="17"/>
      <c r="C941" s="17"/>
      <c r="D941" s="17"/>
      <c r="E941" s="17"/>
      <c r="F941" s="17"/>
      <c r="G941" s="17"/>
      <c r="H941" s="17"/>
      <c r="I941" s="17"/>
      <c r="J941" s="17"/>
      <c r="K941" s="17"/>
      <c r="L941" s="17"/>
    </row>
    <row r="942">
      <c r="A942" s="97"/>
      <c r="B942" s="17"/>
      <c r="C942" s="17"/>
      <c r="D942" s="17"/>
      <c r="E942" s="17"/>
      <c r="F942" s="17"/>
      <c r="G942" s="17"/>
      <c r="H942" s="17"/>
      <c r="I942" s="17"/>
      <c r="J942" s="17"/>
      <c r="K942" s="17"/>
      <c r="L942" s="17"/>
    </row>
    <row r="943">
      <c r="A943" s="97"/>
      <c r="B943" s="17"/>
      <c r="C943" s="17"/>
      <c r="D943" s="17"/>
      <c r="E943" s="17"/>
      <c r="F943" s="17"/>
      <c r="G943" s="17"/>
      <c r="H943" s="17"/>
      <c r="I943" s="17"/>
      <c r="J943" s="17"/>
      <c r="K943" s="17"/>
      <c r="L943" s="17"/>
    </row>
    <row r="944">
      <c r="A944" s="97"/>
      <c r="B944" s="17"/>
      <c r="C944" s="17"/>
      <c r="D944" s="17"/>
      <c r="E944" s="17"/>
      <c r="F944" s="17"/>
      <c r="G944" s="17"/>
      <c r="H944" s="17"/>
      <c r="I944" s="17"/>
      <c r="J944" s="17"/>
      <c r="K944" s="17"/>
      <c r="L944" s="17"/>
    </row>
    <row r="945">
      <c r="A945" s="97"/>
      <c r="B945" s="17"/>
      <c r="C945" s="17"/>
      <c r="D945" s="17"/>
      <c r="E945" s="17"/>
      <c r="F945" s="17"/>
      <c r="G945" s="17"/>
      <c r="H945" s="17"/>
      <c r="I945" s="17"/>
      <c r="J945" s="17"/>
      <c r="K945" s="17"/>
      <c r="L945" s="17"/>
    </row>
    <row r="946">
      <c r="A946" s="97"/>
      <c r="B946" s="17"/>
      <c r="C946" s="17"/>
      <c r="D946" s="17"/>
      <c r="E946" s="17"/>
      <c r="F946" s="17"/>
      <c r="G946" s="17"/>
      <c r="H946" s="17"/>
      <c r="I946" s="17"/>
      <c r="J946" s="17"/>
      <c r="K946" s="17"/>
      <c r="L946" s="17"/>
    </row>
    <row r="947">
      <c r="A947" s="97"/>
      <c r="B947" s="17"/>
      <c r="C947" s="17"/>
      <c r="D947" s="17"/>
      <c r="E947" s="17"/>
      <c r="F947" s="17"/>
      <c r="G947" s="17"/>
      <c r="H947" s="17"/>
      <c r="I947" s="93"/>
      <c r="J947" s="17"/>
      <c r="K947" s="17"/>
      <c r="L947" s="17"/>
    </row>
    <row r="948">
      <c r="A948" s="97"/>
      <c r="B948" s="17"/>
      <c r="C948" s="17"/>
      <c r="D948" s="17"/>
      <c r="E948" s="17"/>
      <c r="F948" s="17"/>
      <c r="G948" s="17"/>
      <c r="H948" s="17"/>
      <c r="I948" s="17"/>
      <c r="J948" s="17"/>
      <c r="K948" s="17"/>
      <c r="L948" s="17"/>
    </row>
    <row r="949">
      <c r="A949" s="97"/>
      <c r="B949" s="17"/>
      <c r="C949" s="17"/>
      <c r="D949" s="17"/>
      <c r="E949" s="17"/>
      <c r="F949" s="17"/>
      <c r="G949" s="17"/>
      <c r="H949" s="17"/>
      <c r="I949" s="95"/>
      <c r="J949" s="17"/>
      <c r="K949" s="17"/>
      <c r="L949" s="17"/>
    </row>
    <row r="950">
      <c r="A950" s="97"/>
      <c r="B950" s="17"/>
      <c r="C950" s="17"/>
      <c r="D950" s="17"/>
      <c r="E950" s="17"/>
      <c r="F950" s="17"/>
      <c r="G950" s="17"/>
      <c r="H950" s="17"/>
      <c r="I950" s="95"/>
      <c r="J950" s="17"/>
      <c r="K950" s="17"/>
      <c r="L950" s="17"/>
    </row>
    <row r="951">
      <c r="A951" s="97"/>
      <c r="B951" s="17"/>
      <c r="C951" s="17"/>
      <c r="D951" s="17"/>
      <c r="E951" s="17"/>
      <c r="F951" s="17"/>
      <c r="G951" s="17"/>
      <c r="H951" s="17"/>
      <c r="I951" s="17"/>
      <c r="J951" s="17"/>
      <c r="K951" s="17"/>
      <c r="L951" s="17"/>
    </row>
    <row r="952">
      <c r="A952" s="97"/>
      <c r="B952" s="17"/>
      <c r="C952" s="17"/>
      <c r="D952" s="17"/>
      <c r="E952" s="17"/>
      <c r="F952" s="17"/>
      <c r="G952" s="17"/>
      <c r="H952" s="17"/>
      <c r="I952" s="17"/>
      <c r="J952" s="17"/>
      <c r="K952" s="17"/>
      <c r="L952" s="17"/>
    </row>
    <row r="953">
      <c r="A953" s="97"/>
      <c r="B953" s="17"/>
      <c r="C953" s="17"/>
      <c r="D953" s="17"/>
      <c r="E953" s="17"/>
      <c r="F953" s="17"/>
      <c r="G953" s="17"/>
      <c r="H953" s="17"/>
      <c r="I953" s="94"/>
      <c r="J953" s="17"/>
      <c r="K953" s="17"/>
      <c r="L953" s="17"/>
    </row>
    <row r="954">
      <c r="A954" s="97"/>
      <c r="B954" s="17"/>
      <c r="C954" s="17"/>
      <c r="D954" s="17"/>
      <c r="E954" s="17"/>
      <c r="F954" s="17"/>
      <c r="G954" s="17"/>
      <c r="H954" s="17"/>
      <c r="I954" s="94"/>
      <c r="J954" s="17"/>
      <c r="K954" s="17"/>
      <c r="L954" s="17"/>
    </row>
    <row r="955">
      <c r="A955" s="97"/>
      <c r="B955" s="17"/>
      <c r="C955" s="17"/>
      <c r="D955" s="17"/>
      <c r="E955" s="17"/>
      <c r="F955" s="17"/>
      <c r="G955" s="17"/>
      <c r="H955" s="17"/>
      <c r="I955" s="93"/>
      <c r="J955" s="17"/>
      <c r="K955" s="17"/>
      <c r="L955" s="17"/>
    </row>
    <row r="956">
      <c r="A956" s="97"/>
      <c r="B956" s="17"/>
      <c r="C956" s="17"/>
      <c r="D956" s="17"/>
      <c r="E956" s="17"/>
      <c r="F956" s="17"/>
      <c r="G956" s="17"/>
      <c r="H956" s="17"/>
      <c r="I956" s="17"/>
      <c r="J956" s="17"/>
      <c r="K956" s="17"/>
      <c r="L956" s="17"/>
    </row>
    <row r="957">
      <c r="A957" s="97"/>
      <c r="B957" s="17"/>
      <c r="C957" s="17"/>
      <c r="D957" s="17"/>
      <c r="E957" s="17"/>
      <c r="F957" s="17"/>
      <c r="G957" s="17"/>
      <c r="H957" s="17"/>
      <c r="I957" s="95"/>
      <c r="J957" s="17"/>
      <c r="K957" s="17"/>
      <c r="L957" s="17"/>
    </row>
    <row r="958">
      <c r="A958" s="97"/>
      <c r="B958" s="17"/>
      <c r="C958" s="17"/>
      <c r="D958" s="17"/>
      <c r="E958" s="17"/>
      <c r="F958" s="17"/>
      <c r="G958" s="17"/>
      <c r="H958" s="17"/>
      <c r="I958" s="94"/>
      <c r="J958" s="17"/>
      <c r="K958" s="17"/>
      <c r="L958" s="17"/>
    </row>
    <row r="959">
      <c r="A959" s="97"/>
      <c r="B959" s="17"/>
      <c r="C959" s="17"/>
      <c r="D959" s="17"/>
      <c r="E959" s="17"/>
      <c r="F959" s="17"/>
      <c r="G959" s="17"/>
      <c r="H959" s="17"/>
      <c r="I959" s="94"/>
      <c r="J959" s="17"/>
      <c r="K959" s="17"/>
      <c r="L959" s="17"/>
    </row>
    <row r="960">
      <c r="A960" s="97"/>
      <c r="B960" s="17"/>
      <c r="C960" s="17"/>
      <c r="D960" s="17"/>
      <c r="E960" s="17"/>
      <c r="F960" s="17"/>
      <c r="G960" s="17"/>
      <c r="H960" s="17"/>
      <c r="I960" s="95"/>
      <c r="J960" s="17"/>
      <c r="K960" s="17"/>
      <c r="L960" s="17"/>
    </row>
    <row r="961">
      <c r="A961" s="97"/>
      <c r="B961" s="17"/>
      <c r="C961" s="17"/>
      <c r="D961" s="17"/>
      <c r="E961" s="17"/>
      <c r="F961" s="17"/>
      <c r="G961" s="17"/>
      <c r="H961" s="17"/>
      <c r="I961" s="17"/>
      <c r="J961" s="17"/>
      <c r="K961" s="17"/>
      <c r="L961" s="17"/>
    </row>
    <row r="962">
      <c r="A962" s="97"/>
      <c r="B962" s="17"/>
      <c r="C962" s="17"/>
      <c r="D962" s="17"/>
      <c r="E962" s="17"/>
      <c r="F962" s="17"/>
      <c r="G962" s="17"/>
      <c r="H962" s="17"/>
      <c r="I962" s="17"/>
      <c r="J962" s="17"/>
      <c r="K962" s="17"/>
      <c r="L962" s="17"/>
    </row>
    <row r="963">
      <c r="A963" s="97"/>
      <c r="B963" s="17"/>
      <c r="C963" s="17"/>
      <c r="D963" s="17"/>
      <c r="E963" s="17"/>
      <c r="F963" s="17"/>
      <c r="G963" s="17"/>
      <c r="H963" s="17"/>
      <c r="I963" s="95"/>
      <c r="J963" s="17"/>
      <c r="K963" s="17"/>
      <c r="L963" s="17"/>
    </row>
    <row r="964">
      <c r="A964" s="97"/>
      <c r="B964" s="17"/>
      <c r="C964" s="17"/>
      <c r="D964" s="17"/>
      <c r="E964" s="17"/>
      <c r="F964" s="17"/>
      <c r="G964" s="17"/>
      <c r="H964" s="17"/>
      <c r="I964" s="17"/>
      <c r="J964" s="17"/>
      <c r="K964" s="17"/>
      <c r="L964" s="17"/>
    </row>
    <row r="965">
      <c r="A965" s="97"/>
      <c r="B965" s="17"/>
      <c r="C965" s="17"/>
      <c r="D965" s="17"/>
      <c r="E965" s="17"/>
      <c r="F965" s="17"/>
      <c r="G965" s="17"/>
      <c r="H965" s="17"/>
      <c r="I965" s="17"/>
      <c r="J965" s="17"/>
      <c r="K965" s="17"/>
      <c r="L965" s="17"/>
    </row>
    <row r="966">
      <c r="A966" s="97"/>
      <c r="B966" s="17"/>
      <c r="C966" s="17"/>
      <c r="D966" s="17"/>
      <c r="E966" s="17"/>
      <c r="F966" s="17"/>
      <c r="G966" s="17"/>
      <c r="H966" s="17"/>
      <c r="I966" s="95"/>
      <c r="J966" s="17"/>
      <c r="K966" s="17"/>
      <c r="L966" s="17"/>
    </row>
    <row r="967">
      <c r="A967" s="97"/>
      <c r="B967" s="17"/>
      <c r="C967" s="17"/>
      <c r="D967" s="17"/>
      <c r="E967" s="17"/>
      <c r="F967" s="17"/>
      <c r="G967" s="17"/>
      <c r="H967" s="17"/>
      <c r="I967" s="93"/>
      <c r="J967" s="17"/>
      <c r="K967" s="17"/>
      <c r="L967" s="17"/>
    </row>
    <row r="968">
      <c r="A968" s="97"/>
      <c r="B968" s="17"/>
      <c r="C968" s="17"/>
      <c r="D968" s="17"/>
      <c r="E968" s="17"/>
      <c r="F968" s="17"/>
      <c r="G968" s="17"/>
      <c r="H968" s="17"/>
      <c r="I968" s="17"/>
      <c r="J968" s="17"/>
      <c r="K968" s="17"/>
      <c r="L968" s="17"/>
    </row>
    <row r="969">
      <c r="A969" s="97"/>
      <c r="B969" s="17"/>
      <c r="C969" s="17"/>
      <c r="D969" s="17"/>
      <c r="E969" s="17"/>
      <c r="F969" s="17"/>
      <c r="G969" s="17"/>
      <c r="H969" s="17"/>
      <c r="I969" s="17"/>
      <c r="J969" s="17"/>
      <c r="K969" s="17"/>
      <c r="L969" s="17"/>
    </row>
    <row r="970">
      <c r="A970" s="97"/>
      <c r="B970" s="17"/>
      <c r="C970" s="17"/>
      <c r="D970" s="17"/>
      <c r="E970" s="17"/>
      <c r="F970" s="17"/>
      <c r="G970" s="17"/>
      <c r="H970" s="17"/>
      <c r="I970" s="95"/>
      <c r="J970" s="17"/>
      <c r="K970" s="17"/>
      <c r="L970" s="17"/>
    </row>
    <row r="971">
      <c r="A971" s="97"/>
      <c r="B971" s="17"/>
      <c r="C971" s="17"/>
      <c r="D971" s="17"/>
      <c r="E971" s="17"/>
      <c r="F971" s="17"/>
      <c r="G971" s="17"/>
      <c r="H971" s="17"/>
      <c r="I971" s="93"/>
      <c r="J971" s="17"/>
      <c r="K971" s="17"/>
      <c r="L971" s="17"/>
    </row>
    <row r="972">
      <c r="A972" s="97"/>
      <c r="B972" s="17"/>
      <c r="C972" s="17"/>
      <c r="D972" s="17"/>
      <c r="E972" s="17"/>
      <c r="F972" s="17"/>
      <c r="G972" s="17"/>
      <c r="H972" s="17"/>
      <c r="I972" s="93"/>
      <c r="J972" s="17"/>
      <c r="K972" s="17"/>
      <c r="L972" s="17"/>
    </row>
    <row r="973">
      <c r="A973" s="97"/>
      <c r="B973" s="17"/>
      <c r="C973" s="17"/>
      <c r="D973" s="17"/>
      <c r="E973" s="17"/>
      <c r="F973" s="17"/>
      <c r="G973" s="17"/>
      <c r="H973" s="17"/>
      <c r="I973" s="95"/>
      <c r="J973" s="17"/>
      <c r="K973" s="17"/>
      <c r="L973" s="17"/>
    </row>
    <row r="974">
      <c r="A974" s="97"/>
      <c r="B974" s="17"/>
      <c r="C974" s="17"/>
      <c r="D974" s="17"/>
      <c r="E974" s="17"/>
      <c r="F974" s="17"/>
      <c r="G974" s="17"/>
      <c r="H974" s="17"/>
      <c r="I974" s="17"/>
      <c r="J974" s="17"/>
      <c r="K974" s="17"/>
      <c r="L974" s="17"/>
    </row>
    <row r="975">
      <c r="A975" s="97"/>
      <c r="B975" s="17"/>
      <c r="C975" s="17"/>
      <c r="D975" s="17"/>
      <c r="E975" s="17"/>
      <c r="F975" s="17"/>
      <c r="G975" s="17"/>
      <c r="H975" s="17"/>
      <c r="I975" s="95"/>
      <c r="J975" s="17"/>
      <c r="K975" s="17"/>
      <c r="L975" s="17"/>
    </row>
    <row r="976">
      <c r="A976" s="97"/>
      <c r="B976" s="17"/>
      <c r="C976" s="17"/>
      <c r="D976" s="17"/>
      <c r="E976" s="17"/>
      <c r="F976" s="17"/>
      <c r="G976" s="17"/>
      <c r="H976" s="17"/>
      <c r="I976" s="17"/>
      <c r="J976" s="17"/>
      <c r="K976" s="17"/>
      <c r="L976" s="17"/>
    </row>
    <row r="977">
      <c r="A977" s="97"/>
      <c r="B977" s="17"/>
      <c r="C977" s="17"/>
      <c r="D977" s="17"/>
      <c r="E977" s="17"/>
      <c r="F977" s="17"/>
      <c r="G977" s="17"/>
      <c r="H977" s="17"/>
      <c r="I977" s="17"/>
      <c r="J977" s="17"/>
      <c r="K977" s="17"/>
      <c r="L977" s="17"/>
    </row>
    <row r="978">
      <c r="A978" s="97"/>
      <c r="B978" s="17"/>
      <c r="C978" s="17"/>
      <c r="D978" s="17"/>
      <c r="E978" s="17"/>
      <c r="F978" s="17"/>
      <c r="G978" s="17"/>
      <c r="H978" s="17"/>
      <c r="I978" s="95"/>
      <c r="J978" s="17"/>
      <c r="K978" s="17"/>
      <c r="L978" s="17"/>
    </row>
    <row r="979">
      <c r="A979" s="97"/>
      <c r="B979" s="17"/>
      <c r="C979" s="17"/>
      <c r="D979" s="17"/>
      <c r="E979" s="17"/>
      <c r="F979" s="17"/>
      <c r="G979" s="17"/>
      <c r="H979" s="17"/>
      <c r="I979" s="17"/>
      <c r="J979" s="17"/>
      <c r="K979" s="17"/>
      <c r="L979" s="17"/>
    </row>
    <row r="980">
      <c r="A980" s="97"/>
      <c r="B980" s="17"/>
      <c r="C980" s="17"/>
      <c r="D980" s="17"/>
      <c r="E980" s="17"/>
      <c r="F980" s="17"/>
      <c r="G980" s="17"/>
      <c r="H980" s="17"/>
      <c r="I980" s="95"/>
      <c r="J980" s="17"/>
      <c r="K980" s="17"/>
      <c r="L980" s="17"/>
    </row>
    <row r="981">
      <c r="A981" s="97"/>
      <c r="B981" s="17"/>
      <c r="C981" s="17"/>
      <c r="D981" s="17"/>
      <c r="E981" s="17"/>
      <c r="F981" s="17"/>
      <c r="G981" s="17"/>
      <c r="H981" s="17"/>
      <c r="I981" s="17"/>
      <c r="J981" s="17"/>
      <c r="K981" s="17"/>
      <c r="L981" s="17"/>
    </row>
    <row r="982">
      <c r="A982" s="97"/>
      <c r="B982" s="17"/>
      <c r="C982" s="17"/>
      <c r="D982" s="17"/>
      <c r="E982" s="17"/>
      <c r="F982" s="17"/>
      <c r="G982" s="17"/>
      <c r="H982" s="17"/>
      <c r="I982" s="95"/>
      <c r="J982" s="17"/>
      <c r="K982" s="17"/>
      <c r="L982" s="17"/>
    </row>
    <row r="983">
      <c r="A983" s="97"/>
      <c r="B983" s="17"/>
      <c r="C983" s="17"/>
      <c r="D983" s="17"/>
      <c r="E983" s="17"/>
      <c r="F983" s="17"/>
      <c r="G983" s="17"/>
      <c r="H983" s="17"/>
      <c r="I983" s="94"/>
      <c r="J983" s="17"/>
      <c r="K983" s="17"/>
      <c r="L983" s="17"/>
    </row>
    <row r="984">
      <c r="A984" s="97"/>
      <c r="B984" s="17"/>
      <c r="C984" s="17"/>
      <c r="D984" s="17"/>
      <c r="E984" s="17"/>
      <c r="F984" s="17"/>
      <c r="G984" s="17"/>
      <c r="H984" s="17"/>
      <c r="I984" s="17"/>
      <c r="J984" s="17"/>
      <c r="K984" s="17"/>
      <c r="L984" s="17"/>
    </row>
    <row r="985">
      <c r="A985" s="97"/>
      <c r="B985" s="17"/>
      <c r="C985" s="17"/>
      <c r="D985" s="17"/>
      <c r="E985" s="17"/>
      <c r="F985" s="17"/>
      <c r="G985" s="17"/>
      <c r="H985" s="17"/>
      <c r="I985" s="17"/>
      <c r="J985" s="17"/>
      <c r="K985" s="17"/>
      <c r="L985" s="17"/>
    </row>
    <row r="986">
      <c r="A986" s="97"/>
      <c r="B986" s="17"/>
      <c r="C986" s="17"/>
      <c r="D986" s="17"/>
      <c r="E986" s="17"/>
      <c r="F986" s="17"/>
      <c r="G986" s="17"/>
      <c r="H986" s="17"/>
      <c r="I986" s="93"/>
      <c r="J986" s="17"/>
      <c r="K986" s="17"/>
      <c r="L986" s="17"/>
    </row>
    <row r="987">
      <c r="A987" s="97"/>
      <c r="B987" s="17"/>
      <c r="C987" s="17"/>
      <c r="D987" s="17"/>
      <c r="E987" s="17"/>
      <c r="F987" s="17"/>
      <c r="G987" s="17"/>
      <c r="H987" s="17"/>
      <c r="I987" s="95"/>
      <c r="J987" s="17"/>
      <c r="K987" s="17"/>
      <c r="L987" s="17"/>
    </row>
    <row r="988">
      <c r="A988" s="97"/>
      <c r="B988" s="17"/>
      <c r="C988" s="17"/>
      <c r="D988" s="17"/>
      <c r="E988" s="17"/>
      <c r="F988" s="17"/>
      <c r="G988" s="17"/>
      <c r="H988" s="17"/>
      <c r="I988" s="95"/>
      <c r="J988" s="17"/>
      <c r="K988" s="17"/>
      <c r="L988" s="17"/>
    </row>
    <row r="989">
      <c r="A989" s="97"/>
      <c r="B989" s="17"/>
      <c r="C989" s="17"/>
      <c r="D989" s="17"/>
      <c r="E989" s="17"/>
      <c r="F989" s="17"/>
      <c r="G989" s="17"/>
      <c r="H989" s="17"/>
      <c r="I989" s="93"/>
      <c r="J989" s="17"/>
      <c r="K989" s="17"/>
      <c r="L989" s="17"/>
    </row>
    <row r="990">
      <c r="A990" s="97"/>
      <c r="B990" s="17"/>
      <c r="C990" s="17"/>
      <c r="D990" s="17"/>
      <c r="E990" s="17"/>
      <c r="F990" s="17"/>
      <c r="G990" s="17"/>
      <c r="H990" s="17"/>
      <c r="I990" s="94"/>
      <c r="J990" s="17"/>
      <c r="K990" s="17"/>
      <c r="L990" s="17"/>
    </row>
    <row r="991">
      <c r="A991" s="97"/>
      <c r="B991" s="17"/>
      <c r="C991" s="17"/>
      <c r="D991" s="17"/>
      <c r="E991" s="17"/>
      <c r="F991" s="17"/>
      <c r="G991" s="17"/>
      <c r="H991" s="17"/>
      <c r="I991" s="94"/>
      <c r="J991" s="17"/>
      <c r="K991" s="17"/>
      <c r="L991" s="17"/>
    </row>
    <row r="992">
      <c r="A992" s="97"/>
      <c r="B992" s="17"/>
      <c r="C992" s="17"/>
      <c r="D992" s="17"/>
      <c r="E992" s="17"/>
      <c r="F992" s="17"/>
      <c r="G992" s="17"/>
      <c r="H992" s="17"/>
      <c r="I992" s="17"/>
      <c r="J992" s="17"/>
      <c r="K992" s="17"/>
      <c r="L992" s="17"/>
    </row>
    <row r="993">
      <c r="A993" s="97"/>
      <c r="B993" s="17"/>
      <c r="C993" s="17"/>
      <c r="D993" s="17"/>
      <c r="E993" s="17"/>
      <c r="F993" s="17"/>
      <c r="G993" s="17"/>
      <c r="H993" s="17"/>
      <c r="I993" s="95"/>
      <c r="J993" s="17"/>
      <c r="K993" s="17"/>
      <c r="L993" s="17"/>
    </row>
    <row r="994">
      <c r="A994" s="97"/>
      <c r="B994" s="17"/>
      <c r="C994" s="17"/>
      <c r="D994" s="17"/>
      <c r="E994" s="17"/>
      <c r="F994" s="17"/>
      <c r="G994" s="17"/>
      <c r="H994" s="17"/>
      <c r="I994" s="17"/>
      <c r="J994" s="17"/>
      <c r="K994" s="17"/>
      <c r="L994" s="17"/>
    </row>
    <row r="995">
      <c r="A995" s="97"/>
      <c r="B995" s="17"/>
      <c r="C995" s="17"/>
      <c r="D995" s="17"/>
      <c r="E995" s="17"/>
      <c r="F995" s="17"/>
      <c r="G995" s="17"/>
      <c r="H995" s="17"/>
      <c r="I995" s="17"/>
      <c r="J995" s="17"/>
      <c r="K995" s="17"/>
      <c r="L995" s="17"/>
    </row>
    <row r="996">
      <c r="A996" s="97"/>
      <c r="B996" s="17"/>
      <c r="C996" s="17"/>
      <c r="D996" s="17"/>
      <c r="E996" s="17"/>
      <c r="F996" s="17"/>
      <c r="G996" s="17"/>
      <c r="H996" s="17"/>
      <c r="I996" s="17"/>
      <c r="J996" s="17"/>
      <c r="K996" s="17"/>
      <c r="L996" s="17"/>
    </row>
    <row r="997">
      <c r="A997" s="97"/>
      <c r="B997" s="17"/>
      <c r="C997" s="17"/>
      <c r="D997" s="17"/>
      <c r="E997" s="17"/>
      <c r="F997" s="17"/>
      <c r="G997" s="17"/>
      <c r="H997" s="17"/>
      <c r="I997" s="94"/>
      <c r="J997" s="17"/>
      <c r="K997" s="17"/>
      <c r="L997" s="17"/>
    </row>
    <row r="998">
      <c r="A998" s="97"/>
      <c r="B998" s="17"/>
      <c r="C998" s="17"/>
      <c r="D998" s="17"/>
      <c r="E998" s="17"/>
      <c r="F998" s="17"/>
      <c r="G998" s="17"/>
      <c r="H998" s="17"/>
      <c r="I998" s="95"/>
      <c r="J998" s="17"/>
      <c r="K998" s="17"/>
      <c r="L998" s="17"/>
    </row>
    <row r="999">
      <c r="A999" s="97"/>
      <c r="B999" s="17"/>
      <c r="C999" s="17"/>
      <c r="D999" s="17"/>
      <c r="E999" s="17"/>
      <c r="F999" s="17"/>
      <c r="G999" s="17"/>
      <c r="H999" s="17"/>
      <c r="I999" s="95"/>
      <c r="J999" s="17"/>
      <c r="K999" s="17"/>
      <c r="L999" s="17"/>
    </row>
    <row r="1000">
      <c r="A1000" s="97"/>
      <c r="B1000" s="17"/>
      <c r="C1000" s="17"/>
      <c r="D1000" s="17"/>
      <c r="E1000" s="17"/>
      <c r="F1000" s="17"/>
      <c r="G1000" s="17"/>
      <c r="H1000" s="17"/>
      <c r="I1000" s="17"/>
      <c r="J1000" s="17"/>
      <c r="K1000" s="17"/>
      <c r="L1000" s="17"/>
    </row>
    <row r="1001">
      <c r="A1001" s="97"/>
      <c r="B1001" s="17"/>
      <c r="C1001" s="17"/>
      <c r="D1001" s="17"/>
      <c r="E1001" s="17"/>
      <c r="F1001" s="17"/>
      <c r="G1001" s="17"/>
      <c r="H1001" s="17"/>
      <c r="I1001" s="17"/>
      <c r="J1001" s="17"/>
      <c r="K1001" s="17"/>
      <c r="L1001" s="17"/>
    </row>
    <row r="1002">
      <c r="A1002" s="97"/>
      <c r="B1002" s="17"/>
      <c r="C1002" s="17"/>
      <c r="D1002" s="17"/>
      <c r="E1002" s="17"/>
      <c r="F1002" s="17"/>
      <c r="G1002" s="17"/>
      <c r="H1002" s="17"/>
      <c r="I1002" s="17"/>
      <c r="J1002" s="17"/>
      <c r="K1002" s="17"/>
      <c r="L1002" s="17"/>
    </row>
    <row r="1003">
      <c r="A1003" s="97"/>
      <c r="B1003" s="17"/>
      <c r="C1003" s="17"/>
      <c r="D1003" s="17"/>
      <c r="E1003" s="17"/>
      <c r="F1003" s="17"/>
      <c r="G1003" s="17"/>
      <c r="H1003" s="17"/>
      <c r="I1003" s="17"/>
      <c r="J1003" s="17"/>
      <c r="K1003" s="17"/>
      <c r="L1003" s="17"/>
    </row>
    <row r="1004">
      <c r="A1004" s="97"/>
      <c r="B1004" s="17"/>
      <c r="C1004" s="17"/>
      <c r="D1004" s="17"/>
      <c r="E1004" s="17"/>
      <c r="F1004" s="17"/>
      <c r="G1004" s="17"/>
      <c r="H1004" s="17"/>
      <c r="I1004" s="17"/>
      <c r="J1004" s="17"/>
      <c r="K1004" s="17"/>
      <c r="L1004" s="17"/>
    </row>
    <row r="1005">
      <c r="A1005" s="97"/>
      <c r="B1005" s="17"/>
      <c r="C1005" s="17"/>
      <c r="D1005" s="17"/>
      <c r="E1005" s="17"/>
      <c r="F1005" s="17"/>
      <c r="G1005" s="17"/>
      <c r="H1005" s="17"/>
      <c r="I1005" s="95"/>
      <c r="J1005" s="17"/>
      <c r="K1005" s="17"/>
      <c r="L1005" s="17"/>
    </row>
    <row r="1006">
      <c r="A1006" s="97"/>
      <c r="B1006" s="17"/>
      <c r="C1006" s="17"/>
      <c r="D1006" s="17"/>
      <c r="E1006" s="17"/>
      <c r="F1006" s="17"/>
      <c r="G1006" s="17"/>
      <c r="H1006" s="17"/>
      <c r="I1006" s="17"/>
      <c r="J1006" s="17"/>
      <c r="K1006" s="17"/>
      <c r="L1006" s="17"/>
    </row>
    <row r="1007">
      <c r="A1007" s="97"/>
      <c r="B1007" s="17"/>
      <c r="C1007" s="17"/>
      <c r="D1007" s="17"/>
      <c r="E1007" s="17"/>
      <c r="F1007" s="17"/>
      <c r="G1007" s="17"/>
      <c r="H1007" s="17"/>
      <c r="I1007" s="17"/>
      <c r="J1007" s="17"/>
      <c r="K1007" s="17"/>
      <c r="L1007" s="17"/>
    </row>
    <row r="1008">
      <c r="A1008" s="97"/>
      <c r="B1008" s="17"/>
      <c r="C1008" s="17"/>
      <c r="D1008" s="17"/>
      <c r="E1008" s="17"/>
      <c r="F1008" s="17"/>
      <c r="G1008" s="17"/>
      <c r="H1008" s="17"/>
      <c r="I1008" s="95"/>
      <c r="J1008" s="17"/>
      <c r="K1008" s="17"/>
      <c r="L1008" s="17"/>
    </row>
    <row r="1009">
      <c r="A1009" s="97"/>
      <c r="B1009" s="17"/>
      <c r="C1009" s="17"/>
      <c r="D1009" s="17"/>
      <c r="E1009" s="17"/>
      <c r="F1009" s="17"/>
      <c r="G1009" s="17"/>
      <c r="H1009" s="17"/>
      <c r="I1009" s="95"/>
      <c r="J1009" s="17"/>
      <c r="K1009" s="17"/>
      <c r="L1009" s="17"/>
    </row>
    <row r="1010">
      <c r="A1010" s="97"/>
      <c r="B1010" s="17"/>
      <c r="C1010" s="17"/>
      <c r="D1010" s="17"/>
      <c r="E1010" s="17"/>
      <c r="F1010" s="17"/>
      <c r="G1010" s="17"/>
      <c r="H1010" s="17"/>
      <c r="I1010" s="17"/>
      <c r="J1010" s="17"/>
      <c r="K1010" s="17"/>
      <c r="L1010" s="17"/>
    </row>
    <row r="1011">
      <c r="A1011" s="97"/>
      <c r="B1011" s="17"/>
      <c r="C1011" s="17"/>
      <c r="D1011" s="17"/>
      <c r="E1011" s="17"/>
      <c r="F1011" s="17"/>
      <c r="G1011" s="17"/>
      <c r="H1011" s="17"/>
      <c r="I1011" s="17"/>
      <c r="J1011" s="17"/>
      <c r="K1011" s="17"/>
      <c r="L1011" s="17"/>
    </row>
    <row r="1012">
      <c r="A1012" s="97"/>
      <c r="B1012" s="17"/>
      <c r="C1012" s="17"/>
      <c r="D1012" s="17"/>
      <c r="E1012" s="17"/>
      <c r="F1012" s="17"/>
      <c r="G1012" s="17"/>
      <c r="H1012" s="17"/>
      <c r="I1012" s="17"/>
      <c r="J1012" s="17"/>
      <c r="K1012" s="17"/>
      <c r="L1012" s="17"/>
    </row>
    <row r="1013">
      <c r="A1013" s="97"/>
      <c r="B1013" s="17"/>
      <c r="C1013" s="17"/>
      <c r="D1013" s="17"/>
      <c r="E1013" s="17"/>
      <c r="F1013" s="17"/>
      <c r="G1013" s="17"/>
      <c r="H1013" s="17"/>
      <c r="I1013" s="95"/>
      <c r="J1013" s="17"/>
      <c r="K1013" s="17"/>
      <c r="L1013" s="17"/>
    </row>
    <row r="1014">
      <c r="A1014" s="97"/>
      <c r="B1014" s="17"/>
      <c r="C1014" s="17"/>
      <c r="D1014" s="17"/>
      <c r="E1014" s="17"/>
      <c r="F1014" s="17"/>
      <c r="G1014" s="17"/>
      <c r="H1014" s="17"/>
      <c r="I1014" s="95"/>
      <c r="J1014" s="17"/>
      <c r="K1014" s="17"/>
      <c r="L1014" s="17"/>
    </row>
    <row r="1015">
      <c r="A1015" s="97"/>
      <c r="B1015" s="17"/>
      <c r="C1015" s="17"/>
      <c r="D1015" s="17"/>
      <c r="E1015" s="17"/>
      <c r="F1015" s="17"/>
      <c r="G1015" s="17"/>
      <c r="H1015" s="17"/>
      <c r="I1015" s="17"/>
      <c r="J1015" s="17"/>
      <c r="K1015" s="17"/>
      <c r="L1015" s="17"/>
    </row>
    <row r="1016">
      <c r="A1016" s="97"/>
      <c r="B1016" s="17"/>
      <c r="C1016" s="17"/>
      <c r="D1016" s="17"/>
      <c r="E1016" s="17"/>
      <c r="F1016" s="17"/>
      <c r="G1016" s="17"/>
      <c r="H1016" s="17"/>
      <c r="I1016" s="93"/>
      <c r="J1016" s="17"/>
      <c r="K1016" s="17"/>
      <c r="L1016" s="17"/>
    </row>
    <row r="1017">
      <c r="A1017" s="97"/>
      <c r="B1017" s="17"/>
      <c r="C1017" s="17"/>
      <c r="D1017" s="17"/>
      <c r="E1017" s="17"/>
      <c r="F1017" s="17"/>
      <c r="G1017" s="17"/>
      <c r="H1017" s="17"/>
      <c r="I1017" s="95"/>
      <c r="J1017" s="17"/>
      <c r="K1017" s="17"/>
      <c r="L1017" s="17"/>
    </row>
    <row r="1018">
      <c r="A1018" s="97"/>
      <c r="B1018" s="17"/>
      <c r="C1018" s="17"/>
      <c r="D1018" s="17"/>
      <c r="E1018" s="17"/>
      <c r="F1018" s="17"/>
      <c r="G1018" s="17"/>
      <c r="H1018" s="17"/>
      <c r="I1018" s="93"/>
      <c r="J1018" s="17"/>
      <c r="K1018" s="17"/>
      <c r="L1018" s="17"/>
    </row>
    <row r="1019">
      <c r="A1019" s="97"/>
      <c r="B1019" s="17"/>
      <c r="C1019" s="17"/>
      <c r="D1019" s="17"/>
      <c r="E1019" s="17"/>
      <c r="F1019" s="17"/>
      <c r="G1019" s="17"/>
      <c r="H1019" s="17"/>
      <c r="I1019" s="94"/>
      <c r="J1019" s="17"/>
      <c r="K1019" s="17"/>
      <c r="L1019" s="17"/>
    </row>
    <row r="1020">
      <c r="A1020" s="97"/>
      <c r="B1020" s="17"/>
      <c r="C1020" s="17"/>
      <c r="D1020" s="17"/>
      <c r="E1020" s="17"/>
      <c r="F1020" s="17"/>
      <c r="G1020" s="17"/>
      <c r="H1020" s="17"/>
      <c r="I1020" s="93"/>
      <c r="J1020" s="17"/>
      <c r="K1020" s="17"/>
      <c r="L1020" s="17"/>
    </row>
    <row r="1021">
      <c r="A1021" s="97"/>
      <c r="B1021" s="17"/>
      <c r="C1021" s="17"/>
      <c r="D1021" s="17"/>
      <c r="E1021" s="17"/>
      <c r="F1021" s="17"/>
      <c r="G1021" s="17"/>
      <c r="H1021" s="17"/>
      <c r="I1021" s="17"/>
      <c r="J1021" s="17"/>
      <c r="K1021" s="17"/>
      <c r="L1021" s="17"/>
    </row>
    <row r="1022">
      <c r="A1022" s="97"/>
      <c r="B1022" s="17"/>
      <c r="C1022" s="17"/>
      <c r="D1022" s="17"/>
      <c r="E1022" s="17"/>
      <c r="F1022" s="17"/>
      <c r="G1022" s="17"/>
      <c r="H1022" s="17"/>
      <c r="I1022" s="17"/>
      <c r="J1022" s="17"/>
      <c r="K1022" s="17"/>
      <c r="L1022" s="17"/>
    </row>
    <row r="1023">
      <c r="A1023" s="97"/>
      <c r="B1023" s="17"/>
      <c r="C1023" s="17"/>
      <c r="D1023" s="17"/>
      <c r="E1023" s="17"/>
      <c r="F1023" s="17"/>
      <c r="G1023" s="17"/>
      <c r="H1023" s="17"/>
      <c r="I1023" s="95"/>
      <c r="J1023" s="17"/>
      <c r="K1023" s="17"/>
      <c r="L1023" s="17"/>
    </row>
    <row r="1024">
      <c r="A1024" s="97"/>
      <c r="B1024" s="17"/>
      <c r="C1024" s="17"/>
      <c r="D1024" s="17"/>
      <c r="E1024" s="17"/>
      <c r="F1024" s="17"/>
      <c r="G1024" s="17"/>
      <c r="H1024" s="17"/>
      <c r="I1024" s="93"/>
      <c r="J1024" s="17"/>
      <c r="K1024" s="17"/>
      <c r="L1024" s="17"/>
    </row>
    <row r="1025">
      <c r="A1025" s="97"/>
      <c r="B1025" s="17"/>
      <c r="C1025" s="17"/>
      <c r="D1025" s="17"/>
      <c r="E1025" s="17"/>
      <c r="F1025" s="17"/>
      <c r="G1025" s="17"/>
      <c r="H1025" s="17"/>
      <c r="I1025" s="93"/>
      <c r="J1025" s="17"/>
      <c r="K1025" s="17"/>
      <c r="L1025" s="17"/>
    </row>
    <row r="1026">
      <c r="A1026" s="97"/>
      <c r="B1026" s="17"/>
      <c r="C1026" s="17"/>
      <c r="D1026" s="17"/>
      <c r="E1026" s="17"/>
      <c r="F1026" s="17"/>
      <c r="G1026" s="17"/>
      <c r="H1026" s="17"/>
      <c r="I1026" s="93"/>
      <c r="J1026" s="17"/>
      <c r="K1026" s="17"/>
      <c r="L1026" s="17"/>
    </row>
    <row r="1027">
      <c r="A1027" s="97"/>
      <c r="B1027" s="17"/>
      <c r="C1027" s="17"/>
      <c r="D1027" s="17"/>
      <c r="E1027" s="17"/>
      <c r="F1027" s="17"/>
      <c r="G1027" s="17"/>
      <c r="H1027" s="17"/>
      <c r="I1027" s="93"/>
      <c r="J1027" s="17"/>
      <c r="K1027" s="17"/>
      <c r="L1027" s="17"/>
    </row>
    <row r="1028">
      <c r="A1028" s="97"/>
      <c r="B1028" s="17"/>
      <c r="C1028" s="17"/>
      <c r="D1028" s="17"/>
      <c r="E1028" s="17"/>
      <c r="F1028" s="17"/>
      <c r="G1028" s="17"/>
      <c r="H1028" s="17"/>
      <c r="I1028" s="17"/>
      <c r="J1028" s="17"/>
      <c r="K1028" s="17"/>
      <c r="L1028" s="17"/>
    </row>
    <row r="1029">
      <c r="A1029" s="97"/>
      <c r="B1029" s="17"/>
      <c r="C1029" s="17"/>
      <c r="D1029" s="17"/>
      <c r="E1029" s="17"/>
      <c r="F1029" s="17"/>
      <c r="G1029" s="17"/>
      <c r="H1029" s="17"/>
      <c r="I1029" s="17"/>
      <c r="J1029" s="17"/>
      <c r="K1029" s="17"/>
      <c r="L1029" s="17"/>
    </row>
    <row r="1030">
      <c r="A1030" s="97"/>
      <c r="B1030" s="17"/>
      <c r="C1030" s="17"/>
      <c r="D1030" s="17"/>
      <c r="E1030" s="17"/>
      <c r="F1030" s="17"/>
      <c r="G1030" s="17"/>
      <c r="H1030" s="17"/>
      <c r="I1030" s="93"/>
      <c r="J1030" s="17"/>
      <c r="K1030" s="17"/>
      <c r="L1030" s="17"/>
    </row>
    <row r="1031">
      <c r="A1031" s="97"/>
      <c r="B1031" s="17"/>
      <c r="C1031" s="17"/>
      <c r="D1031" s="17"/>
      <c r="E1031" s="17"/>
      <c r="F1031" s="17"/>
      <c r="G1031" s="17"/>
      <c r="H1031" s="17"/>
      <c r="I1031" s="95"/>
      <c r="J1031" s="17"/>
      <c r="K1031" s="17"/>
      <c r="L1031" s="17"/>
    </row>
    <row r="1032">
      <c r="A1032" s="97"/>
      <c r="B1032" s="17"/>
      <c r="C1032" s="17"/>
      <c r="D1032" s="17"/>
      <c r="E1032" s="17"/>
      <c r="F1032" s="17"/>
      <c r="G1032" s="17"/>
      <c r="H1032" s="17"/>
      <c r="I1032" s="94"/>
      <c r="J1032" s="17"/>
      <c r="K1032" s="17"/>
      <c r="L1032" s="17"/>
    </row>
    <row r="1033">
      <c r="A1033" s="97"/>
      <c r="B1033" s="17"/>
      <c r="C1033" s="17"/>
      <c r="D1033" s="17"/>
      <c r="E1033" s="17"/>
      <c r="F1033" s="17"/>
      <c r="G1033" s="17"/>
      <c r="H1033" s="17"/>
      <c r="I1033" s="94"/>
      <c r="J1033" s="17"/>
      <c r="K1033" s="17"/>
      <c r="L1033" s="17"/>
    </row>
    <row r="1034">
      <c r="A1034" s="97"/>
      <c r="B1034" s="17"/>
      <c r="C1034" s="17"/>
      <c r="D1034" s="17"/>
      <c r="E1034" s="17"/>
      <c r="F1034" s="17"/>
      <c r="G1034" s="17"/>
      <c r="H1034" s="17"/>
      <c r="I1034" s="95"/>
      <c r="J1034" s="17"/>
      <c r="K1034" s="17"/>
      <c r="L1034" s="17"/>
    </row>
    <row r="1035">
      <c r="A1035" s="97"/>
      <c r="B1035" s="17"/>
      <c r="C1035" s="17"/>
      <c r="D1035" s="17"/>
      <c r="E1035" s="17"/>
      <c r="F1035" s="17"/>
      <c r="G1035" s="17"/>
      <c r="H1035" s="17"/>
      <c r="I1035" s="95"/>
      <c r="J1035" s="17"/>
      <c r="K1035" s="17"/>
      <c r="L1035" s="17"/>
    </row>
    <row r="1036">
      <c r="A1036" s="97"/>
      <c r="B1036" s="17"/>
      <c r="C1036" s="17"/>
      <c r="D1036" s="17"/>
      <c r="E1036" s="17"/>
      <c r="F1036" s="17"/>
      <c r="G1036" s="17"/>
      <c r="H1036" s="17"/>
      <c r="I1036" s="95"/>
      <c r="J1036" s="17"/>
      <c r="K1036" s="17"/>
      <c r="L1036" s="17"/>
    </row>
    <row r="1037">
      <c r="A1037" s="97"/>
      <c r="B1037" s="17"/>
      <c r="C1037" s="17"/>
      <c r="D1037" s="17"/>
      <c r="E1037" s="17"/>
      <c r="F1037" s="17"/>
      <c r="G1037" s="17"/>
      <c r="H1037" s="17"/>
      <c r="I1037" s="93"/>
      <c r="J1037" s="17"/>
      <c r="K1037" s="17"/>
      <c r="L1037" s="17"/>
    </row>
    <row r="1038">
      <c r="A1038" s="97"/>
      <c r="B1038" s="17"/>
      <c r="C1038" s="17"/>
      <c r="D1038" s="17"/>
      <c r="E1038" s="17"/>
      <c r="F1038" s="17"/>
      <c r="G1038" s="17"/>
      <c r="H1038" s="17"/>
      <c r="I1038" s="93"/>
      <c r="J1038" s="17"/>
      <c r="K1038" s="17"/>
      <c r="L1038" s="17"/>
    </row>
    <row r="1039">
      <c r="A1039" s="97"/>
      <c r="B1039" s="17"/>
      <c r="C1039" s="17"/>
      <c r="D1039" s="17"/>
      <c r="E1039" s="17"/>
      <c r="F1039" s="17"/>
      <c r="G1039" s="17"/>
      <c r="H1039" s="17"/>
      <c r="I1039" s="17"/>
      <c r="J1039" s="17"/>
      <c r="K1039" s="17"/>
      <c r="L1039" s="17"/>
    </row>
    <row r="1040">
      <c r="A1040" s="97"/>
      <c r="B1040" s="17"/>
      <c r="C1040" s="17"/>
      <c r="D1040" s="17"/>
      <c r="E1040" s="17"/>
      <c r="F1040" s="17"/>
      <c r="G1040" s="17"/>
      <c r="H1040" s="17"/>
      <c r="I1040" s="95"/>
      <c r="J1040" s="17"/>
      <c r="K1040" s="17"/>
      <c r="L1040" s="17"/>
    </row>
    <row r="1041">
      <c r="A1041" s="97"/>
      <c r="B1041" s="17"/>
      <c r="C1041" s="17"/>
      <c r="D1041" s="17"/>
      <c r="E1041" s="17"/>
      <c r="F1041" s="17"/>
      <c r="G1041" s="17"/>
      <c r="H1041" s="17"/>
      <c r="I1041" s="17"/>
      <c r="J1041" s="17"/>
      <c r="K1041" s="17"/>
      <c r="L1041" s="17"/>
    </row>
    <row r="1042">
      <c r="A1042" s="97"/>
      <c r="B1042" s="17"/>
      <c r="C1042" s="17"/>
      <c r="D1042" s="17"/>
      <c r="E1042" s="17"/>
      <c r="F1042" s="17"/>
      <c r="G1042" s="17"/>
      <c r="H1042" s="17"/>
      <c r="I1042" s="17"/>
      <c r="J1042" s="17"/>
      <c r="K1042" s="17"/>
      <c r="L1042" s="17"/>
    </row>
    <row r="1043">
      <c r="A1043" s="97"/>
      <c r="B1043" s="17"/>
      <c r="C1043" s="17"/>
      <c r="D1043" s="17"/>
      <c r="E1043" s="17"/>
      <c r="F1043" s="17"/>
      <c r="G1043" s="17"/>
      <c r="H1043" s="17"/>
      <c r="I1043" s="93"/>
      <c r="J1043" s="17"/>
      <c r="K1043" s="17"/>
      <c r="L1043" s="17"/>
    </row>
    <row r="1044">
      <c r="A1044" s="97"/>
      <c r="B1044" s="17"/>
      <c r="C1044" s="17"/>
      <c r="D1044" s="17"/>
      <c r="E1044" s="17"/>
      <c r="F1044" s="17"/>
      <c r="G1044" s="17"/>
      <c r="H1044" s="17"/>
      <c r="I1044" s="95"/>
      <c r="J1044" s="17"/>
      <c r="K1044" s="17"/>
      <c r="L1044" s="17"/>
    </row>
    <row r="1045">
      <c r="A1045" s="97"/>
      <c r="B1045" s="17"/>
      <c r="C1045" s="17"/>
      <c r="D1045" s="17"/>
      <c r="E1045" s="17"/>
      <c r="F1045" s="17"/>
      <c r="G1045" s="17"/>
      <c r="H1045" s="17"/>
      <c r="I1045" s="93"/>
      <c r="J1045" s="17"/>
      <c r="K1045" s="17"/>
      <c r="L1045" s="17"/>
    </row>
    <row r="1046">
      <c r="A1046" s="97"/>
      <c r="B1046" s="17"/>
      <c r="C1046" s="17"/>
      <c r="D1046" s="17"/>
      <c r="E1046" s="17"/>
      <c r="F1046" s="17"/>
      <c r="G1046" s="17"/>
      <c r="H1046" s="17"/>
      <c r="I1046" s="95"/>
      <c r="J1046" s="17"/>
      <c r="K1046" s="17"/>
      <c r="L1046" s="17"/>
    </row>
    <row r="1047">
      <c r="A1047" s="97"/>
      <c r="B1047" s="17"/>
      <c r="C1047" s="17"/>
      <c r="D1047" s="17"/>
      <c r="E1047" s="17"/>
      <c r="F1047" s="17"/>
      <c r="G1047" s="17"/>
      <c r="H1047" s="17"/>
      <c r="I1047" s="93"/>
      <c r="J1047" s="17"/>
      <c r="K1047" s="17"/>
      <c r="L1047" s="17"/>
    </row>
    <row r="1048">
      <c r="A1048" s="97"/>
      <c r="B1048" s="17"/>
      <c r="C1048" s="17"/>
      <c r="D1048" s="17"/>
      <c r="E1048" s="17"/>
      <c r="F1048" s="17"/>
      <c r="G1048" s="17"/>
      <c r="H1048" s="17"/>
      <c r="I1048" s="95"/>
      <c r="J1048" s="17"/>
      <c r="K1048" s="17"/>
      <c r="L1048" s="17"/>
    </row>
    <row r="1049">
      <c r="A1049" s="97"/>
      <c r="B1049" s="17"/>
      <c r="C1049" s="17"/>
      <c r="D1049" s="17"/>
      <c r="E1049" s="17"/>
      <c r="F1049" s="17"/>
      <c r="G1049" s="17"/>
      <c r="H1049" s="17"/>
      <c r="I1049" s="93"/>
      <c r="J1049" s="17"/>
      <c r="K1049" s="17"/>
      <c r="L1049" s="17"/>
    </row>
    <row r="1050">
      <c r="A1050" s="97"/>
      <c r="B1050" s="17"/>
      <c r="C1050" s="17"/>
      <c r="D1050" s="17"/>
      <c r="E1050" s="17"/>
      <c r="F1050" s="17"/>
      <c r="G1050" s="17"/>
      <c r="H1050" s="17"/>
      <c r="I1050" s="95"/>
      <c r="J1050" s="17"/>
      <c r="K1050" s="17"/>
      <c r="L1050" s="17"/>
    </row>
    <row r="1051">
      <c r="A1051" s="97"/>
      <c r="B1051" s="17"/>
      <c r="C1051" s="17"/>
      <c r="D1051" s="17"/>
      <c r="E1051" s="17"/>
      <c r="F1051" s="17"/>
      <c r="G1051" s="17"/>
      <c r="H1051" s="17"/>
      <c r="I1051" s="95"/>
      <c r="J1051" s="17"/>
      <c r="K1051" s="17"/>
      <c r="L1051" s="17"/>
    </row>
    <row r="1052">
      <c r="A1052" s="97"/>
      <c r="B1052" s="17"/>
      <c r="C1052" s="17"/>
      <c r="D1052" s="17"/>
      <c r="E1052" s="17"/>
      <c r="F1052" s="17"/>
      <c r="G1052" s="17"/>
      <c r="H1052" s="17"/>
      <c r="I1052" s="95"/>
      <c r="J1052" s="17"/>
      <c r="K1052" s="17"/>
      <c r="L1052" s="17"/>
    </row>
    <row r="1053">
      <c r="A1053" s="97"/>
      <c r="B1053" s="17"/>
      <c r="C1053" s="17"/>
      <c r="D1053" s="17"/>
      <c r="E1053" s="17"/>
      <c r="F1053" s="17"/>
      <c r="G1053" s="17"/>
      <c r="H1053" s="17"/>
      <c r="I1053" s="17"/>
      <c r="J1053" s="17"/>
      <c r="K1053" s="17"/>
      <c r="L1053" s="17"/>
    </row>
    <row r="1054">
      <c r="A1054" s="97"/>
      <c r="B1054" s="17"/>
      <c r="C1054" s="17"/>
      <c r="D1054" s="17"/>
      <c r="E1054" s="17"/>
      <c r="F1054" s="17"/>
      <c r="G1054" s="17"/>
      <c r="H1054" s="17"/>
      <c r="I1054" s="17"/>
      <c r="J1054" s="17"/>
      <c r="K1054" s="17"/>
      <c r="L1054" s="17"/>
    </row>
    <row r="1055">
      <c r="A1055" s="97"/>
      <c r="B1055" s="17"/>
      <c r="C1055" s="17"/>
      <c r="D1055" s="17"/>
      <c r="E1055" s="17"/>
      <c r="F1055" s="17"/>
      <c r="G1055" s="17"/>
      <c r="H1055" s="17"/>
      <c r="I1055" s="93"/>
      <c r="J1055" s="17"/>
      <c r="K1055" s="17"/>
      <c r="L1055" s="17"/>
    </row>
    <row r="1056">
      <c r="A1056" s="97"/>
      <c r="B1056" s="17"/>
      <c r="C1056" s="17"/>
      <c r="D1056" s="17"/>
      <c r="E1056" s="17"/>
      <c r="F1056" s="17"/>
      <c r="G1056" s="17"/>
      <c r="H1056" s="17"/>
      <c r="I1056" s="17"/>
      <c r="J1056" s="17"/>
      <c r="K1056" s="17"/>
      <c r="L1056" s="17"/>
    </row>
    <row r="1057">
      <c r="A1057" s="97"/>
      <c r="B1057" s="17"/>
      <c r="C1057" s="17"/>
      <c r="D1057" s="17"/>
      <c r="E1057" s="17"/>
      <c r="F1057" s="17"/>
      <c r="G1057" s="17"/>
      <c r="H1057" s="17"/>
      <c r="I1057" s="17"/>
      <c r="J1057" s="17"/>
      <c r="K1057" s="17"/>
      <c r="L1057" s="17"/>
    </row>
    <row r="1058">
      <c r="A1058" s="97"/>
      <c r="B1058" s="17"/>
      <c r="C1058" s="17"/>
      <c r="D1058" s="17"/>
      <c r="E1058" s="17"/>
      <c r="F1058" s="17"/>
      <c r="G1058" s="17"/>
      <c r="H1058" s="17"/>
      <c r="I1058" s="17"/>
      <c r="J1058" s="17"/>
      <c r="K1058" s="17"/>
      <c r="L1058" s="17"/>
    </row>
    <row r="1059">
      <c r="A1059" s="97"/>
      <c r="B1059" s="17"/>
      <c r="C1059" s="17"/>
      <c r="D1059" s="17"/>
      <c r="E1059" s="17"/>
      <c r="F1059" s="17"/>
      <c r="G1059" s="17"/>
      <c r="H1059" s="17"/>
      <c r="I1059" s="95"/>
      <c r="J1059" s="17"/>
      <c r="K1059" s="17"/>
      <c r="L1059" s="17"/>
    </row>
    <row r="1060">
      <c r="A1060" s="97"/>
      <c r="B1060" s="17"/>
      <c r="C1060" s="17"/>
      <c r="D1060" s="17"/>
      <c r="E1060" s="17"/>
      <c r="F1060" s="17"/>
      <c r="G1060" s="17"/>
      <c r="H1060" s="17"/>
      <c r="I1060" s="93"/>
      <c r="J1060" s="17"/>
      <c r="K1060" s="17"/>
      <c r="L1060" s="17"/>
    </row>
    <row r="1061">
      <c r="A1061" s="97"/>
      <c r="B1061" s="17"/>
      <c r="C1061" s="17"/>
      <c r="D1061" s="17"/>
      <c r="E1061" s="17"/>
      <c r="F1061" s="17"/>
      <c r="G1061" s="17"/>
      <c r="H1061" s="17"/>
      <c r="I1061" s="17"/>
      <c r="J1061" s="17"/>
      <c r="K1061" s="17"/>
      <c r="L1061" s="17"/>
    </row>
    <row r="1062">
      <c r="A1062" s="97"/>
      <c r="B1062" s="17"/>
      <c r="C1062" s="17"/>
      <c r="D1062" s="17"/>
      <c r="E1062" s="17"/>
      <c r="F1062" s="17"/>
      <c r="G1062" s="17"/>
      <c r="H1062" s="17"/>
      <c r="I1062" s="93"/>
      <c r="J1062" s="17"/>
      <c r="K1062" s="17"/>
      <c r="L1062" s="17"/>
    </row>
    <row r="1063">
      <c r="A1063" s="97"/>
      <c r="B1063" s="17"/>
      <c r="C1063" s="17"/>
      <c r="D1063" s="17"/>
      <c r="E1063" s="17"/>
      <c r="F1063" s="17"/>
      <c r="G1063" s="17"/>
      <c r="H1063" s="17"/>
      <c r="I1063" s="95"/>
      <c r="J1063" s="17"/>
      <c r="K1063" s="17"/>
      <c r="L1063" s="17"/>
    </row>
    <row r="1064">
      <c r="A1064" s="97"/>
      <c r="B1064" s="17"/>
      <c r="C1064" s="17"/>
      <c r="D1064" s="17"/>
      <c r="E1064" s="17"/>
      <c r="F1064" s="17"/>
      <c r="G1064" s="17"/>
      <c r="H1064" s="17"/>
      <c r="I1064" s="17"/>
      <c r="J1064" s="17"/>
      <c r="K1064" s="17"/>
      <c r="L1064" s="17"/>
    </row>
    <row r="1065">
      <c r="A1065" s="97"/>
      <c r="B1065" s="17"/>
      <c r="C1065" s="17"/>
      <c r="D1065" s="17"/>
      <c r="E1065" s="17"/>
      <c r="F1065" s="17"/>
      <c r="G1065" s="17"/>
      <c r="H1065" s="17"/>
      <c r="I1065" s="93"/>
      <c r="J1065" s="17"/>
      <c r="K1065" s="17"/>
      <c r="L1065" s="17"/>
    </row>
    <row r="1066">
      <c r="A1066" s="97"/>
      <c r="B1066" s="17"/>
      <c r="C1066" s="17"/>
      <c r="D1066" s="17"/>
      <c r="E1066" s="17"/>
      <c r="F1066" s="17"/>
      <c r="G1066" s="17"/>
      <c r="H1066" s="17"/>
      <c r="I1066" s="17"/>
      <c r="J1066" s="17"/>
      <c r="K1066" s="17"/>
      <c r="L1066" s="17"/>
    </row>
    <row r="1067">
      <c r="A1067" s="97"/>
      <c r="B1067" s="17"/>
      <c r="C1067" s="17"/>
      <c r="D1067" s="17"/>
      <c r="E1067" s="17"/>
      <c r="F1067" s="17"/>
      <c r="G1067" s="17"/>
      <c r="H1067" s="17"/>
      <c r="I1067" s="17"/>
      <c r="J1067" s="17"/>
      <c r="K1067" s="17"/>
      <c r="L1067" s="17"/>
    </row>
    <row r="1068">
      <c r="A1068" s="97"/>
      <c r="B1068" s="17"/>
      <c r="C1068" s="17"/>
      <c r="D1068" s="17"/>
      <c r="E1068" s="17"/>
      <c r="F1068" s="17"/>
      <c r="G1068" s="17"/>
      <c r="H1068" s="17"/>
      <c r="I1068" s="17"/>
      <c r="J1068" s="17"/>
      <c r="K1068" s="17"/>
      <c r="L1068" s="17"/>
    </row>
    <row r="1069">
      <c r="A1069" s="97"/>
      <c r="B1069" s="17"/>
      <c r="C1069" s="17"/>
      <c r="D1069" s="17"/>
      <c r="E1069" s="17"/>
      <c r="F1069" s="17"/>
      <c r="G1069" s="17"/>
      <c r="H1069" s="17"/>
      <c r="I1069" s="17"/>
      <c r="J1069" s="17"/>
      <c r="K1069" s="17"/>
      <c r="L1069" s="17"/>
    </row>
  </sheetData>
  <hyperlinks>
    <hyperlink r:id="rId1" ref="G15"/>
    <hyperlink r:id="rId2" ref="G25"/>
    <hyperlink r:id="rId3" ref="G31"/>
    <hyperlink r:id="rId4" ref="G51"/>
    <hyperlink r:id="rId5" ref="G70"/>
    <hyperlink r:id="rId6" ref="G74"/>
    <hyperlink r:id="rId7" ref="G93"/>
    <hyperlink r:id="rId8" ref="G117"/>
    <hyperlink r:id="rId9" ref="G119"/>
    <hyperlink r:id="rId10" ref="G124"/>
    <hyperlink r:id="rId11" ref="G139"/>
    <hyperlink r:id="rId12" ref="G144"/>
    <hyperlink r:id="rId13" ref="G147"/>
    <hyperlink r:id="rId14" ref="G148"/>
    <hyperlink r:id="rId15" ref="G150"/>
    <hyperlink r:id="rId16" ref="G154"/>
    <hyperlink r:id="rId17" ref="G155"/>
    <hyperlink r:id="rId18" ref="G156"/>
    <hyperlink r:id="rId19" ref="G157"/>
    <hyperlink r:id="rId20" ref="G159"/>
    <hyperlink r:id="rId21" ref="G162"/>
    <hyperlink r:id="rId22" ref="G168"/>
    <hyperlink r:id="rId23" ref="G173"/>
    <hyperlink r:id="rId24" ref="G175"/>
    <hyperlink r:id="rId25" ref="G177"/>
    <hyperlink r:id="rId26" ref="G179"/>
    <hyperlink r:id="rId27" ref="G180"/>
    <hyperlink r:id="rId28" ref="G183"/>
    <hyperlink r:id="rId29" ref="G185"/>
    <hyperlink r:id="rId30" ref="G186"/>
    <hyperlink r:id="rId31" ref="G189"/>
    <hyperlink r:id="rId32" ref="G191"/>
    <hyperlink r:id="rId33" ref="G200"/>
    <hyperlink r:id="rId34" ref="G201"/>
    <hyperlink r:id="rId35" ref="G202"/>
    <hyperlink r:id="rId36" ref="G207"/>
    <hyperlink r:id="rId37" ref="G210"/>
    <hyperlink r:id="rId38" ref="G211"/>
    <hyperlink r:id="rId39" ref="G213"/>
    <hyperlink r:id="rId40" ref="G215"/>
    <hyperlink r:id="rId41" ref="G216"/>
    <hyperlink r:id="rId42" ref="G219"/>
    <hyperlink r:id="rId43" ref="G220"/>
    <hyperlink r:id="rId44" ref="G222"/>
    <hyperlink r:id="rId45" ref="G226"/>
    <hyperlink r:id="rId46" ref="G227"/>
    <hyperlink r:id="rId47" ref="G228"/>
    <hyperlink r:id="rId48" ref="G229"/>
    <hyperlink r:id="rId49" ref="G231"/>
    <hyperlink r:id="rId50" ref="G232"/>
    <hyperlink r:id="rId51" ref="G233"/>
    <hyperlink r:id="rId52" ref="G236"/>
    <hyperlink r:id="rId53" ref="G237"/>
    <hyperlink r:id="rId54" ref="G242"/>
    <hyperlink r:id="rId55" ref="G243"/>
    <hyperlink r:id="rId56" ref="G244"/>
    <hyperlink r:id="rId57" ref="G245"/>
    <hyperlink r:id="rId58" ref="G246"/>
    <hyperlink r:id="rId59" ref="G247"/>
    <hyperlink r:id="rId60" ref="G248"/>
    <hyperlink r:id="rId61" ref="G249"/>
    <hyperlink r:id="rId62" ref="G250"/>
    <hyperlink r:id="rId63" ref="G251"/>
    <hyperlink r:id="rId64" ref="G252"/>
    <hyperlink r:id="rId65" ref="G253"/>
    <hyperlink r:id="rId66" ref="G257"/>
    <hyperlink r:id="rId67" ref="G259"/>
    <hyperlink r:id="rId68" ref="G264"/>
    <hyperlink r:id="rId69" ref="G267"/>
    <hyperlink r:id="rId70" ref="G268"/>
    <hyperlink r:id="rId71" ref="G270"/>
    <hyperlink r:id="rId72" ref="G272"/>
    <hyperlink r:id="rId73" ref="G273"/>
    <hyperlink r:id="rId74" ref="G275"/>
    <hyperlink r:id="rId75" ref="G276"/>
    <hyperlink r:id="rId76" ref="G278"/>
    <hyperlink r:id="rId77" ref="G279"/>
    <hyperlink r:id="rId78" ref="G281"/>
    <hyperlink r:id="rId79" ref="G282"/>
    <hyperlink r:id="rId80" ref="G285"/>
    <hyperlink r:id="rId81" ref="G286"/>
    <hyperlink r:id="rId82" ref="G287"/>
    <hyperlink r:id="rId83" ref="G288"/>
    <hyperlink r:id="rId84" ref="G289"/>
    <hyperlink r:id="rId85" ref="G290"/>
    <hyperlink r:id="rId86" ref="G291"/>
    <hyperlink r:id="rId87" ref="G292"/>
    <hyperlink r:id="rId88" ref="G293"/>
    <hyperlink r:id="rId89" ref="G294"/>
    <hyperlink r:id="rId90" ref="G295"/>
    <hyperlink r:id="rId91" ref="G297"/>
    <hyperlink r:id="rId92" ref="G298"/>
    <hyperlink r:id="rId93" ref="G301"/>
    <hyperlink r:id="rId94" ref="G303"/>
    <hyperlink r:id="rId95" ref="G305"/>
    <hyperlink r:id="rId96" ref="G306"/>
    <hyperlink r:id="rId97" ref="G310"/>
    <hyperlink r:id="rId98" ref="G314"/>
    <hyperlink r:id="rId99" ref="G315"/>
    <hyperlink r:id="rId100" ref="G316"/>
    <hyperlink r:id="rId101" ref="G317"/>
    <hyperlink r:id="rId102" ref="G320"/>
    <hyperlink r:id="rId103" ref="G322"/>
    <hyperlink r:id="rId104" ref="G324"/>
    <hyperlink r:id="rId105" ref="G325"/>
    <hyperlink r:id="rId106" ref="G326"/>
    <hyperlink r:id="rId107" ref="G328"/>
    <hyperlink r:id="rId108" ref="G329"/>
    <hyperlink r:id="rId109" ref="G332"/>
    <hyperlink r:id="rId110" ref="G333"/>
    <hyperlink r:id="rId111" ref="G338"/>
    <hyperlink r:id="rId112" ref="G339"/>
    <hyperlink r:id="rId113" ref="G341"/>
    <hyperlink r:id="rId114" ref="G342"/>
    <hyperlink r:id="rId115" ref="G343"/>
    <hyperlink r:id="rId116" ref="G344"/>
    <hyperlink r:id="rId117" ref="G346"/>
    <hyperlink r:id="rId118" ref="G347"/>
    <hyperlink r:id="rId119" ref="G349"/>
    <hyperlink r:id="rId120" ref="G350"/>
    <hyperlink r:id="rId121" ref="G351"/>
    <hyperlink r:id="rId122" ref="G352"/>
    <hyperlink r:id="rId123" ref="G354"/>
    <hyperlink r:id="rId124" ref="G358"/>
    <hyperlink r:id="rId125" ref="G362"/>
    <hyperlink r:id="rId126" ref="G364"/>
    <hyperlink r:id="rId127" ref="G366"/>
    <hyperlink r:id="rId128" ref="G372"/>
    <hyperlink r:id="rId129" ref="G375"/>
    <hyperlink r:id="rId130" ref="G377"/>
    <hyperlink r:id="rId131" ref="G378"/>
    <hyperlink r:id="rId132" ref="G381"/>
    <hyperlink r:id="rId133" ref="G382"/>
    <hyperlink r:id="rId134" ref="G384"/>
    <hyperlink r:id="rId135" ref="G385"/>
    <hyperlink r:id="rId136" ref="G387"/>
    <hyperlink r:id="rId137" ref="G388"/>
    <hyperlink r:id="rId138" ref="G389"/>
    <hyperlink r:id="rId139" ref="G390"/>
    <hyperlink r:id="rId140" ref="G394"/>
    <hyperlink r:id="rId141" ref="G395"/>
    <hyperlink r:id="rId142" ref="G396"/>
    <hyperlink r:id="rId143" ref="G399"/>
    <hyperlink r:id="rId144" ref="G400"/>
    <hyperlink r:id="rId145" ref="G401"/>
    <hyperlink r:id="rId146" ref="G403"/>
    <hyperlink r:id="rId147" ref="G404"/>
    <hyperlink r:id="rId148" ref="G405"/>
    <hyperlink r:id="rId149" ref="G407"/>
    <hyperlink r:id="rId150" ref="G408"/>
    <hyperlink r:id="rId151" ref="G409"/>
    <hyperlink r:id="rId152" ref="G410"/>
    <hyperlink r:id="rId153" ref="G412"/>
    <hyperlink r:id="rId154" location="fig2" ref="G415"/>
    <hyperlink r:id="rId155" ref="G416"/>
    <hyperlink r:id="rId156" ref="G417"/>
    <hyperlink r:id="rId157" ref="G419"/>
    <hyperlink r:id="rId158" ref="G420"/>
    <hyperlink r:id="rId159" ref="G423"/>
    <hyperlink r:id="rId160" ref="G425"/>
    <hyperlink r:id="rId161" ref="G426"/>
    <hyperlink r:id="rId162" ref="G427"/>
    <hyperlink r:id="rId163" ref="G428"/>
    <hyperlink r:id="rId164" ref="G430"/>
    <hyperlink r:id="rId165" ref="G432"/>
    <hyperlink r:id="rId166" ref="G433"/>
    <hyperlink r:id="rId167" ref="G434"/>
    <hyperlink r:id="rId168" ref="G435"/>
    <hyperlink r:id="rId169" ref="G436"/>
    <hyperlink r:id="rId170" ref="G437"/>
    <hyperlink r:id="rId171" ref="G438"/>
    <hyperlink r:id="rId172" ref="G439"/>
    <hyperlink r:id="rId173" ref="G440"/>
    <hyperlink r:id="rId174" ref="G441"/>
    <hyperlink r:id="rId175" ref="G442"/>
    <hyperlink r:id="rId176" ref="G443"/>
    <hyperlink r:id="rId177" ref="G444"/>
    <hyperlink r:id="rId178" ref="G445"/>
    <hyperlink r:id="rId179" ref="G446"/>
    <hyperlink r:id="rId180" ref="G447"/>
    <hyperlink r:id="rId181" ref="G448"/>
    <hyperlink r:id="rId182" ref="G449"/>
    <hyperlink r:id="rId183" ref="G450"/>
    <hyperlink r:id="rId184" ref="G451"/>
    <hyperlink r:id="rId185" ref="G452"/>
  </hyperlinks>
  <drawing r:id="rId186"/>
  <tableParts count="2">
    <tablePart r:id="rId189"/>
    <tablePart r:id="rId190"/>
  </tableParts>
</worksheet>
</file>