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3"/>
    <sheet state="visible" name="status" sheetId="2" r:id="rId4"/>
    <sheet state="visible" name="cut" sheetId="3" r:id="rId5"/>
    <sheet state="visible" name="resolutions" sheetId="4" r:id="rId6"/>
    <sheet state="visible" name="original-papers" sheetId="5" r:id="rId7"/>
    <sheet state="visible" name="Zotero-dump-28122021"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13">
      <text>
        <t xml:space="preserve">cut? cirrhosis was induced, so there is a time course element, but in end comparison was between healthy tissue and in the cirrhotic tissue from the induced cohort
	-Laura Garrison</t>
      </text>
    </comment>
    <comment authorId="0" ref="L311">
      <text>
        <t xml:space="preserve">920 sec run time, ~15 min, within range of 10^2 (10^3 is 20 min)
	-Laura Garrison</t>
      </text>
    </comment>
    <comment authorId="0" ref="K311">
      <text>
        <t xml:space="preserve">Time-lapse images of single z-planes acquired every 5 s revealed the dynamics of all six labelled organelles within single cells
	-Laura Garrison</t>
      </text>
    </comment>
    <comment authorId="0" ref="AJ310">
      <text>
        <t xml:space="preserve">is more of a perspectives paper, include in multiscale section and in outlook
	-Laura Garrison</t>
      </text>
    </comment>
    <comment authorId="0" ref="K310">
      <text>
        <t xml:space="preserve">general MD simulation, number from Hollingsworth
	-Laura Garrison</t>
      </text>
    </comment>
    <comment authorId="0" ref="AJ309">
      <text>
        <t xml:space="preserve">direct vis of gene expression
	-Laura Garrison</t>
      </text>
    </comment>
    <comment authorId="0" ref="L309">
      <text>
        <t xml:space="preserve">gene expression time
	-Laura Garrison</t>
      </text>
    </comment>
    <comment authorId="0" ref="K309">
      <text>
        <t xml:space="preserve">gene expression time
	-Laura Garrison</t>
      </text>
    </comment>
    <comment authorId="0" ref="I309">
      <text>
        <t xml:space="preserve">nucleotide
	-Laura Garrison</t>
      </text>
    </comment>
    <comment authorId="0" ref="J309">
      <text>
        <t xml:space="preserve">tissue section
	-Laura Garrison</t>
      </text>
    </comment>
    <comment authorId="0" ref="L308">
      <text>
        <t xml:space="preserve">cell cycle
	-Laura Garrison</t>
      </text>
    </comment>
    <comment authorId="0" ref="K308">
      <text>
        <t xml:space="preserve">ion gated diffusion
	-Laura Garrison</t>
      </text>
    </comment>
    <comment authorId="0" ref="D307">
      <text>
        <t xml:space="preserve">need to talk about this one
	-Laura Garrison</t>
      </text>
    </comment>
    <comment authorId="0" ref="N307">
      <text>
        <t xml:space="preserve">can be multi-scale
	-Laura Garrison</t>
      </text>
    </comment>
    <comment authorId="0" ref="L307">
      <text>
        <t xml:space="preserve">some changes can take years, tracking
	-Laura Garrison</t>
      </text>
    </comment>
    <comment authorId="0" ref="K307">
      <text>
        <t xml:space="preserve">pathways begin (diffusion)
	-Laura Garrison</t>
      </text>
    </comment>
    <comment authorId="0" ref="J307">
      <text>
        <t xml:space="preserve">organs,imaging data
	-Laura Garrison</t>
      </text>
    </comment>
    <comment authorId="0" ref="I307">
      <text>
        <t xml:space="preserve">cohort data may involve metabolites, concentrations of small molecules
	-Laura Garrison</t>
      </text>
    </comment>
    <comment authorId="0" ref="I306">
      <text>
        <t xml:space="preserve">muscles
	-Laura Garrison</t>
      </text>
    </comment>
    <comment authorId="0" ref="L304">
      <text>
        <t xml:space="preserve">molecular big movements can last seconds, e.g. ligand binding
	-Laura Garrison</t>
      </text>
    </comment>
    <comment authorId="0" ref="K304">
      <text>
        <t xml:space="preserve">resolution range of atomistic MD simulations
	-Laura Garrison</t>
      </text>
    </comment>
    <comment authorId="0" ref="L303">
      <text>
        <t xml:space="preserve">cell division process
	-Laura Garrison</t>
      </text>
    </comment>
    <comment authorId="0" ref="K303">
      <text>
        <t xml:space="preserve">diffusion
	-Laura Garrison</t>
      </text>
    </comment>
    <comment authorId="0" ref="I302">
      <text>
        <t xml:space="preserve">0.025 cm section of tissue
	-Laura Garrison</t>
      </text>
    </comment>
    <comment authorId="0" ref="K301">
      <text>
        <t xml:space="preserve">resolution of SPECT
	-Laura Garrison</t>
      </text>
    </comment>
    <comment authorId="0" ref="M299">
      <text>
        <t xml:space="preserve">graxels are tissue specific, but are evaluating the organ structure as a whole
	-Laura Garrison</t>
      </text>
    </comment>
    <comment authorId="0" ref="J300">
      <text>
        <t xml:space="preserve">regions. ofheart
	-Laura Garrison</t>
      </text>
    </comment>
    <comment authorId="0" ref="K300">
      <text>
        <t xml:space="preserve">CFD simulation of blood flow
	-Laura Garrison</t>
      </text>
    </comment>
    <comment authorId="0" ref="K299">
      <text>
        <t xml:space="preserve">resolution of DCE-MRI
	-Laura Garrison</t>
      </text>
    </comment>
    <comment authorId="0" ref="J298">
      <text>
        <t xml:space="preserve">looking at sections of brain
	-Laura Garrison</t>
      </text>
    </comment>
    <comment authorId="0" ref="I298">
      <text>
        <t xml:space="preserve">resolution of metabolites, which are what MRS peaks represent
	-Laura Garrison</t>
      </text>
    </comment>
    <comment authorId="0" ref="AJ298">
      <text>
        <t xml:space="preserve">tumor morphogenesis section - MRS can measure metabolic profiles of tumors
	-Laura Garrison</t>
      </text>
    </comment>
    <comment authorId="0" ref="P298">
      <text>
        <t xml:space="preserve">physiology because we're looking at metabolic profiles of tumor vs healthy brain tissue
	-Laura Garrison</t>
      </text>
    </comment>
    <comment authorId="0" ref="L298">
      <text>
        <t xml:space="preserve">half life of metabolites
	-Laura Garrison</t>
      </text>
    </comment>
    <comment authorId="0" ref="K298">
      <text>
        <t xml:space="preserve">half life of metabolites
	-Laura Garrison</t>
      </text>
    </comment>
    <comment authorId="0" ref="L297">
      <text>
        <t xml:space="preserve">1 cardiac cycle
	-Laura Garrison</t>
      </text>
    </comment>
    <comment authorId="0" ref="K297">
      <text>
        <t xml:space="preserve">visualize result of static sim data, but simulation generated would normally be in ms resolution
	-Laura Garrison</t>
      </text>
    </comment>
    <comment authorId="0" ref="D297">
      <text>
        <t xml:space="preserve">wall shear stress static vis - include/exclude?
	-Laura Garrison</t>
      </text>
    </comment>
    <comment authorId="0" ref="P297">
      <text>
        <t xml:space="preserve">wall shear stress is physiology, but is static data
	-Laura Garrison</t>
      </text>
    </comment>
    <comment authorId="0" ref="L296">
      <text>
        <t xml:space="preserve">movement occurs over seconds span
	-Laura Garrison</t>
      </text>
    </comment>
    <comment authorId="0" ref="K296">
      <text>
        <t xml:space="preserve">action potential of skeletal muscle
	-Laura Garrison</t>
      </text>
    </comment>
    <comment authorId="0" ref="J296">
      <text>
        <t xml:space="preserve">entire muscle
	-Laura Garrison</t>
      </text>
    </comment>
    <comment authorId="0" ref="I296">
      <text>
        <t xml:space="preserve">discuss muscle fibers, tissue-level forces
	-Laura Garrison</t>
      </text>
    </comment>
    <comment authorId="0" ref="J295">
      <text>
        <t xml:space="preserve">ventricles of heart
	-Laura Garrison</t>
      </text>
    </comment>
    <comment authorId="0" ref="AJ295">
      <text>
        <t xml:space="preserve">cool approach in VA of cardiac perfusion
	-Laura Garrison</t>
      </text>
    </comment>
    <comment authorId="0" ref="M295">
      <text>
        <t xml:space="preserve">perfusion of tissue in the heart
	-Laura Garrison</t>
      </text>
    </comment>
    <comment authorId="0" ref="M294">
      <text>
        <t xml:space="preserve">resolution is mm, but tool is more focused on brain regions, e.g. thalamus and whole brain
	-Laura Garrison</t>
      </text>
    </comment>
    <comment authorId="0" ref="K295">
      <text>
        <t xml:space="preserve">SPECT resolution
	-Laura Garrison</t>
      </text>
    </comment>
    <comment authorId="0" ref="AJ294">
      <text>
        <t xml:space="preserve">brain function section
	-Laura Garrison</t>
      </text>
    </comment>
    <comment authorId="0" ref="P294">
      <text>
        <t xml:space="preserve">relationship between brain and mobility
	-Laura Garrison</t>
      </text>
    </comment>
    <comment authorId="0" ref="K294">
      <text>
        <t xml:space="preserve">action potential of neurons that signal beginning of movement
	-Laura Garrison</t>
      </text>
    </comment>
    <comment authorId="0" ref="L294">
      <text>
        <t xml:space="preserve">aging processes take a long time
	-Laura Garrison</t>
      </text>
    </comment>
    <comment authorId="0" ref="J294">
      <text>
        <t xml:space="preserve">whole brain
	-Laura Garrison</t>
      </text>
    </comment>
    <comment authorId="0" ref="I293">
      <text>
        <t xml:space="preserve">liver lobule size is 1-2.5 mm
	-Laura Garrison</t>
      </text>
    </comment>
    <comment authorId="0" ref="J293">
      <text>
        <t xml:space="preserve">entire liver
	-Laura Garrison</t>
      </text>
    </comment>
    <comment authorId="0" ref="M292">
      <text>
        <t xml:space="preserve">really just looking at changes in positions of organ structures
	-Laura Garrison</t>
      </text>
    </comment>
    <comment authorId="0" ref="AJ293">
      <text>
        <t xml:space="preserve">tissue
	-Laura Garrison</t>
      </text>
    </comment>
    <comment authorId="0" ref="AJ292">
      <text>
        <t xml:space="preserve">interesting visualization, goes in breathing section
	-Laura Garrison</t>
      </text>
    </comment>
    <comment authorId="0" ref="T292">
      <text>
        <t xml:space="preserve">main task is comparison
	-Laura Garrison</t>
      </text>
    </comment>
    <comment authorId="0" ref="S292">
      <text>
        <t xml:space="preserve">element of direct inclusion of raw data to explore
	-Laura Garrison</t>
      </text>
    </comment>
    <comment authorId="0" ref="K292">
      <text>
        <t xml:space="preserve">temporal resolution of ultrasound
	-Laura Garrison</t>
      </text>
    </comment>
    <comment authorId="0" ref="K289">
      <text>
        <t xml:space="preserve">simulation res
	-Laura Garrison</t>
      </text>
    </comment>
    <comment authorId="0" ref="J287">
      <text>
        <t xml:space="preserve">whole heart, whole lungs, etc
	-Laura Garrison</t>
      </text>
    </comment>
    <comment authorId="0" ref="J288">
      <text>
        <t xml:space="preserve">whole brain
	-Laura Garrison</t>
      </text>
    </comment>
    <comment authorId="0" ref="J289">
      <text>
        <t xml:space="preserve">whole heart
	-Laura Garrison</t>
      </text>
    </comment>
    <comment authorId="0" ref="AJ288">
      <text>
        <t xml:space="preserve">algorithmic methods to visualize parametric data from PET
	-Laura Garrison</t>
      </text>
    </comment>
    <comment authorId="0" ref="I288">
      <text>
        <t xml:space="preserve">PET voxel size
	-Laura Garrison</t>
      </text>
    </comment>
    <comment authorId="0" ref="K287">
      <text>
        <t xml:space="preserve">synthetic SPECT and PET, so temp res so match actual res of these methods
	-Laura Garrison</t>
      </text>
    </comment>
    <comment authorId="0" ref="K284">
      <text>
        <t xml:space="preserve">temporal resolution of simulation, not 100% sure about this
	-Laura Garrison</t>
      </text>
    </comment>
    <comment authorId="0" ref="J286">
      <text>
        <t xml:space="preserve">whole brain
	-Laura Garrison</t>
      </text>
    </comment>
    <comment authorId="0" ref="K285">
      <text>
        <t xml:space="preserve">animated in maya, likely around 30 fps
fluoroscopy frame rate also in this zone
	-Laura Garrison</t>
      </text>
    </comment>
    <comment authorId="0" ref="J285">
      <text>
        <t xml:space="preserve">size range of mitral valve
	-Laura Garrison</t>
      </text>
    </comment>
    <comment authorId="0" ref="I285">
      <text>
        <t xml:space="preserve">resolution of data: Axial 1-mm sections of a male human cadaver mediastinum
	-Laura Garrison</t>
      </text>
    </comment>
    <comment authorId="0" ref="I284">
      <text>
        <t xml:space="preserve">resolution of DTI data that they started with
	-Laura Garrison</t>
      </text>
    </comment>
    <comment authorId="0" ref="J283">
      <text>
        <t xml:space="preserve">muscle
	-Laura Garrison</t>
      </text>
    </comment>
    <comment authorId="0" ref="K283">
      <text>
        <t xml:space="preserve">resolution of simulation (generally)
	-Laura Garrison</t>
      </text>
    </comment>
    <comment authorId="0" ref="L284">
      <text>
        <t xml:space="preserve">months-long process
	-Laura Garrison</t>
      </text>
    </comment>
    <comment authorId="0" ref="D143">
      <text>
        <t xml:space="preserve">cut?
	-Laura Garrison</t>
      </text>
    </comment>
    <comment authorId="0" ref="J280">
      <text>
        <t xml:space="preserve">whole limb structures
	-Laura Garrison</t>
      </text>
    </comment>
    <comment authorId="0" ref="I281">
      <text>
        <t xml:space="preserve">looking at whole jaw
	-Laura Garrison</t>
      </text>
    </comment>
    <comment authorId="0" ref="AJ271">
      <text>
        <t xml:space="preserve">geared most towards communication/presentation
	-Laura Garrison</t>
      </text>
    </comment>
    <comment authorId="0" ref="I275">
      <text>
        <t xml:space="preserve">simulation points at muscle tissue, drive whole muscle movement
	-Laura Garrison</t>
      </text>
    </comment>
    <comment authorId="0" ref="K19">
      <text>
        <t xml:space="preserve">temporal res of CT
	-Laura Garrison</t>
      </text>
    </comment>
    <comment authorId="0" ref="K275">
      <text>
        <t xml:space="preserve">resolution of simulation data
	-Laura Garrison</t>
      </text>
    </comment>
    <comment authorId="0" ref="K278">
      <text>
        <t xml:space="preserve">signal processing/reaction time
	-Laura Garrison</t>
      </text>
    </comment>
    <comment authorId="0" ref="K269">
      <text>
        <t xml:space="preserve">signal processing/reaction time
	-Laura Garrison</t>
      </text>
    </comment>
    <comment authorId="0" ref="AJ269">
      <text>
        <t xml:space="preserve">as model in movement section for what researchers are looking to get out of motion data from a visualization standpoint, what works and what doesn't
	-Laura Garrison</t>
      </text>
    </comment>
    <comment authorId="0" ref="L276">
      <text>
        <t xml:space="preserve">changes in tissue can take years, aging processes
	-Laura Garrison</t>
      </text>
    </comment>
    <comment authorId="0" ref="L273">
      <text>
        <t xml:space="preserve">changes in tissue can take years, aging processes
	-Laura Garrison</t>
      </text>
    </comment>
    <comment authorId="0" ref="J273">
      <text>
        <t xml:space="preserve">imaging data of brain
	-Laura Garrison</t>
      </text>
    </comment>
    <comment authorId="0" ref="K276">
      <text>
        <t xml:space="preserve">beginning of signalling processes that initiate changes in body
	-Laura Garrison</t>
      </text>
    </comment>
    <comment authorId="0" ref="J276">
      <text>
        <t xml:space="preserve">imaging data of brain
	-Laura Garrison</t>
      </text>
    </comment>
    <comment authorId="0" ref="I276">
      <text>
        <t xml:space="preserve">detection of metabolites
	-Laura Garrison</t>
      </text>
    </comment>
    <comment authorId="0" ref="I273">
      <text>
        <t xml:space="preserve">metabolites
	-Laura Garrison</t>
      </text>
    </comment>
    <comment authorId="0" ref="L234">
      <text>
        <t xml:space="preserve">cell cycle
	-Laura Garrison</t>
      </text>
    </comment>
    <comment authorId="0" ref="K234">
      <text>
        <t xml:space="preserve">diffusion
	-Laura Garrison</t>
      </text>
    </comment>
    <comment authorId="0" ref="D245">
      <text>
        <t xml:space="preserve">another great paper to frame ours against
	-Laura Garrison</t>
      </text>
    </comment>
    <comment authorId="0" ref="AJ233">
      <text>
        <t xml:space="preserve">state of the art resource for molecular dynamics simulations for interactions and molecular flexibility
	-Laura Garrison</t>
      </text>
    </comment>
    <comment authorId="0" ref="L233">
      <text>
        <t xml:space="preserve">some reaction pathways can take hours/days
	-Laura Garrison</t>
      </text>
    </comment>
    <comment authorId="0" ref="K233">
      <text>
        <t xml:space="preserve">coarser-grained MD simulations are more like nanoseconds
	-Laura Garrison</t>
      </text>
    </comment>
    <comment authorId="0" ref="D267">
      <text>
        <t xml:space="preserve">really cool paper, true multiscale elements
	-Laura Garrison</t>
      </text>
    </comment>
    <comment authorId="0" ref="L267">
      <text>
        <t xml:space="preserve">breath cycle
	-Laura Garrison</t>
      </text>
    </comment>
    <comment authorId="0" ref="K267">
      <text>
        <t xml:space="preserve">simulation
	-Laura Garrison</t>
      </text>
    </comment>
    <comment authorId="0" ref="J267">
      <text>
        <t xml:space="preserve">lungs
	-Laura Garrison</t>
      </text>
    </comment>
    <comment authorId="0" ref="I267">
      <text>
        <t xml:space="preserve">size of alveolus
	-Laura Garrison</t>
      </text>
    </comment>
    <comment authorId="0" ref="N267">
      <text>
        <t xml:space="preserve">true multi-scale
	-Laura Garrison</t>
      </text>
    </comment>
    <comment authorId="0" ref="D244">
      <text>
        <t xml:space="preserve">great springboard for need for multiscale vis
	-Laura Garrison</t>
      </text>
    </comment>
    <comment authorId="0" ref="I227">
      <text>
        <t xml:space="preserve">schematic diagram of ion channels
	-Laura Garrison</t>
      </text>
    </comment>
    <comment authorId="0" ref="D258">
      <text>
        <t xml:space="preserve">if include then include for the prototype they developed ?
	-Laura Garrison</t>
      </text>
    </comment>
    <comment authorId="0" ref="AJ230">
      <text>
        <t xml:space="preserve">interesting communication example for blood flow
	-Laura Garrison</t>
      </text>
    </comment>
    <comment authorId="0" ref="I229">
      <text>
        <t xml:space="preserve">showing protons/atoms in exchange
	-Laura Garrison</t>
      </text>
    </comment>
    <comment authorId="0" ref="J229">
      <text>
        <t xml:space="preserve">most are small-molecule
	-Laura Garrison</t>
      </text>
    </comment>
    <comment authorId="0" ref="K229">
      <text>
        <t xml:space="preserve">general start point of pathways; gated ion channels opening/diffusion
	-Laura Garrison</t>
      </text>
    </comment>
    <comment authorId="0" ref="L229">
      <text>
        <t xml:space="preserve">pathway up to being involved in cell cycle
	-Laura Garrison</t>
      </text>
    </comment>
    <comment authorId="0" ref="J237">
      <text>
        <t xml:space="preserve">show state of entire heart model
	-Laura Garrison</t>
      </text>
    </comment>
    <comment authorId="0" ref="AJ237">
      <text>
        <t xml:space="preserve">in Tissue section in signal propagation
	-Laura Garrison</t>
      </text>
    </comment>
    <comment authorId="0" ref="K237">
      <text>
        <t xml:space="preserve">cardiac action potential
	-Laura Garrison</t>
      </text>
    </comment>
    <comment authorId="0" ref="K251">
      <text>
        <t xml:space="preserve">resolution of CFD sim
	-Laura Garrison</t>
      </text>
    </comment>
    <comment authorId="0" ref="K226">
      <text>
        <t xml:space="preserve">resolution of CFD sim
	-Laura Garrison</t>
      </text>
    </comment>
    <comment authorId="0" ref="N249">
      <text>
        <t xml:space="preserve">CAN be multiscale, but generally not the focus in this paper
	-Laura Garrison</t>
      </text>
    </comment>
    <comment authorId="0" ref="K249">
      <text>
        <t xml:space="preserve">DCE-MRI temp resolution is in range of 1sec
	-Laura Garrison</t>
      </text>
    </comment>
    <comment authorId="0" ref="H249">
      <text>
        <t xml:space="preserve">not always 3, but often
	-Laura Garrison</t>
      </text>
    </comment>
    <comment authorId="0" ref="D248">
      <text>
        <t xml:space="preserve">@stefan.bruckner@gmail.com should I include this? It's the tutorial you guys did, it talks about physiology and its value, but it's if any of these categories like a mini-survey
_Assigned to Stefan Bruckner_
	-Laura Garrison</t>
      </text>
    </comment>
    <comment authorId="0" ref="K248">
      <text>
        <t xml:space="preserve">MD simulation time
	-Laura Garrison</t>
      </text>
    </comment>
    <comment authorId="0" ref="Q248">
      <text>
        <t xml:space="preserve">mini survey
	-Laura Garrison</t>
      </text>
    </comment>
    <comment authorId="0" ref="AJ248">
      <text>
        <t xml:space="preserve">in intro as motivator for the survey
	-Laura Garrison</t>
      </text>
    </comment>
    <comment authorId="0" ref="AJ250">
      <text>
        <t xml:space="preserve">as example of pure direct visualization for blood flow
	-Laura Garrison</t>
      </text>
    </comment>
    <comment authorId="0" ref="AJ255">
      <text>
        <t xml:space="preserve">in blood flow as a reference work
	-Laura Garrison</t>
      </text>
    </comment>
    <comment authorId="0" ref="K305">
      <text>
        <t xml:space="preserve">atomistic molecular dynamic range (coarse MD simulation)
	-Laura Garrison</t>
      </text>
    </comment>
    <comment authorId="0" ref="J261">
      <text>
        <t xml:space="preserve">whole cell
	-Laura Garrison</t>
      </text>
    </comment>
    <comment authorId="0" ref="K261">
      <text>
        <t xml:space="preserve">time of MD simulations in general
	-Laura Garrison</t>
      </text>
    </comment>
    <comment authorId="0" ref="J242">
      <text>
        <t xml:space="preserve">focus mainly on the aorta
	-Laura Garrison</t>
      </text>
    </comment>
    <comment authorId="0" ref="H242">
      <text>
        <t xml:space="preserve">often in 3D
	-Laura Garrison</t>
      </text>
    </comment>
    <comment authorId="0" ref="I222">
      <text>
        <t xml:space="preserve">joints are mm
	-Laura Garrison</t>
      </text>
    </comment>
    <comment authorId="0" ref="AJ264">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AI238">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AJ241">
      <text>
        <t xml:space="preserve">tool/survey for works that show pathway, gene data
	-Laura Garrison</t>
      </text>
    </comment>
    <comment authorId="0" ref="AJ257">
      <text>
        <t xml:space="preserve">as example that preferred vis methods haven't changed that much for this process in many cases!
	-Laura Garrison</t>
      </text>
    </comment>
    <comment authorId="0" ref="K257">
      <text>
        <t xml:space="preserve">mitosis range
	-Laura Garrison</t>
      </text>
    </comment>
    <comment authorId="0" ref="L257">
      <text>
        <t xml:space="preserve">mitosis
	-Laura Garrison</t>
      </text>
    </comment>
    <comment authorId="0" ref="L164">
      <text>
        <t xml:space="preserve">full cell cycle range
	-Laura Garrison</t>
      </text>
    </comment>
    <comment authorId="0" ref="K164">
      <text>
        <t xml:space="preserve">network start
	-Laura Garrison</t>
      </text>
    </comment>
    <comment authorId="0" ref="AJ107">
      <text>
        <t xml:space="preserve">this links to the OPENCMISS entry
	-Laura Garrison</t>
      </text>
    </comment>
    <comment authorId="0" ref="K216">
      <text>
        <t xml:space="preserve">relevant to ligand binding timescale
	-Laura Garrison</t>
      </text>
    </comment>
    <comment authorId="0" ref="AJ262">
      <text>
        <t xml:space="preserve">include in organelle physiology section
	-Laura Garrison</t>
      </text>
    </comment>
    <comment authorId="0" ref="AJ240">
      <text>
        <t xml:space="preserve">survey, so include!
	-Laura Garrison</t>
      </text>
    </comment>
    <comment authorId="0" ref="L262">
      <text>
        <t xml:space="preserve">range that 5 min falls in
	-Laura Garrison</t>
      </text>
    </comment>
    <comment authorId="0" ref="K262">
      <text>
        <t xml:space="preserve">temporal resolution of tweezing methods
	-Laura Garrison</t>
      </text>
    </comment>
    <comment authorId="0" ref="M243">
      <text>
        <t xml:space="preserve">main goal is to understand overall structure of brain, heart
	-Laura Garrison</t>
      </text>
    </comment>
    <comment authorId="0" ref="K243">
      <text>
        <t xml:space="preserve">diffusion of water through tissue
	-Laura Garrison</t>
      </text>
    </comment>
    <comment authorId="0" ref="P243">
      <text>
        <t xml:space="preserve">visualize anatomy via functional properties of tissue
	-Laura Garrison</t>
      </text>
    </comment>
    <comment authorId="0" ref="L265">
      <text>
        <t xml:space="preserve">tumor metastasis can take years
	-Laura Garrison</t>
      </text>
    </comment>
    <comment authorId="0" ref="K265">
      <text>
        <t xml:space="preserve">changes in signaling pathways can initiate tumor changes
	-Laura Garrison</t>
      </text>
    </comment>
    <comment authorId="0" ref="G266">
      <text>
        <t xml:space="preserve">data aren't dynamic
	-Laura Garrison</t>
      </text>
    </comment>
    <comment authorId="0" ref="G265">
      <text>
        <t xml:space="preserve">data aren't dynamic
	-Laura Garrison</t>
      </text>
    </comment>
    <comment authorId="0" ref="K266">
      <text>
        <t xml:space="preserve">changes in signaling pathways can initiate tumor changes
	-Laura Garrison</t>
      </text>
    </comment>
    <comment authorId="0" ref="L266">
      <text>
        <t xml:space="preserve">metastasis can take years
	-Laura Garrison
or should this be nothing entered?
	-Laura Garrison</t>
      </text>
    </comment>
    <comment authorId="0" ref="AJ265">
      <text>
        <t xml:space="preserve">this doesn't have dynamic data but purpose is for metabolic tumor profiling, so is trying to understand physiology
	-Laura Garrison</t>
      </text>
    </comment>
    <comment authorId="0" ref="AJ266">
      <text>
        <t xml:space="preserve">this doesn't have dynamic data but purpose is for metabolic tumor profiling, so is trying to understand physiology
	-Laura Garrison</t>
      </text>
    </comment>
    <comment authorId="0" ref="S231">
      <text>
        <t xml:space="preserve">mainly direct visualization
	-Laura Garrison</t>
      </text>
    </comment>
    <comment authorId="0" ref="T231">
      <text>
        <t xml:space="preserve">interaction tools, reduce data to follow hypotheses, automatic feature detection
	-Laura Garrison</t>
      </text>
    </comment>
    <comment authorId="0" ref="U231">
      <text>
        <t xml:space="preserve">share data
	-Laura Garrison</t>
      </text>
    </comment>
    <comment authorId="0" ref="L259">
      <text>
        <t xml:space="preserve">breathing, heartbeat, etc.
	-Laura Garrison</t>
      </text>
    </comment>
    <comment authorId="0" ref="K259">
      <text>
        <t xml:space="preserve">diffusion
	-Laura Garrison</t>
      </text>
    </comment>
    <comment authorId="0" ref="J259">
      <text>
        <t xml:space="preserve">whole body
	-Laura Garrison</t>
      </text>
    </comment>
    <comment authorId="0" ref="I259">
      <text>
        <t xml:space="preserve">metabolites, small molecules
	-Laura Garrison</t>
      </text>
    </comment>
    <comment authorId="0" ref="U259">
      <text>
        <t xml:space="preserve">tag cloud concept
	-Laura Garrison</t>
      </text>
    </comment>
    <comment authorId="0" ref="N259">
      <text>
        <t xml:space="preserve">tag cloud for concepts linking, smaller graphs inside
	-Laura Garrison</t>
      </text>
    </comment>
    <comment authorId="0" ref="N1">
      <text>
        <t xml:space="preserve">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text>
    </comment>
    <comment authorId="0" ref="AJ308">
      <text>
        <t xml:space="preserve">often-cited work- seminal work
	-Laura Garrison</t>
      </text>
    </comment>
    <comment authorId="0" ref="AJ207">
      <text>
        <t xml:space="preserve">in outlook to show how microscopy etc is being used more and more to understand patterns of expression mapping up to our understanding of cell proliferation rates, organogenesis, etc., with need to accompanying VA tools to build from this data
	-Laura Garrison</t>
      </text>
    </comment>
    <comment authorId="0" ref="J207">
      <text>
        <t xml:space="preserve">whole body
	-Laura Garrison</t>
      </text>
    </comment>
    <comment authorId="0" ref="J214">
      <text>
        <t xml:space="preserve">focus on tumors
	-Laura Garrison</t>
      </text>
    </comment>
    <comment authorId="0" ref="AJ218">
      <text>
        <t xml:space="preserve">in morphogenesis in tissue section-note that this is an extension from the other Toma et al. article that incorporates microglial cells into simulation
	-Laura Garrison</t>
      </text>
    </comment>
    <comment authorId="0" ref="T208">
      <text>
        <t xml:space="preserve">or more this?
	-Laura Garrison</t>
      </text>
    </comment>
    <comment authorId="0" ref="J208">
      <text>
        <t xml:space="preserve">hundreds of microns
	-Laura Garrison</t>
      </text>
    </comment>
    <comment authorId="0" ref="K208">
      <text>
        <t xml:space="preserve">beginning of network pathways
	-Laura Garrison</t>
      </text>
    </comment>
    <comment authorId="0" ref="L215">
      <text>
        <t xml:space="preserve">entire cell cycle, multiple opportunities for gene expression
	-Laura Garrison</t>
      </text>
    </comment>
    <comment authorId="0" ref="AJ217">
      <text>
        <t xml:space="preserve">tissue -morphogenesis section
	-Laura Garrison</t>
      </text>
    </comment>
    <comment authorId="0" ref="N217">
      <text>
        <t xml:space="preserve">model is multscale but the vis isn't really
	-Laura Garrison</t>
      </text>
    </comment>
    <comment authorId="0" ref="L217">
      <text>
        <t xml:space="preserve">morphogenesis
	-Laura Garrison</t>
      </text>
    </comment>
    <comment authorId="0" ref="K217">
      <text>
        <t xml:space="preserve">molecule diffusion
	-Laura Garrison</t>
      </text>
    </comment>
    <comment authorId="0" ref="L212">
      <text>
        <t xml:space="preserve">datasets for cell cycle
	-Laura Garrison</t>
      </text>
    </comment>
    <comment authorId="0" ref="S204">
      <text>
        <t xml:space="preserve">does this make sense?
	-Laura Garrison</t>
      </text>
    </comment>
    <comment authorId="0" ref="J204">
      <text>
        <t xml:space="preserve">bronchial tubes
	-Laura Garrison</t>
      </text>
    </comment>
    <comment authorId="0" ref="K204">
      <text>
        <t xml:space="preserve">??
	-Laura Garrison</t>
      </text>
    </comment>
    <comment authorId="0" ref="S176">
      <text>
        <t xml:space="preserve">more exploration than analysis?
	-Laura Garrison</t>
      </text>
    </comment>
    <comment authorId="0" ref="T179">
      <text>
        <t xml:space="preserve">ivo originally had this as pure visual analysis but this doesn't seem so to me after looking at the paper
	-Laura Garrison</t>
      </text>
    </comment>
    <comment authorId="0" ref="K179">
      <text>
        <t xml:space="preserve">action potential timing
	-Laura Garrison</t>
      </text>
    </comment>
    <comment authorId="0" ref="I179">
      <text>
        <t xml:space="preserve">group of 17 neurons
	-Laura Garrison</t>
      </text>
    </comment>
    <comment authorId="0" ref="J179">
      <text>
        <t xml:space="preserve">medulla of brain
	-Laura Garrison</t>
      </text>
    </comment>
    <comment authorId="0" ref="L211">
      <text>
        <t xml:space="preserve">cell division timeline (1 day)
	-Laura Garrison</t>
      </text>
    </comment>
    <comment authorId="0" ref="AI213">
      <text>
        <t xml:space="preserve">in small group of clinical data/machine learning vis approaches (upper section of the upper group)
	-Laura Garrison</t>
      </text>
    </comment>
    <comment authorId="0" ref="L202">
      <text>
        <t xml:space="preserve">walk cycle
	-Laura Garrison</t>
      </text>
    </comment>
    <comment authorId="0" ref="K202">
      <text>
        <t xml:space="preserve">time range for action potential for skeletal muscle
	-Laura Garrison</t>
      </text>
    </comment>
    <comment authorId="0" ref="J202">
      <text>
        <t xml:space="preserve">whole body
	-Laura Garrison</t>
      </text>
    </comment>
    <comment authorId="0" ref="I202">
      <text>
        <t xml:space="preserve">muscle sections
	-Laura Garrison</t>
      </text>
    </comment>
    <comment authorId="0" ref="L199">
      <text>
        <t xml:space="preserve">heartbeat
	-Laura Garrison</t>
      </text>
    </comment>
    <comment authorId="0" ref="K199">
      <text>
        <t xml:space="preserve">cardiac action potential timing
	-Laura Garrison</t>
      </text>
    </comment>
    <comment authorId="0" ref="K201">
      <text>
        <t xml:space="preserve">temporal resolution of PET
	-Laura Garrison</t>
      </text>
    </comment>
    <comment authorId="0" ref="I192">
      <text>
        <t xml:space="preserve">CT spatial resolution in general
	-Laura Garrison</t>
      </text>
    </comment>
    <comment authorId="0" ref="AJ205">
      <text>
        <t xml:space="preserve">good example with the bullseye plot for VA of blood flow in context of tissue perfusion, not the dynamics itself
	-Laura Garrison</t>
      </text>
    </comment>
    <comment authorId="0" ref="S185">
      <text>
        <t xml:space="preserve">originally Ivo had this as 0.5 explore, 0.5 communicate
	-Laura Garrison</t>
      </text>
    </comment>
    <comment authorId="0" ref="I185">
      <text>
        <t xml:space="preserve">isotropic 0.5mm volumetric resolution with less motion artifact than the conventional 64-MSCT scanners
	-Laura Garrison</t>
      </text>
    </comment>
    <comment authorId="0" ref="K209">
      <text>
        <t xml:space="preserve">general time resolution for MD sim
	-Laura Garrison</t>
      </text>
    </comment>
    <comment authorId="0" ref="J209">
      <text>
        <t xml:space="preserve">large molecules
	-Laura Garrison</t>
      </text>
    </comment>
    <comment authorId="0" ref="I209">
      <text>
        <t xml:space="preserve">ligand (focus element) rendered in balls and sticks (atoms and bonds)
	-Laura Garrison</t>
      </text>
    </comment>
    <comment authorId="0" ref="I153">
      <text>
        <t xml:space="preserve">themeriver diagram -each river shows an atom
	-Laura Garrison</t>
      </text>
    </comment>
    <comment authorId="0" ref="K159">
      <text>
        <t xml:space="preserve">range in pathway/network signaling where gated ion channels act
	-Laura Garrison</t>
      </text>
    </comment>
    <comment authorId="0" ref="K153">
      <text>
        <t xml:space="preserve">time for MD simulations in general (Hollingsworth &amp; Dror 2018)
	-Laura Garrison</t>
      </text>
    </comment>
    <comment authorId="0" ref="L151">
      <text>
        <t xml:space="preserve">big movements
	-Laura Garrison</t>
      </text>
    </comment>
    <comment authorId="0" ref="K151">
      <text>
        <t xml:space="preserve">methyl rotation movements of protein - these are part of protein config
	-Laura Garrison</t>
      </text>
    </comment>
    <comment authorId="0" ref="I159">
      <text>
        <t xml:space="preserve">to dna bp
	-Laura Garrison</t>
      </text>
    </comment>
    <comment authorId="0" ref="L167">
      <text>
        <t xml:space="preserve">gamut of time for molecular sim options
	-Laura Garrison</t>
      </text>
    </comment>
    <comment authorId="0" ref="I158">
      <text>
        <t xml:space="preserve">secondary structures of molecules
	-Laura Garrison</t>
      </text>
    </comment>
    <comment authorId="0" ref="K149">
      <text>
        <t xml:space="preserve">ligand binding timeframe
	-Laura Garrison</t>
      </text>
    </comment>
    <comment authorId="0" ref="K148">
      <text>
        <t xml:space="preserve">timeframe of ATP synthase moving
	-Laura Garrison</t>
      </text>
    </comment>
    <comment authorId="0" ref="J148">
      <text>
        <t xml:space="preserve">formal boundary of mesoscale
	-Laura Garrison</t>
      </text>
    </comment>
    <comment authorId="0" ref="I148">
      <text>
        <t xml:space="preserve">atomistic detail
	-Laura Garrison</t>
      </text>
    </comment>
    <comment authorId="0" ref="S135">
      <text>
        <t xml:space="preserve">do these values make sense?
	-Laura Garrison</t>
      </text>
    </comment>
    <comment authorId="0" ref="L137">
      <text>
        <t xml:space="preserve">up to cell cycle
	-Laura Garrison</t>
      </text>
    </comment>
    <comment authorId="0" ref="J156">
      <text>
        <t xml:space="preserve">size of voxel tissue sections
	-Laura Garrison</t>
      </text>
    </comment>
    <comment authorId="0" ref="K156">
      <text>
        <t xml:space="preserve">half life of metabolites
	-Laura Garrison</t>
      </text>
    </comment>
    <comment authorId="0" ref="I143">
      <text>
        <t xml:space="preserve">resolution of EM
	-Laura Garrison</t>
      </text>
    </comment>
    <comment authorId="0" ref="L166">
      <text>
        <t xml:space="preserve">ligand binding can take seconds
	-Laura Garrison</t>
      </text>
    </comment>
    <comment authorId="0" ref="K166">
      <text>
        <t xml:space="preserve">MD simulation on atomistic level
	-Laura Garrison</t>
      </text>
    </comment>
    <comment authorId="0" ref="I166">
      <text>
        <t xml:space="preserve">atomic resolution on molecule
	-Laura Garrison</t>
      </text>
    </comment>
    <comment authorId="0" ref="L168">
      <text>
        <t xml:space="preserve">formation of loops in structures
	-Laura Garrison</t>
      </text>
    </comment>
    <comment authorId="0" ref="K168">
      <text>
        <t xml:space="preserve">methyl group rotation
	-Laura Garrison</t>
      </text>
    </comment>
    <comment authorId="0" ref="I168">
      <text>
        <t xml:space="preserve">atom resolution
	-Laura Garrison</t>
      </text>
    </comment>
    <comment authorId="0" ref="I162">
      <text>
        <t xml:space="preserve">small molecules, eg ligands
	-Laura Garrison</t>
      </text>
    </comment>
    <comment authorId="0" ref="L157">
      <text>
        <t xml:space="preserve">metabolite turnover in cell
	-Laura Garrison</t>
      </text>
    </comment>
    <comment authorId="0" ref="K157">
      <text>
        <t xml:space="preserve">metabolite turnover in cell
	-Laura Garrison</t>
      </text>
    </comment>
    <comment authorId="0" ref="AJ155">
      <text>
        <t xml:space="preserve">talk about in signal propagation
	-Laura Garrison</t>
      </text>
    </comment>
    <comment authorId="0" ref="M155">
      <text>
        <t xml:space="preserve">this captures the scales the simulation can do, isn't really multiscale in itself
	-Laura Garrison</t>
      </text>
    </comment>
    <comment authorId="0" ref="L155">
      <text>
        <t xml:space="preserve">cell division
	-Laura Garrison</t>
      </text>
    </comment>
    <comment authorId="0" ref="K155">
      <text>
        <t xml:space="preserve">synapse firing
	-Laura Garrison</t>
      </text>
    </comment>
    <comment authorId="0" ref="AJ146">
      <text>
        <t xml:space="preserve">include this in introduction and then use definition in multiscale section of paper
	-Laura Garrison</t>
      </text>
    </comment>
    <comment authorId="0" ref="L154">
      <text>
        <t xml:space="preserve">include cell cycle
	-Laura Garrison</t>
      </text>
    </comment>
    <comment authorId="0" ref="AJ162">
      <text>
        <t xml:space="preserve">in cell communication section
	-Laura Garrison</t>
      </text>
    </comment>
    <comment authorId="0" ref="M162">
      <text>
        <t xml:space="preserve">this is a major impact on cell communication, so really makes sense to discuss in this category
	-Laura Garrison</t>
      </text>
    </comment>
    <comment authorId="0" ref="I305">
      <text>
        <t xml:space="preserve">general resolution of mass spec is -7 but resolution of MD is atomistic
	-Laura Garrison</t>
      </text>
    </comment>
    <comment authorId="0" ref="AJ152">
      <text>
        <t xml:space="preserve">key paper, definitely use this
	-Laura Garrison</t>
      </text>
    </comment>
    <comment authorId="0" ref="D152">
      <text>
        <t xml:space="preserve">awesome paper, also organized by scale in part (fig 1)
	-Laura Garrison</t>
      </text>
    </comment>
    <comment authorId="0" ref="I172">
      <text>
        <t xml:space="preserve">An additional challenge of visualising 3C data is that the scale of genome organisation features varies widely: features of interest might range from kilobase-scale loops to inter-chromosomal translocations.
	-Laura Garrison
10 kpb = 3 microns, so 1 kpb = 0.3 microns
	-Laura Garrison</t>
      </text>
    </comment>
    <comment authorId="0" ref="L145">
      <text>
        <t xml:space="preserve">gene expression range
	-Laura Garrison</t>
      </text>
    </comment>
    <comment authorId="0" ref="K145">
      <text>
        <t xml:space="preserve">gene expression range
	-Laura Garrison</t>
      </text>
    </comment>
    <comment authorId="0" ref="AJ171">
      <text>
        <t xml:space="preserve">cool radial plot with hydrogen bond strength depiction
	-Laura Garrison</t>
      </text>
    </comment>
    <comment authorId="0" ref="K171">
      <text>
        <t xml:space="preserve">interactions between bonds
	-Laura Garrison</t>
      </text>
    </comment>
    <comment authorId="0" ref="L171">
      <text>
        <t xml:space="preserve">can last seconds
	-Laura Garrison</t>
      </text>
    </comment>
    <comment authorId="0" ref="L170">
      <text>
        <t xml:space="preserve">complete cell cycle
	-Laura Garrison</t>
      </text>
    </comment>
    <comment authorId="0" ref="J170">
      <text>
        <t xml:space="preserve">molecules
	-Laura Garrison</t>
      </text>
    </comment>
    <comment authorId="0" ref="L142">
      <text>
        <t xml:space="preserve">gene expression range
	-Laura Garrison</t>
      </text>
    </comment>
    <comment authorId="0" ref="K142">
      <text>
        <t xml:space="preserve">gene expression range
	-Laura Garrison</t>
      </text>
    </comment>
    <comment authorId="0" ref="I142">
      <text>
        <t xml:space="preserve">microarray data looks at DNA bp
	-Laura Garrison</t>
      </text>
    </comment>
    <comment authorId="0" ref="L140">
      <text>
        <t xml:space="preserve">time for cell cycle completion
	-Laura Garrison</t>
      </text>
    </comment>
    <comment authorId="0" ref="J139">
      <text>
        <t xml:space="preserve">size of a gene
	-Laura Garrison</t>
      </text>
    </comment>
    <comment authorId="0" ref="L139">
      <text>
        <t xml:space="preserve">time range for gene expression
	-Laura Garrison</t>
      </text>
    </comment>
    <comment authorId="0" ref="K139">
      <text>
        <t xml:space="preserve">time range for gene expression
	-Laura Garrison</t>
      </text>
    </comment>
    <comment authorId="0" ref="I139">
      <text>
        <t xml:space="preserve">microarray data looks at DNA bp
	-Laura Garrison</t>
      </text>
    </comment>
    <comment authorId="0" ref="AJ139">
      <text>
        <t xml:space="preserve">this is a foundational paper for a whole suite of pathway/gene expression visual analysis tools
	-Laura Garrison</t>
      </text>
    </comment>
    <comment authorId="0" ref="I169">
      <text>
        <t xml:space="preserve">transcriptomics reads nucleotide bps
	-Laura Garrison</t>
      </text>
    </comment>
    <comment authorId="0" ref="K169">
      <text>
        <t xml:space="preserve">network signaling
	-Laura Garrison</t>
      </text>
    </comment>
    <comment authorId="0" ref="L169">
      <text>
        <t xml:space="preserve">cell cycle
	-Laura Garrison</t>
      </text>
    </comment>
    <comment authorId="0" ref="J169">
      <text>
        <t xml:space="preserve">whole body from the common coordinate framework
	-Laura Garrison</t>
      </text>
    </comment>
    <comment authorId="0" ref="K165">
      <text>
        <t xml:space="preserve">within seconds can have start of cellular necrosis, collagen rupture, etc. that begin the process (from https://rmdopen.bmj.com/content/2/2/e000279)
	-Laura Garrison</t>
      </text>
    </comment>
    <comment authorId="0" ref="L165">
      <text>
        <t xml:space="preserve">process of cartilage degradation takes years
	-Laura Garrison</t>
      </text>
    </comment>
    <comment authorId="0" ref="AJ165">
      <text>
        <t xml:space="preserve">as a TRUE multiscale vis
	-Laura Garrison</t>
      </text>
    </comment>
    <comment authorId="0" ref="L147">
      <text>
        <t xml:space="preserve">cardiac cycle
	-Laura Garrison</t>
      </text>
    </comment>
    <comment authorId="0" ref="K147">
      <text>
        <t xml:space="preserve">diffusion/ion channel gating
	-Laura Garrison</t>
      </text>
    </comment>
    <comment authorId="0" ref="J147">
      <text>
        <t xml:space="preserve">whole heart
	-Laura Garrison</t>
      </text>
    </comment>
    <comment authorId="0" ref="I147">
      <text>
        <t xml:space="preserve">"At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text>
    </comment>
    <comment authorId="0" ref="J150">
      <text>
        <t xml:space="preserve">looking at in context of voxel in brain
	-Laura Garrison</t>
      </text>
    </comment>
    <comment authorId="0" ref="I150">
      <text>
        <t xml:space="preserve">size of metabolite
	-Laura Garrison</t>
      </text>
    </comment>
    <comment authorId="0" ref="L150">
      <text>
        <t xml:space="preserve">metabolite half-life
	-Laura Garrison</t>
      </text>
    </comment>
    <comment authorId="0" ref="K150">
      <text>
        <t xml:space="preserve">metabolite half life
	-Laura Garrison</t>
      </text>
    </comment>
    <comment authorId="0" ref="L138">
      <text>
        <t xml:space="preserve">top range of network process, corresponds to cell cycle
	-Laura Garrison</t>
      </text>
    </comment>
    <comment authorId="0" ref="K138">
      <text>
        <t xml:space="preserve">bottom range of network process
	-Laura Garrison</t>
      </text>
    </comment>
    <comment authorId="0" ref="I138">
      <text>
        <t xml:space="preserve">atoms that comprise molecule are represented schematically
	-Laura Garrison</t>
      </text>
    </comment>
    <comment authorId="0" ref="M161">
      <text>
        <t xml:space="preserve">gene is in the size range of an organelle
	-Laura Garrison</t>
      </text>
    </comment>
    <comment authorId="0" ref="K161">
      <text>
        <t xml:space="preserve">gene expression
	-Laura Garrison</t>
      </text>
    </comment>
    <comment authorId="0" ref="L22">
      <text>
        <t xml:space="preserve">picking a high number since aging process can occur over many years
	-Laura Garrison</t>
      </text>
    </comment>
    <comment authorId="0" ref="K119">
      <text>
        <t xml:space="preserve">half life of metabolites (small proteins)
	-Laura Garrison</t>
      </text>
    </comment>
    <comment authorId="0" ref="J119">
      <text>
        <t xml:space="preserve">tissues
	-Laura Garrison</t>
      </text>
    </comment>
    <comment authorId="0" ref="I119">
      <text>
        <t xml:space="preserve">nanoscale level
	-Laura Garrison</t>
      </text>
    </comment>
    <comment authorId="0" ref="M119">
      <text>
        <t xml:space="preserve">highlight organelle vis here since it goes down to this resolution really well
	-Laura Garrison</t>
      </text>
    </comment>
    <comment authorId="0" ref="M33">
      <text>
        <t xml:space="preserve">can see vesicles
	-Laura Garrison</t>
      </text>
    </comment>
    <comment authorId="0" ref="I33">
      <text>
        <t xml:space="preserve">resolution stated in paper for stack is a micron
	-Laura Garrison
can see vesicles
	-Laura Garrison</t>
      </text>
    </comment>
    <comment authorId="0" ref="L72">
      <text>
        <t xml:space="preserve">development of heart tissue, scale of days
	-Laura Garrison</t>
      </text>
    </comment>
    <comment authorId="0" ref="I38">
      <text>
        <t xml:space="preserve">atoms-resolution on molecules
	-Laura Garrison</t>
      </text>
    </comment>
    <comment authorId="0" ref="I37">
      <text>
        <t xml:space="preserve">atoms-resolution on molecules
	-Laura Garrison</t>
      </text>
    </comment>
    <comment authorId="0" ref="AJ37">
      <text>
        <t xml:space="preserve">this work is cited a lot in the surveys at this level
	-Laura Garrison</t>
      </text>
    </comment>
    <comment authorId="0" ref="AJ6">
      <text>
        <t xml:space="preserve">definitely include, his art has been massively inspirational to vis
	-Laura Garrison</t>
      </text>
    </comment>
    <comment authorId="0" ref="I3">
      <text>
        <t xml:space="preserve">atomistic presentation within molecules
	-Laura Garrison</t>
      </text>
    </comment>
    <comment authorId="0" ref="M91">
      <text>
        <t xml:space="preserve">talk about this in the Cell section for the simulation vis for apoptosis
	-Laura Garrison</t>
      </text>
    </comment>
    <comment authorId="0" ref="L91">
      <text>
        <t xml:space="preserve">~18 days duration of simulation for cell death factors
	-Laura Garrison</t>
      </text>
    </comment>
    <comment authorId="0" ref="K91">
      <text>
        <t xml:space="preserve">time for diffusion across membrane
	-Laura Garrison</t>
      </text>
    </comment>
    <comment authorId="0" ref="I91">
      <text>
        <t xml:space="preserve">can see nuclei of cells in visualization
	-Laura Garrison</t>
      </text>
    </comment>
    <comment authorId="0" ref="J91">
      <text>
        <t xml:space="preserve">thousands of cells
	-Laura Garrison</t>
      </text>
    </comment>
    <comment authorId="0" ref="M92">
      <text>
        <t xml:space="preserve">I would say we're looking at this more at the level of cells, tissue is context, but we're looking at the fates of individual cells
	-Laura Garrison</t>
      </text>
    </comment>
    <comment authorId="0" ref="I92">
      <text>
        <t xml:space="preserve">simulation of cells
	-Laura Garrison</t>
      </text>
    </comment>
    <comment authorId="0" ref="L92">
      <text>
        <t xml:space="preserve">in range of 1800h
	-Laura Garrison</t>
      </text>
    </comment>
    <comment authorId="0" ref="K92">
      <text>
        <t xml:space="preserve">part of cell cycle
	-Laura Garrison</t>
      </text>
    </comment>
    <comment authorId="0" ref="K54">
      <text>
        <t xml:space="preserve">atomistic simulation
	-Laura Garrison</t>
      </text>
    </comment>
    <comment authorId="0" ref="I54">
      <text>
        <t xml:space="preserve">cell resolution
	-Laura Garrison</t>
      </text>
    </comment>
    <comment authorId="0" ref="L96">
      <text>
        <t xml:space="preserve">longer-run time movements of proteins, eg ligand binding can take seconds
	-Laura Garrison</t>
      </text>
    </comment>
    <comment authorId="0" ref="K96">
      <text>
        <t xml:space="preserve">for major analysis can get into showing bond vibrations
	-Laura Garrison</t>
      </text>
    </comment>
    <comment authorId="0" ref="M116">
      <text>
        <t xml:space="preserve">main analysis is tissue because we care about the various cell types as a whole
	-Laura Garrison</t>
      </text>
    </comment>
    <comment authorId="0" ref="N116">
      <text>
        <t xml:space="preserve">single cell, aggregate information
	-Laura Garrison</t>
      </text>
    </comment>
    <comment authorId="0" ref="P116">
      <text>
        <t xml:space="preserve">data itself not temporal, but the form follows function
	-Laura Garrison</t>
      </text>
    </comment>
    <comment authorId="0" ref="I116">
      <text>
        <t xml:space="preserve">imaging resolution of mass cytometry
	-Laura Garrison</t>
      </text>
    </comment>
    <comment authorId="0" ref="L89">
      <text>
        <t xml:space="preserve">length of one cell cycle
	-Laura Garrison</t>
      </text>
    </comment>
    <comment authorId="0" ref="L117">
      <text>
        <t xml:space="preserve">human cell moves at roughly one micron per minute
	-Laura Garrison</t>
      </text>
    </comment>
    <comment authorId="0" ref="L115">
      <text>
        <t xml:space="preserve">ligand binding can take seconds
	-Laura Garrison</t>
      </text>
    </comment>
    <comment authorId="0" ref="K115">
      <text>
        <t xml:space="preserve">low end of ligand-binding time for cellular communication
	-Laura Garrison</t>
      </text>
    </comment>
    <comment authorId="0" ref="J115">
      <text>
        <t xml:space="preserve">tissue
	-Laura Garrison</t>
      </text>
    </comment>
    <comment authorId="0" ref="I115">
      <text>
        <t xml:space="preserve">scRNA-seq data reads the bp of DNA to produce an RNA transcriptome, so this reads the size of a single DNA bp
	-Laura Garrison</t>
      </text>
    </comment>
    <comment authorId="0" ref="L114">
      <text>
        <t xml:space="preserve">one level higher to focus on morphogenesis/heading towards development of limbs etc.
	-Laura Garrison</t>
      </text>
    </comment>
    <comment authorId="0" ref="H114">
      <text>
        <t xml:space="preserve">dashboard vis
	-Laura Garrison</t>
      </text>
    </comment>
    <comment authorId="0" ref="J110">
      <text>
        <t xml:space="preserve">see up to groups of cells, understand tissue development from cell lineages
	-Laura Garrison</t>
      </text>
    </comment>
    <comment authorId="0" ref="L110">
      <text>
        <t xml:space="preserve">completion of one cell cycle
	-Laura Garrison</t>
      </text>
    </comment>
    <comment authorId="0" ref="O110">
      <text>
        <t xml:space="preserve">can be human, isn't always
	-Laura Garrison</t>
      </text>
    </comment>
    <comment authorId="0" ref="L105">
      <text>
        <t xml:space="preserve">signal processing time
	-Laura Garrison</t>
      </text>
    </comment>
    <comment authorId="0" ref="L106">
      <text>
        <t xml:space="preserve">signal processing time
	-Laura Garrison</t>
      </text>
    </comment>
    <comment authorId="0" ref="K106">
      <text>
        <t xml:space="preserve">synapse
	-Laura Garrison</t>
      </text>
    </comment>
    <comment authorId="0" ref="J106">
      <text>
        <t xml:space="preserve">whole brain
	-Laura Garrison</t>
      </text>
    </comment>
    <comment authorId="0" ref="I106">
      <text>
        <t xml:space="preserve">nanoscale
	-Laura Garrison</t>
      </text>
    </comment>
    <comment authorId="0" ref="O106">
      <text>
        <t xml:space="preserve">often studied in other organisms with less complex circuitry
	-Laura Garrison</t>
      </text>
    </comment>
    <comment authorId="0" ref="K105">
      <text>
        <t xml:space="preserve">time across synapse, important part of connectivity/understanding neural cell function
	-Laura Garrison</t>
      </text>
    </comment>
    <comment authorId="0" ref="M105">
      <text>
        <t xml:space="preserve">we're looking at tissue but we really care about the cells, so this should be in the cell section for discussion
	-Laura Garrison</t>
      </text>
    </comment>
    <comment authorId="0" ref="J105">
      <text>
        <t xml:space="preserve">brain tissue resolution
	-Laura Garrison</t>
      </text>
    </comment>
    <comment authorId="0" ref="M67">
      <text>
        <t xml:space="preserve">main task is with cell
	-Laura Garrison</t>
      </text>
    </comment>
    <comment authorId="0" ref="L103">
      <text>
        <t xml:space="preserve">time range for gene expression
	-Laura Garrison</t>
      </text>
    </comment>
    <comment authorId="0" ref="K103">
      <text>
        <t xml:space="preserve">time for gene expression
	-Laura Garrison</t>
      </text>
    </comment>
    <comment authorId="0" ref="J103">
      <text>
        <t xml:space="preserve">thousands of cells
	-Laura Garrison</t>
      </text>
    </comment>
    <comment authorId="0" ref="I103">
      <text>
        <t xml:space="preserve">looking for stained nuclei, resolution of microscopy
	-Laura Garrison</t>
      </text>
    </comment>
    <comment authorId="0" ref="P104">
      <text>
        <t xml:space="preserve">the data here are not dynamic, but the part that to me is physiology is that we're looking at patterns of gene coexpression
	-Laura Garrison</t>
      </text>
    </comment>
    <comment authorId="0" ref="I104">
      <text>
        <t xml:space="preserve">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text>
    </comment>
    <comment authorId="0" ref="M104">
      <text>
        <t xml:space="preserve">main focus on chromosomes, evolutionary context
	-Laura Garrison</t>
      </text>
    </comment>
    <comment authorId="0" ref="L104">
      <text>
        <t xml:space="preserve">answer questions about evolutionary processes, occur over generation(s) - 10^9 is the bare minimum, one human generation
	-Laura Garrison</t>
      </text>
    </comment>
    <comment authorId="0" ref="P93">
      <text>
        <t xml:space="preserve">cell phenotype
	-Laura Garrison</t>
      </text>
    </comment>
    <comment authorId="0" ref="K93">
      <text>
        <t xml:space="preserve">data aren't dynamic..or could set this to half life of antibodies that the mass cytometry tags to
	-Laura Garrison</t>
      </text>
    </comment>
    <comment authorId="0" ref="J93">
      <text>
        <t xml:space="preserve">we care about the cells, but samples contain millions of cells
	-Laura Garrison</t>
      </text>
    </comment>
    <comment authorId="0" ref="I93">
      <text>
        <t xml:space="preserve">detect proteins that are expressed on the surface of the cell
"Mass cytometry is a novel, mass spectrometry-based, technique for characterizing protein expression on cells (cytometry) at single-cell resolution."
	-Laura Garrison</t>
      </text>
    </comment>
    <comment authorId="0" ref="D93">
      <text>
        <t xml:space="preserve">including at least a few of papers like these because cell phenotype is what indicates the behavior of the cell --&gt; structure etc comes from function
	-Laura Garrison</t>
      </text>
    </comment>
    <comment authorId="0" ref="K90">
      <text>
        <t xml:space="preserve">early events from blastula to early epiboly stages (≈3.5−4.5 hours post fertilization (hpf)) and consists of 100 time steps with a spatial discretization of 90 seconds
	-Laura Garrison</t>
      </text>
    </comment>
    <comment authorId="0" ref="M90">
      <text>
        <t xml:space="preserve">but main focus is on what the individual cells are doing
	-Laura Garrison</t>
      </text>
    </comment>
    <comment authorId="0" ref="L90">
      <text>
        <t xml:space="preserve">early events from blastula to early epiboly stages (≈3.5−4.5 hours post fertilization (hpf)) and consists of 100 time steps with a spatial discretization of 90 seconds....however, we are looking at mitotic generations, which if we scale up to human is over days, so using this
	-Laura Garrison</t>
      </text>
    </comment>
    <comment authorId="0" ref="I90">
      <text>
        <t xml:space="preserve">resolution of microscopy
	-Laura Garrison</t>
      </text>
    </comment>
    <comment authorId="0" ref="J90">
      <text>
        <t xml:space="preserve">up to thousands of cells
	-Laura Garrison</t>
      </text>
    </comment>
    <comment authorId="0" ref="I340">
      <text>
        <t xml:space="preserve">resolution of 0.92μm per pixel
	-Laura Garrison</t>
      </text>
    </comment>
    <comment authorId="0" ref="L34">
      <text>
        <t xml:space="preserve">limb takes days to develop
	-Laura Garrison</t>
      </text>
    </comment>
    <comment authorId="0" ref="D9">
      <text>
        <t xml:space="preserve">not sure about including this, the physiology part is that you can identify cells according to their gene expression profiles, the latter of which is the dynamic part
	-Laura Garrison</t>
      </text>
    </comment>
    <comment authorId="0" ref="L9">
      <text>
        <t xml:space="preserve">one cell cycle
	-Laura Garrison</t>
      </text>
    </comment>
    <comment authorId="0" ref="K9">
      <text>
        <t xml:space="preserve">timing for gene expression
	-Laura Garrison</t>
      </text>
    </comment>
    <comment authorId="0" ref="J9">
      <text>
        <t xml:space="preserve">thousands of cells
	-Laura Garrison</t>
      </text>
    </comment>
    <comment authorId="0" ref="K23">
      <text>
        <t xml:space="preserve">general microscopy data resolution 1000fps
	-Laura Garrison</t>
      </text>
    </comment>
    <comment authorId="0" ref="J120">
      <text>
        <t xml:space="preserve">or a "block" of blood
	-Laura Garrison</t>
      </text>
    </comment>
    <comment authorId="0" ref="I120">
      <text>
        <t xml:space="preserve">can by applied to individual blood cells
	-Laura Garrison</t>
      </text>
    </comment>
    <comment authorId="0" ref="J352">
      <text>
        <t xml:space="preserve">tissue
	-Laura Garrison</t>
      </text>
    </comment>
    <comment authorId="0" ref="I352">
      <text>
        <t xml:space="preserve">gene size
	-Laura Garrison</t>
      </text>
    </comment>
    <comment authorId="0" ref="J113">
      <text>
        <t xml:space="preserve">we're looking at cells
	-Laura Garrison</t>
      </text>
    </comment>
    <comment authorId="0" ref="I113">
      <text>
        <t xml:space="preserve">general resolution of confocal microscopy
	-Laura Garrison</t>
      </text>
    </comment>
    <comment authorId="0" ref="K113">
      <text>
        <t xml:space="preserve">roughly 1000 frames/sec  = 1 frame/ms for this technique in general
	-Laura Garrison</t>
      </text>
    </comment>
    <comment authorId="0" ref="L113">
      <text>
        <t xml:space="preserve">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text>
    </comment>
    <comment authorId="0" ref="AJ112">
      <text>
        <t xml:space="preserve">this isn't super crazy cool vis but it's for tissue and I think it's an interesting way to depict the layering of neuron types in cortical tissue besides ONLY showing the spikes in action potential
	-Laura Garrison</t>
      </text>
    </comment>
    <comment authorId="0" ref="J112">
      <text>
        <t xml:space="preserve">cortical tissue
	-Laura Garrison</t>
      </text>
    </comment>
    <comment authorId="0" ref="I112">
      <text>
        <t xml:space="preserve">neurons (represented as circles)
	-Laura Garrison</t>
      </text>
    </comment>
    <comment authorId="0" ref="L112">
      <text>
        <t xml:space="preserve">seconds
	-Laura Garrison</t>
      </text>
    </comment>
    <comment authorId="0" ref="K112">
      <text>
        <t xml:space="preserve">milliseconds
	-Laura Garrison</t>
      </text>
    </comment>
    <comment authorId="0" ref="M373">
      <text>
        <t xml:space="preserve">main focus is on organelle
	-Laura Garrison</t>
      </text>
    </comment>
    <comment authorId="0" ref="L111">
      <text>
        <t xml:space="preserve">"minutes" up to 20 min? would be the max
	-Laura Garrison</t>
      </text>
    </comment>
    <comment authorId="0" ref="K111">
      <text>
        <t xml:space="preserve">large molecule domain motions
	-Laura Garrison</t>
      </text>
    </comment>
    <comment authorId="0" ref="J111">
      <text>
        <t xml:space="preserve">tissue
	-Laura Garrison</t>
      </text>
    </comment>
    <comment authorId="0" ref="I111">
      <text>
        <t xml:space="preserve">VEGF is a macromolecule
	-Laura Garrison</t>
      </text>
    </comment>
    <comment authorId="0" ref="D111">
      <text>
        <t xml:space="preserve">this one is really cool
	-Laura Garrison</t>
      </text>
    </comment>
    <comment authorId="0" ref="N111">
      <text>
        <t xml:space="preserve">this is true multiscale
	-Laura Garrison</t>
      </text>
    </comment>
    <comment authorId="0" ref="M164">
      <text>
        <t xml:space="preserve">focus is on protein interactions (and protein images) within the cell
	-Laura Garrison</t>
      </text>
    </comment>
    <comment authorId="0" ref="K109">
      <text>
        <t xml:space="preserve">US data can be this resolution
	-Laura Garrison</t>
      </text>
    </comment>
    <comment authorId="0" ref="I343">
      <text>
        <t xml:space="preserve">chromatin around genomic length scales
	-Laura Garrison</t>
      </text>
    </comment>
    <comment authorId="0" ref="N340">
      <text>
        <t xml:space="preserve">maybe? if toggling between histology and a different data type?
	-Laura Garrison</t>
      </text>
    </comment>
    <comment authorId="0" ref="L24">
      <text>
        <t xml:space="preserve">signal processing
	-Laura Garrison</t>
      </text>
    </comment>
    <comment authorId="0" ref="K24">
      <text>
        <t xml:space="preserve">electrophys spiking neurons
	-Laura Garrison</t>
      </text>
    </comment>
    <comment authorId="0" ref="I24">
      <text>
        <t xml:space="preserve">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text>
    </comment>
    <comment authorId="0" ref="N24">
      <text>
        <t xml:space="preserve">this is TRUE multiscale and very cool
	-Laura Garrison</t>
      </text>
    </comment>
    <comment authorId="0" ref="K215">
      <text>
        <t xml:space="preserve">time for gene expression
	-Laura Garrison</t>
      </text>
    </comment>
    <comment authorId="0" ref="I215">
      <text>
        <t xml:space="preserve">metabolites
	-Laura Garrison</t>
      </text>
    </comment>
    <comment authorId="0" ref="D102">
      <text>
        <t xml:space="preserve">NOTE this is related to the Alharbi STAR short paper
	-Laura Garrison</t>
      </text>
    </comment>
    <comment authorId="0" ref="J20">
      <text>
        <t xml:space="preserve">seeing whole cells
	-Laura Garrison</t>
      </text>
    </comment>
    <comment authorId="0" ref="L20">
      <text>
        <t xml:space="preserve">1 cell cycle
	-Laura Garrison</t>
      </text>
    </comment>
    <comment authorId="0" ref="K20">
      <text>
        <t xml:space="preserve">timing for gene expression
	-Laura Garrison</t>
      </text>
    </comment>
    <comment authorId="0" ref="I20">
      <text>
        <t xml:space="preserve">resolution generally that microscopy data can go to
	-Laura Garrison</t>
      </text>
    </comment>
    <comment authorId="0" ref="AI1">
      <text>
        <t xml:space="preserve">if paper published in 2021 it won't be in vitaLITy, database hasn't been updated past 2020
	-Laura Garrison</t>
      </text>
    </comment>
    <comment authorId="0" ref="K313">
      <text>
        <t xml:space="preserve">didn't say how long progression of normal to fibrosis goes
	-Laura Garrison</t>
      </text>
    </comment>
    <comment authorId="0" ref="J313">
      <text>
        <t xml:space="preserve">tissue cubes up to 100 micrometers in size
	-Laura Garrison</t>
      </text>
    </comment>
    <comment authorId="0" ref="O313">
      <text>
        <t xml:space="preserve">mouse
	-Laura Garrison</t>
      </text>
    </comment>
    <comment authorId="0" ref="I313">
      <text>
        <t xml:space="preserve">resolution 0.23
μm/pixel
	-Laura Garrison</t>
      </text>
    </comment>
    <comment authorId="0" ref="W9">
      <text>
        <t xml:space="preserve">this could be bullshit
	-Laura Garrison</t>
      </text>
    </comment>
    <comment authorId="0" ref="I161">
      <text>
        <t xml:space="preserve">gene sequence to dna bp
	-Laura Garrison</t>
      </text>
    </comment>
    <comment authorId="0" ref="J100">
      <text>
        <t xml:space="preserve">mid size molecules
	-Laura Garrison</t>
      </text>
    </comment>
    <comment authorId="0" ref="I100">
      <text>
        <t xml:space="preserve">small molecules
	-Laura Garrison</t>
      </text>
    </comment>
    <comment authorId="0" ref="L100">
      <text>
        <t xml:space="preserve">lower edge of scale for ligand binding, captures lower end of range for protein folding
	-Laura Garrison</t>
      </text>
    </comment>
    <comment authorId="0" ref="K100">
      <text>
        <t xml:space="preserve">range of midscale protein motion
	-Laura Garrison</t>
      </text>
    </comment>
    <comment authorId="0" ref="N99">
      <text>
        <t xml:space="preserve">generally, not multiscale (no change in data frame needed), except in spectroscopy type data
	-Laura Garrison</t>
      </text>
    </comment>
    <comment authorId="0" ref="M99">
      <text>
        <t xml:space="preserve">although the resolution goes down to molecule level for MRS, the main goal of the applications detailed in this paper are focused on organ function
	-Laura Garrison</t>
      </text>
    </comment>
    <comment authorId="0" ref="L99">
      <text>
        <t xml:space="preserve">over seconds
	-Laura Garrison</t>
      </text>
    </comment>
    <comment authorId="0" ref="K99">
      <text>
        <t xml:space="preserve">lowest resolution of surveyed methods includes US data
	-Laura Garrison</t>
      </text>
    </comment>
    <comment authorId="0" ref="I99">
      <text>
        <t xml:space="preserve">discuss MRS, which detects presence of biomolecules, which can measure about 1nm
	-Laura Garrison</t>
      </text>
    </comment>
    <comment authorId="0" ref="AJ98">
      <text>
        <t xml:space="preserve">have this as a domain-side example of blood flow, show how simulations are of value now in clinic
	-Laura Garrison</t>
      </text>
    </comment>
    <comment authorId="0" ref="J23">
      <text>
        <t xml:space="preserve">can track up to clusters of cells
	-Laura Garrison</t>
      </text>
    </comment>
    <comment authorId="0" ref="I23">
      <text>
        <t xml:space="preserve">resolution of microscopy data
	-Laura Garrison</t>
      </text>
    </comment>
    <comment authorId="0" ref="M23">
      <text>
        <t xml:space="preserve">MAIN goal of application is tracking behavior and characteristics of individual cells
	-Laura Garrison</t>
      </text>
    </comment>
    <comment authorId="0" ref="J107">
      <text>
        <t xml:space="preserve">can show system-level (e.g. entire cardio system
	-Laura Garrison</t>
      </text>
    </comment>
    <comment authorId="0" ref="I107">
      <text>
        <t xml:space="preserve">cell model, transmembrane voltage (applied to cell membrane) that looks at sodium channel conductance
	-Laura Garrison</t>
      </text>
    </comment>
    <comment authorId="0" ref="A1">
      <text>
        <t xml:space="preserve">"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t>
      </text>
    </comment>
    <comment authorId="0" ref="L107">
      <text>
        <t xml:space="preserve">cell cycle is one day
	-Laura Garrison</t>
      </text>
    </comment>
    <comment authorId="0" ref="K107">
      <text>
        <t xml:space="preserve">ion channel gating
	-Laura Garrison</t>
      </text>
    </comment>
    <comment authorId="0" ref="N107">
      <text>
        <t xml:space="preserve">CAN do multiscale but doesn't have this in a combined view
	-Laura Garrison</t>
      </text>
    </comment>
    <comment authorId="0" ref="K219">
      <text>
        <t xml:space="preserve">~50ms (generally temporal resolution in tens of milliseconds)
	-Laura Garrison</t>
      </text>
    </comment>
    <comment authorId="0" ref="I219">
      <text>
        <t xml:space="preserve">resolution ~1mm x 1mm x 1mm
	-Laura Garrison</t>
      </text>
    </comment>
    <comment authorId="0" ref="J142">
      <text>
        <t xml:space="preserve">avg size of gene is 3 micrometers
	-Laura Garrison</t>
      </text>
    </comment>
    <comment authorId="0" ref="J97">
      <text>
        <t xml:space="preserve">cell
	-Laura Garrison</t>
      </text>
    </comment>
    <comment authorId="0" ref="I97">
      <text>
        <t xml:space="preserve">smallest molecules with atomistic shapes
	-Laura Garrison</t>
      </text>
    </comment>
    <comment authorId="0" ref="L97">
      <text>
        <t xml:space="preserve">gene expression in this range
	-Laura Garrison</t>
      </text>
    </comment>
    <comment authorId="0" ref="K97">
      <text>
        <t xml:space="preserve">zone for protein loop motion
	-Laura Garrison</t>
      </text>
    </comment>
    <comment authorId="0" ref="J96">
      <text>
        <t xml:space="preserve">macromolecules
	-Laura Garrison</t>
      </text>
    </comment>
    <comment authorId="0" ref="I96">
      <text>
        <t xml:space="preserve">atoms
	-Laura Garrison</t>
      </text>
    </comment>
    <comment authorId="0" ref="M22">
      <text>
        <t xml:space="preserve">although the model is driven by biophysical properties/diffusion, the visualization isn't actually showing this., it's showing skin at a macro-view
	-Laura Garrison</t>
      </text>
    </comment>
    <comment authorId="0" ref="K22">
      <text>
        <t xml:space="preserve">metabolite turnover
	-Laura Garrison</t>
      </text>
    </comment>
    <comment authorId="0" ref="I22">
      <text>
        <t xml:space="preserve">model includes diffusion at 400-700nm, so 10^-7 resolution but that's not the visual output - we just see a skin section (surface-level)
	-Laura Garrison</t>
      </text>
    </comment>
    <comment authorId="0" ref="J22">
      <text>
        <t xml:space="preserve">head
	-Laura Garrison</t>
      </text>
    </comment>
    <comment authorId="0" ref="N87">
      <text>
        <t xml:space="preserve">the calculations are multiscale but the vis itself is just organ
	-Laura Garrison</t>
      </text>
    </comment>
    <comment authorId="0" ref="K87">
      <text>
        <t xml:space="preserve">"Even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text>
    </comment>
    <comment authorId="0" ref="L87">
      <text>
        <t xml:space="preserve">simulation of a single heart beat in 44.3, 87.8 and 235.3 minutes..since the simulation ultimately generates a single heartbeat, using this.
	-Laura Garrison</t>
      </text>
    </comment>
    <comment authorId="0" ref="I87">
      <text>
        <t xml:space="preserve">220 μm, 440 μm and 880 μm meshes
	-Laura Garrison</t>
      </text>
    </comment>
    <comment authorId="0" ref="I262">
      <text>
        <t xml:space="preserve">resolution of tweezing methods
	-Laura Garrison</t>
      </text>
    </comment>
    <comment authorId="0" ref="L95">
      <text>
        <t xml:space="preserve">guessing but doesn't seem like it does really big reaction movements?
	-Laura Garrison</t>
      </text>
    </comment>
    <comment authorId="0" ref="K95">
      <text>
        <t xml:space="preserve">atomic movement
	-Laura Garrison</t>
      </text>
    </comment>
    <comment authorId="0" ref="I95">
      <text>
        <t xml:space="preserve">shows atomic resolution
	-Laura Garrison</t>
      </text>
    </comment>
    <comment authorId="0" ref="K211">
      <text>
        <t xml:space="preserve">M phase of cell cycle is 20 min
	-Laura Garrison</t>
      </text>
    </comment>
    <comment authorId="0" ref="J211">
      <text>
        <t xml:space="preserve">looking at whole cells
	-Laura Garrison</t>
      </text>
    </comment>
    <comment authorId="0" ref="I211">
      <text>
        <t xml:space="preserve">spatial resolution of live cell imaging is generally around 0.2-1 micron
	-Laura Garrison</t>
      </text>
    </comment>
    <comment authorId="0" ref="J320">
      <text>
        <t xml:space="preserve">cell scale
	-Laura Garrison</t>
      </text>
    </comment>
    <comment authorId="0" ref="I320">
      <text>
        <t xml:space="preserve">down to showing the atoms in some cases (hinted/abstracted)
	-Laura Garrison</t>
      </text>
    </comment>
    <comment authorId="0" ref="J92">
      <text>
        <t xml:space="preserve">hundreds of cells
	-Laura Garrison</t>
      </text>
    </comment>
    <comment authorId="0" ref="M364">
      <text>
        <t xml:space="preserve">probably, since it's covering blood flow most likely?
	-Laura Garrison</t>
      </text>
    </comment>
    <comment authorId="0" ref="L1">
      <text>
        <t xml:space="preserve">how long does the process take? if between scales, round up since process isn't finished within the lower one (e.g. 10 min process rounds up to 10^3, don't round down to 10^2)
	-Laura Garrison</t>
      </text>
    </comment>
    <comment authorId="0" ref="I210">
      <text>
        <t xml:space="preserve">spatial resolution of a metabolite
	-Laura Garrison</t>
      </text>
    </comment>
    <comment authorId="0" ref="J210">
      <text>
        <t xml:space="preserve">looking at different metabolite distributions across the entire brain
	-Laura Garrison</t>
      </text>
    </comment>
    <comment authorId="0" ref="K210">
      <text>
        <t xml:space="preserve">metabolite turnover ~1min
	-Laura Garrison</t>
      </text>
    </comment>
    <comment authorId="0" ref="M151">
      <text>
        <t xml:space="preserve">is this really multiscale?
	-Laura Garrison</t>
      </text>
    </comment>
    <comment authorId="0" ref="M147">
      <text>
        <t xml:space="preserve">would say that the ultimate vis target is the whole heart though
	-Laura Garrison</t>
      </text>
    </comment>
    <comment authorId="0" ref="K231">
      <text>
        <t xml:space="preserve">Mitosis, during which the cell makes preparations for and completes cell division only takes about 2 hours. this is where the chromosomes do their thing
	-Laura Garrison</t>
      </text>
    </comment>
    <comment authorId="0" ref="J231">
      <text>
        <t xml:space="preserve">cell scale resolution
	-Laura Garrison</t>
      </text>
    </comment>
    <comment authorId="0" ref="D121">
      <text>
        <t xml:space="preserve">great writing on this, could be a nice writing style ref
	-Laura Garrison</t>
      </text>
    </comment>
    <comment authorId="0" ref="L86">
      <text>
        <t xml:space="preserve">mid range of protein movements
	-Laura Garrison</t>
      </text>
    </comment>
    <comment authorId="0" ref="K21">
      <text>
        <t xml:space="preserve">they just say nanoscale here but they're talking about molecular dynamics, so might as well cover the whole gammut
	-Laura Garrison</t>
      </text>
    </comment>
    <comment authorId="0" ref="L21">
      <text>
        <t xml:space="preserve">from paper, they say billions of years for population level
	-Laura Garrison</t>
      </text>
    </comment>
    <comment authorId="0" ref="AF1">
      <text>
        <t xml:space="preserve">that I'm adding myself, in some cases
	-Laura Garrison</t>
      </text>
    </comment>
    <comment authorId="0" ref="G85">
      <text>
        <t xml:space="preserve">the standards
	-Laura Garrison</t>
      </text>
    </comment>
    <comment authorId="0" ref="M1">
      <text>
        <t xml:space="preserve">what level of biological organization are we talking about that is the MAIN TARGET for visualization (most relevant to the task)?
	-Laura Garrison</t>
      </text>
    </comment>
    <comment authorId="0" ref="J121">
      <text>
        <t xml:space="preserve">visualizing genes/networks (=many pathways?)
	-Laura Garrison</t>
      </text>
    </comment>
    <comment authorId="0" ref="J21">
      <text>
        <t xml:space="preserve">space for a population
	-Laura Garrison</t>
      </text>
    </comment>
    <comment authorId="0" ref="U1">
      <text>
        <t xml:space="preserve">Data are most abstracted (visually) from their original form. Idea is to convey a clear and specific message about overarching property/properties of the data
	-Laura Garrison</t>
      </text>
    </comment>
    <comment authorId="0" ref="T1">
      <text>
        <t xml:space="preserve">Understand properties of the data, often with transformations through statistical methods; guidance, specific tasks related to search, query associated with understanding/interpreting the data
	-Laura Garrison</t>
      </text>
    </comment>
    <comment authorId="0" ref="S1">
      <text>
        <t xml:space="preserve">minimally abstracted input data. What are the results of a simulation, what do the data look like in a raw form?
	-Laura Garrison</t>
      </text>
    </comment>
    <comment authorId="0" ref="K86">
      <text>
        <t xml:space="preserve">range of mid-size protein interactions
	-Laura Garrison
size 116× 116 × 10 nanometers (x, y, and z respectively). Individual trajectories reflect the evolution of 336,260
particles over 1,980 nanoseconds (ns).
	-Laura Garrison</t>
      </text>
    </comment>
    <comment authorId="0" ref="L85">
      <text>
        <t xml:space="preserve">protein deformation changes can take minutes, but networks (pathways) can take days
	-Laura Garrison</t>
      </text>
    </comment>
    <comment authorId="0" ref="J85">
      <text>
        <t xml:space="preserve">a gene averages 3 micrometers in size
	-Laura Garrison</t>
      </text>
    </comment>
    <comment authorId="0" ref="J86">
      <text>
        <t xml:space="preserve">organelle size (lipid membrane)
	-Laura Garrison</t>
      </text>
    </comment>
    <comment authorId="0" ref="I86">
      <text>
        <t xml:space="preserve">we see the atoms that comprise the lipd molecules
	-Laura Garrison</t>
      </text>
    </comment>
    <comment authorId="0" ref="L84">
      <text>
        <t xml:space="preserve">changes in blood gas over time
	-Laura Garrison
over several minutes
	-Laura Garrison</t>
      </text>
    </comment>
    <comment authorId="0" ref="K83">
      <text>
        <t xml:space="preserve">bond vibrations
	-Laura Garrison</t>
      </text>
    </comment>
    <comment authorId="0" ref="L83">
      <text>
        <t xml:space="preserve">weeks
	-Laura Garrison</t>
      </text>
    </comment>
    <comment authorId="0" ref="J83">
      <text>
        <t xml:space="preserve">upper limit tissue
	-Laura Garrison
This is a population thing too though, not sure how to set this - would 1 be better? recognition of cohort?
	-Laura Garrison</t>
      </text>
    </comment>
    <comment authorId="0" ref="J108">
      <text>
        <t xml:space="preserve">macromolecule scale zone, e.g. DNA, RNA
	-Laura Garrison</t>
      </text>
    </comment>
    <comment authorId="0" ref="I108">
      <text>
        <t xml:space="preserve">down to atom scale that comprises the molecules
	-Laura Garrison</t>
      </text>
    </comment>
    <comment authorId="0" ref="J25">
      <text>
        <t xml:space="preserve">organ
	-Laura Garrison</t>
      </text>
    </comment>
    <comment authorId="0" ref="I25">
      <text>
        <t xml:space="preserve">bond vibrations
	-Laura Garrison</t>
      </text>
    </comment>
    <comment authorId="0" ref="D227">
      <text>
        <t xml:space="preserve">is this actually vis?
	-Laura Garrison</t>
      </text>
    </comment>
    <comment authorId="0" ref="J84">
      <text>
        <t xml:space="preserve">there's an application (Midgaard) with a whole body view
	-Laura Garrison</t>
      </text>
    </comment>
    <comment authorId="0" ref="L315">
      <text>
        <t xml:space="preserve">upper limit of big protein motions
	-Laura Garrison</t>
      </text>
    </comment>
    <comment authorId="0" ref="K315">
      <text>
        <t xml:space="preserve">not getting down to bond vibrations
	-Laura Garrison</t>
      </text>
    </comment>
    <comment authorId="0" ref="J315">
      <text>
        <t xml:space="preserve">gene size on average is 3 micrometers
	-Laura Garrison</t>
      </text>
    </comment>
    <comment authorId="0" ref="K175">
      <text>
        <t xml:space="preserve">tens to hundreds of milliseconds
	-Laura Garrison</t>
      </text>
    </comment>
    <comment authorId="0" ref="I175">
      <text>
        <t xml:space="preserve">neural tissue
	-Laura Garrison</t>
      </text>
    </comment>
    <comment authorId="0" ref="K1">
      <text>
        <t xml:space="preserve">what is the lowest temporal resolution? what's the fastest that this can occur/begin? *Data itself may not necessarily be dynamic, but is capturing a part of a dynamic process, where we then note the timing of the process
	-Laura Garrison</t>
      </text>
    </comment>
    <comment authorId="0" ref="J1">
      <text>
        <t xml:space="preserve">what is the spatial resolution that I'm seeing at the highest level?
	-Laura Garrison</t>
      </text>
    </comment>
    <comment authorId="0" ref="I1">
      <text>
        <t xml:space="preserve">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F3">
      <text>
        <t xml:space="preserve">I think I want to move Gene out of here and into Molecule again...
	-Laura Garrison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71">
      <text>
        <t xml:space="preserve">main focus of this is really anatomy
	-Laura Garrison</t>
      </text>
    </comment>
    <comment authorId="0" ref="B70">
      <text>
        <t xml:space="preserve">too general, although do briefly mention VH Dissector that has SOME physiology, but main focus of that tool is still really on anatomy, from their website
	-Laura Garrison</t>
      </text>
    </comment>
    <comment authorId="0" ref="B69">
      <text>
        <t xml:space="preserve">anatomy only
	-Laura Garrison</t>
      </text>
    </comment>
    <comment authorId="0" ref="B68">
      <text>
        <t xml:space="preserve">this is generally speaking about a project, for which we already have cited work that fell under this (illustrative blood flow carousel)
	-Laura Garrison</t>
      </text>
    </comment>
    <comment authorId="0" ref="B67">
      <text>
        <t xml:space="preserve">not relevant
	-Laura Garrison</t>
      </text>
    </comment>
    <comment authorId="0" ref="B66">
      <text>
        <t xml:space="preserve">anatomical, position paper
	-Laura Garrison</t>
      </text>
    </comment>
    <comment authorId="0" ref="G66">
      <text>
        <t xml:space="preserve">cells
	-Laura Garrison</t>
      </text>
    </comment>
    <comment authorId="0" ref="B65">
      <text>
        <t xml:space="preserve">structural, not physiological
	-Laura Garrison</t>
      </text>
    </comment>
    <comment authorId="0" ref="B64">
      <text>
        <t xml:space="preserve">innovation in the paper is about imaging, limited interest for vis
	-Laura Garrison</t>
      </text>
    </comment>
    <comment authorId="0" ref="B63">
      <text>
        <t xml:space="preserve">not about visualization
	-Laura Garrison</t>
      </text>
    </comment>
    <comment authorId="0" ref="B62">
      <text>
        <t xml:space="preserve">multiscale anatomy, not multiscale physiology
	-Laura Garrison</t>
      </text>
    </comment>
    <comment authorId="0" ref="B61">
      <text>
        <t xml:space="preserve">more recent surveys cover the same concepts
	-Laura Garrison</t>
      </text>
    </comment>
    <comment authorId="0" ref="B60">
      <text>
        <t xml:space="preserve">newer works cover these concepts
	-Laura Garrison</t>
      </text>
    </comment>
    <comment authorId="0" ref="B59">
      <text>
        <t xml:space="preserve">domain ref, not really vis
	-Laura Garrison</t>
      </text>
    </comment>
    <comment authorId="0" ref="B58">
      <text>
        <t xml:space="preserve">really just about structure of molecules
	-Laura Garrison</t>
      </text>
    </comment>
    <comment authorId="0" ref="B57">
      <text>
        <t xml:space="preserve">not really capturing information about the process
	-Laura Garrison</t>
      </text>
    </comment>
    <comment authorId="0" ref="B56">
      <text>
        <t xml:space="preserve">not really capturing information about the process
	-Laura Garrison</t>
      </text>
    </comment>
    <comment authorId="0" ref="B55">
      <text>
        <t xml:space="preserve">simulation method described, no vis really
	-Laura Garrison</t>
      </text>
    </comment>
    <comment authorId="0" ref="B54">
      <text>
        <t xml:space="preserve">redundant to other Toma article
	-Laura Garrison</t>
      </text>
    </comment>
    <comment authorId="0" ref="AJ57">
      <text>
        <t xml:space="preserve">tissue section
	-Laura Garrison</t>
      </text>
    </comment>
    <comment authorId="0" ref="AJ56">
      <text>
        <t xml:space="preserve">include in Tissue section of paper
	-Laura Garrison</t>
      </text>
    </comment>
    <comment authorId="0" ref="B52">
      <text>
        <t xml:space="preserve">this is more of a project pitch, not really a research paper about a product that has been developed
	-Laura Garrison</t>
      </text>
    </comment>
    <comment authorId="0" ref="P58">
      <text>
        <t xml:space="preserve">structure informs function
	-Laura Garrison</t>
      </text>
    </comment>
    <comment authorId="0" ref="B51">
      <text>
        <t xml:space="preserve">not visualization
	-Laura Garrison</t>
      </text>
    </comment>
    <comment authorId="0" ref="B50">
      <text>
        <t xml:space="preserve">whole PhD thesis, redundant to other papers
	-Laura Garrison</t>
      </text>
    </comment>
    <comment authorId="0" ref="B49">
      <text>
        <t xml:space="preserve">really just about gene sequence and annotations, doesn't include gene expression
	-Laura Garrison</t>
      </text>
    </comment>
    <comment authorId="0" ref="B48">
      <text>
        <t xml:space="preserve">dated
	-Laura Garrison</t>
      </text>
    </comment>
    <comment authorId="0" ref="B47">
      <text>
        <t xml:space="preserve">all about structure
	-Laura Garrison
----
has a plugin for dynamics GROMACS
	-Laura Garrison
more about structure visualization
	-Laura Garrison</t>
      </text>
    </comment>
    <comment authorId="0" ref="B46">
      <text>
        <t xml:space="preserve">structural focus
	-Laura Garrison</t>
      </text>
    </comment>
    <comment authorId="0" ref="B45">
      <text>
        <t xml:space="preserve">is about imaging techniques, vis is secondary
	-Laura Garrison</t>
      </text>
    </comment>
    <comment authorId="0" ref="B44">
      <text>
        <t xml:space="preserve">redundant work to other one by same author
	-Laura Garrison</t>
      </text>
    </comment>
    <comment authorId="0" ref="B43">
      <text>
        <t xml:space="preserve">this is more about imaging, not the visaulization so much
	-Laura Garrison</t>
      </text>
    </comment>
    <comment authorId="0" ref="G43">
      <text>
        <t xml:space="preserve">100 nm resolution
	-Laura Garrison</t>
      </text>
    </comment>
    <comment authorId="0" ref="K43">
      <text>
        <t xml:space="preserve">main focus is on tissue
	-Laura Garrison</t>
      </text>
    </comment>
    <comment authorId="0" ref="B41">
      <text>
        <t xml:space="preserve">this is a bit dated
	-Laura Garrison</t>
      </text>
    </comment>
    <comment authorId="0" ref="B40">
      <text>
        <t xml:space="preserve">I think this is redundant to the Hunter paper
	-Laura Garrison</t>
      </text>
    </comment>
    <comment authorId="0" ref="B39">
      <text>
        <t xml:space="preserve">are similar and more recently published works related to this topic
	-Laura Garrison</t>
      </text>
    </comment>
    <comment authorId="0" ref="B38">
      <text>
        <t xml:space="preserve">a bit old?
	-Laura Garrison</t>
      </text>
    </comment>
    <comment authorId="0" ref="B37">
      <text>
        <t xml:space="preserve">very old
	-Laura Garrison</t>
      </text>
    </comment>
    <comment authorId="0" ref="B36">
      <text>
        <t xml:space="preserve">not visualization
	-Laura Garrison</t>
      </text>
    </comment>
    <comment authorId="0" ref="B34">
      <text>
        <t xml:space="preserve">old paper, exclude since there are so many surveys covering this space already
	-Laura Garrison</t>
      </text>
    </comment>
    <comment authorId="0" ref="B33">
      <text>
        <t xml:space="preserve">cool but more of a methods thing, have just cited the methods in the paper
	-Laura Garrison</t>
      </text>
    </comment>
    <comment authorId="0" ref="B32">
      <text>
        <t xml:space="preserve">more of a domain study, no interesting vis
	-Laura Garrison</t>
      </text>
    </comment>
    <comment authorId="0" ref="D60">
      <text>
        <t xml:space="preserve">a bit old to include?
	-Laura Garrison</t>
      </text>
    </comment>
    <comment authorId="0" ref="K60">
      <text>
        <t xml:space="preserve">organelle scale = gene size
	-Laura Garrison</t>
      </text>
    </comment>
    <comment authorId="0" ref="B31">
      <text>
        <t xml:space="preserve">is more of a domain tech dev, not new vis beyond basic direct vis methods
	-Laura Garrison</t>
      </text>
    </comment>
    <comment authorId="0" ref="B30">
      <text>
        <t xml:space="preserve">not discussing physiology
	-Laura Garrison</t>
      </text>
    </comment>
    <comment authorId="0" ref="B29">
      <text>
        <t xml:space="preserve">more of a domain thing, not much vis here
	-Laura Garrison</t>
      </text>
    </comment>
    <comment authorId="0" ref="G47">
      <text>
        <t xml:space="preserve">size of macromolecules
	-Laura Garrison</t>
      </text>
    </comment>
    <comment authorId="0" ref="K41">
      <text>
        <t xml:space="preserve">cell interactions but focus is on proteins in the visualization part
	-Laura Garrison</t>
      </text>
    </comment>
    <comment authorId="0" ref="B27">
      <text>
        <t xml:space="preserve">domain ref about microarray technology
	-Laura Garrison</t>
      </text>
    </comment>
    <comment authorId="0" ref="B26">
      <text>
        <t xml:space="preserve">this is a domain ref paper, not really for the vis catalogue
	-Laura Garrison</t>
      </text>
    </comment>
    <comment authorId="0" ref="B25">
      <text>
        <t xml:space="preserve">not really vis, is what drives vis
	-Laura Garrison</t>
      </text>
    </comment>
    <comment authorId="0" ref="B24">
      <text>
        <t xml:space="preserve">domain ref, not vis
	-Laura Garrison</t>
      </text>
    </comment>
    <comment authorId="0" ref="B23">
      <text>
        <t xml:space="preserve">structural
	-Laura Garrison</t>
      </text>
    </comment>
    <comment authorId="0" ref="B22">
      <text>
        <t xml:space="preserve">structural
	-Laura Garrison</t>
      </text>
    </comment>
    <comment authorId="0" ref="B21">
      <text>
        <t xml:space="preserve">no vis, really just about mathematical modeling
	-Laura Garrison</t>
      </text>
    </comment>
    <comment authorId="0" ref="B20">
      <text>
        <t xml:space="preserve">domain work
	-Laura Garrison</t>
      </text>
    </comment>
    <comment authorId="0" ref="B19">
      <text>
        <t xml:space="preserve">data mining, no vis
	-Laura Garrison</t>
      </text>
    </comment>
    <comment authorId="0" ref="B18">
      <text>
        <t xml:space="preserve">master thesis, not peer reviewed pub
	-Laura Garrison</t>
      </text>
    </comment>
    <comment authorId="0" ref="B17">
      <text>
        <t xml:space="preserve">just a standard heatmap, other sources from visualization that do similar
	-Laura Garrison</t>
      </text>
    </comment>
    <comment authorId="0" ref="B16">
      <text>
        <t xml:space="preserve">so cool but not really physiology, more structural
	-Laura Garrison</t>
      </text>
    </comment>
    <comment authorId="0" ref="G16">
      <text>
        <t xml:space="preserve">The pixel size of the acquired WSIs was 0.46 μm
	-Laura Garrison</t>
      </text>
    </comment>
    <comment authorId="0" ref="B15">
      <text>
        <t xml:space="preserve">no vis, just sim
	-Laura Garrison</t>
      </text>
    </comment>
    <comment authorId="0" ref="B14">
      <text>
        <t xml:space="preserve">diagnosis of a disease, not showing active physiology process
	-Laura Garrison</t>
      </text>
    </comment>
    <comment authorId="0" ref="B13">
      <text>
        <t xml:space="preserve">keep or swap with a Drew Berry animation?
	-Laura Garrison
this works but replace with a Drew Berry animation
	-Laura Garrison</t>
      </text>
    </comment>
    <comment authorId="0" ref="B12">
      <text>
        <t xml:space="preserve">domain, model specific thing, not much focus on the vis
	-Laura Garrison</t>
      </text>
    </comment>
    <comment authorId="0" ref="B11">
      <text>
        <t xml:space="preserve">domain, not vis
	-Laura Garrison</t>
      </text>
    </comment>
    <comment authorId="0" ref="B9">
      <text>
        <t xml:space="preserve">too old
	-Laura Garrison</t>
      </text>
    </comment>
    <comment authorId="0" ref="B8">
      <text>
        <t xml:space="preserve">not really physiology
	-Laura Garrison</t>
      </text>
    </comment>
    <comment authorId="0" ref="B7">
      <text>
        <t xml:space="preserve">not doing vis
	-Laura Garrison</t>
      </text>
    </comment>
    <comment authorId="0" ref="B6">
      <text>
        <t xml:space="preserve">domain ref, not vis
	-Laura Garrison</t>
      </text>
    </comment>
    <comment authorId="0" ref="B5">
      <text>
        <t xml:space="preserve">more of a domain reference than a visualization work
	-Laura Garrison</t>
      </text>
    </comment>
    <comment authorId="0" ref="J34">
      <text>
        <t xml:space="preserve">I'm guessing, haven't looked at paper yet
	-Laura Garrison</t>
      </text>
    </comment>
    <comment authorId="0" ref="B53">
      <text>
        <t xml:space="preserve">PhD thesis, articles from this are already included in other parts so this is a bit redundant to include
	-Laura Garrison</t>
      </text>
    </comment>
    <comment authorId="0" ref="H56">
      <text>
        <t xml:space="preserve">thousands of cells, 500micrometers
	-Laura Garrison</t>
      </text>
    </comment>
    <comment authorId="0" ref="G56">
      <text>
        <t xml:space="preserve">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text>
    </comment>
    <comment authorId="0" ref="B4">
      <text>
        <t xml:space="preserve">gene sequence is not gene expression, this is more of a structural thing, not physiology
	-Laura Garrison</t>
      </text>
    </comment>
    <comment authorId="0" ref="B3">
      <text>
        <t xml:space="preserve">great reference for processes, but not really focused on vis. More model-focused
	-Laura Garrison</t>
      </text>
    </comment>
    <comment authorId="0" ref="B2">
      <text>
        <t xml:space="preserve">reject because the results of this model were visualized using Falk et al.'s CellVis tool
	-Laura Garrison</t>
      </text>
    </comment>
    <comment authorId="0" ref="B1">
      <text>
        <t xml:space="preserve">keep or remove? main focus maybe more structural
	-Laura Garrison</t>
      </text>
    </comment>
    <comment authorId="0" ref="B42">
      <text>
        <t xml:space="preserve">this is really similar to Cickovski paper, same basic project I think
	-Laura Garrison</t>
      </text>
    </comment>
    <comment authorId="0" ref="G15">
      <text>
        <t xml:space="preserve">small biomolecules/metabolites
	-Laura Garrison</t>
      </text>
    </comment>
    <comment authorId="0" ref="H15">
      <text>
        <t xml:space="preserve">avg size of cell
	-Laura Garrison</t>
      </text>
    </comment>
  </commentList>
</comments>
</file>

<file path=xl/comments4.xml><?xml version="1.0" encoding="utf-8"?>
<comments xmlns:r="http://schemas.openxmlformats.org/officeDocument/2006/relationships" xmlns="http://schemas.openxmlformats.org/spreadsheetml/2006/main">
  <authors>
    <author/>
  </authors>
  <commentList>
    <comment authorId="0" ref="C2">
      <text>
        <t xml:space="preserve">check this value against Singh -- they talk about coarse MD simulations that fall in a nanoscale-ish range
	-Laura Garrison</t>
      </text>
    </comment>
    <comment authorId="0" ref="C18">
      <text>
        <t xml:space="preserve">structural, not functional, although basis of collecting is based on water diffusion
	-Laura Garrison</t>
      </text>
    </comment>
    <comment authorId="0" ref="C17">
      <text>
        <t xml:space="preserve">structural, not functional, although basis of collecting is based on water diffusion
	-Laura Garrison</t>
      </text>
    </comment>
    <comment authorId="0" ref="C5">
      <text>
        <t xml:space="preserve">time for gene expression to occur
	-Laura Garrison</t>
      </text>
    </comment>
    <comment authorId="0" ref="B5">
      <text>
        <t xml:space="preserve">reverse transcribe: cDNA from RNA template
	-Laura Garrison</t>
      </text>
    </comment>
    <comment authorId="0" ref="B12">
      <text>
        <t xml:space="preserve">tenths of micrometers at best,
	-Laura Garrison</t>
      </text>
    </comment>
    <comment authorId="0" ref="C22">
      <text>
        <t xml:space="preserve">at the best, worst is 10^2 (minutes)
	-Laura Garrison</t>
      </text>
    </comment>
    <comment authorId="0" ref="C15">
      <text>
        <t xml:space="preserve">at its best
	-Laura Garrison</t>
      </text>
    </comment>
  </commentList>
</comments>
</file>

<file path=xl/comments5.xml><?xml version="1.0" encoding="utf-8"?>
<comments xmlns:r="http://schemas.openxmlformats.org/officeDocument/2006/relationships" xmlns="http://schemas.openxmlformats.org/spreadsheetml/2006/main">
  <authors>
    <author/>
  </authors>
  <commentList>
    <comment authorId="0" ref="G136">
      <text>
        <t xml:space="preserve">diameter bronchial tube -= 1.3mm
	-Laura Garrison</t>
      </text>
    </comment>
    <comment authorId="0" ref="J2">
      <text>
        <t xml:space="preserve">brain signal processing range
	-Laura Garrison</t>
      </text>
    </comment>
    <comment authorId="0" ref="I2">
      <text>
        <t xml:space="preserve">time to diffusion across synapse
	-Laura Garrison</t>
      </text>
    </comment>
    <comment authorId="0" ref="J111">
      <text>
        <t xml:space="preserve">gene expression ~10 min
	-Laura Garrison</t>
      </text>
    </comment>
    <comment authorId="0" ref="I96">
      <text>
        <t xml:space="preserve">gene expression ~10min
	-Laura Garrison</t>
      </text>
    </comment>
    <comment authorId="0" ref="J78">
      <text>
        <t xml:space="preserve">point that we see larger protein domain motions; since polymerization is a process of a bunch of small molecules becoming a bigger one, this sort of makese sense?
	-Laura Garrison</t>
      </text>
    </comment>
    <comment authorId="0" ref="J94">
      <text>
        <t xml:space="preserve">time scale gene expression
	-Laura Garrison</t>
      </text>
    </comment>
    <comment authorId="0" ref="I94">
      <text>
        <t xml:space="preserve">time scale metabolic networks
	-Laura Garrison</t>
      </text>
    </comment>
    <comment authorId="0" ref="I124">
      <text>
        <t xml:space="preserve">metabolic turnover ~1min
	-Laura Garrison</t>
      </text>
    </comment>
    <comment authorId="0" ref="I53">
      <text>
        <t xml:space="preserve">time to diffuse across synapse is 10^-6
	-Laura Garrison</t>
      </text>
    </comment>
    <comment authorId="0" ref="I92">
      <text>
        <t xml:space="preserve">nanoseconds - point at which ion gates open, which can initiate a cycle?
	-Laura Garrison</t>
      </text>
    </comment>
    <comment authorId="0" ref="I55">
      <text>
        <t xml:space="preserve">ion channel gating speed
	-Laura Garrison</t>
      </text>
    </comment>
    <comment authorId="0" ref="G47">
      <text>
        <t xml:space="preserve">CMR = PC-MRI, using standards from this
	-Laura Garrison</t>
      </text>
    </comment>
    <comment authorId="0" ref="I47">
      <text>
        <t xml:space="preserve">CMR = PC-MRI, using standards from this
	-Laura Garrison</t>
      </text>
    </comment>
    <comment authorId="0" ref="I87">
      <text>
        <t xml:space="preserve">CFD better temporal resolution
	-Laura Garrison</t>
      </text>
    </comment>
    <comment authorId="0" ref="I86">
      <text>
        <t xml:space="preserve">CFD better temporal resolution
	-Laura Garrison</t>
      </text>
    </comment>
    <comment authorId="0" ref="I112">
      <text>
        <t xml:space="preserve">CFD better temporal resolution
	-Laura Garrison</t>
      </text>
    </comment>
    <comment authorId="0" ref="E102">
      <text>
        <t xml:space="preserve">2 mm3 and 40 ms
	-Laura Garrison</t>
      </text>
    </comment>
    <comment authorId="0" ref="H102">
      <text>
        <t xml:space="preserve">whole heart
	-Laura Garrison</t>
      </text>
    </comment>
    <comment authorId="0" ref="H133">
      <text>
        <t xml:space="preserve">whole heart
	-Laura Garrison</t>
      </text>
    </comment>
    <comment authorId="0" ref="E133">
      <text>
        <t xml:space="preserve">using generic PC-MRI spatial/temporal measurements
	-Laura Garrison</t>
      </text>
    </comment>
    <comment authorId="0" ref="H115">
      <text>
        <t xml:space="preserve">whole brain
	-Laura Garrison</t>
      </text>
    </comment>
    <comment authorId="0" ref="E37">
      <text>
        <t xml:space="preserve">didn't say so using same spatial and temporal gen measurements as finding elsewhere
	-Laura Garrison</t>
      </text>
    </comment>
    <comment authorId="0" ref="H37">
      <text>
        <t xml:space="preserve">segments of vessels
	-Laura Garrison</t>
      </text>
    </comment>
    <comment authorId="0" ref="I103">
      <text>
        <t xml:space="preserve">40ms
	-Laura Garrison</t>
      </text>
    </comment>
    <comment authorId="0" ref="G103">
      <text>
        <t xml:space="preserve">~2mm3
	-Laura Garrison</t>
      </text>
    </comment>
    <comment authorId="0" ref="I49">
      <text>
        <t xml:space="preserve">90 ms
	-Laura Garrison</t>
      </text>
    </comment>
    <comment authorId="0" ref="G49">
      <text>
        <t xml:space="preserve">1 × 1 × 1mm
	-Laura Garrison</t>
      </text>
    </comment>
    <comment authorId="0" ref="I46">
      <text>
        <t xml:space="preserve">48.8 m
	-Laura Garrison</t>
      </text>
    </comment>
    <comment authorId="0" ref="G46">
      <text>
        <t xml:space="preserve">1.7 × 1.7 × 3.5
	-Laura Garrison</t>
      </text>
    </comment>
    <comment authorId="0" ref="H81">
      <text>
        <t xml:space="preserve">aorta
	-Laura Garrison</t>
      </text>
    </comment>
    <comment authorId="0" ref="I81">
      <text>
        <t xml:space="preserve">(TR 53 ms, 1.7 mm inplane resolution, 2.3 mm slice thickness
	-Laura Garrison</t>
      </text>
    </comment>
    <comment authorId="0" ref="G81">
      <text>
        <t xml:space="preserve">(TR 53 ms, 1.7 mm inplane resolution, 2.3 mm slice thickness
	-Laura Garrison</t>
      </text>
    </comment>
    <comment authorId="0" ref="H14">
      <text>
        <t xml:space="preserve">whole heart/aortic arch/descending aorta
	-Laura Garrison</t>
      </text>
    </comment>
    <comment authorId="0" ref="I14">
      <text>
        <t xml:space="preserve">48.8 ms
	-Laura Garrison</t>
      </text>
    </comment>
    <comment authorId="0" ref="I150">
      <text>
        <t xml:space="preserve">since doppler ultrasound is included in here, setting this as the low point
	-Laura Garrison</t>
      </text>
    </comment>
    <comment authorId="0" ref="I101">
      <text>
        <t xml:space="preserve">general  temporal resolutions of 30–80 msec
	-Laura Garrison</t>
      </text>
    </comment>
    <comment authorId="0" ref="H101">
      <text>
        <t xml:space="preserve">up to whole heart, etc.
	-Laura Garrison</t>
      </text>
    </comment>
    <comment authorId="0" ref="G57">
      <text>
        <t xml:space="preserve">1.2 × 1.8 × 1.8 mm3
	-Laura Garrison</t>
      </text>
    </comment>
    <comment authorId="0" ref="H57">
      <text>
        <t xml:space="preserve">carotid artery
	-Laura Garrison</t>
      </text>
    </comment>
    <comment authorId="0" ref="I57">
      <text>
        <t xml:space="preserve">temporal resolution of 8 TR = 48.8 ms
	-Laura Garrison</t>
      </text>
    </comment>
    <comment authorId="0" ref="I45">
      <text>
        <t xml:space="preserve">temporal resolution of 0.5 seconds.
	-Laura Garrison</t>
      </text>
    </comment>
    <comment authorId="0" ref="H45">
      <text>
        <t xml:space="preserve">aorta
	-Laura Garrison</t>
      </text>
    </comment>
    <comment authorId="0" ref="G45">
      <text>
        <t xml:space="preserve">dataset with worse resolution: 1.875 mm2 and 5 mm slice thickness
	-Laura Garrison</t>
      </text>
    </comment>
    <comment authorId="0" ref="I134">
      <text>
        <t xml:space="preserve">20 ms
	-Laura Garrison</t>
      </text>
    </comment>
    <comment authorId="0" ref="I147">
      <text>
        <t xml:space="preserve">50 ms
	-Laura Garrison</t>
      </text>
    </comment>
    <comment authorId="0" ref="G147">
      <text>
        <t xml:space="preserve">2.0×2.0×2.7 mm
	-Laura Garrison</t>
      </text>
    </comment>
    <comment authorId="0" ref="G134">
      <text>
        <t xml:space="preserve">high spatial (&lt;2mm sq) and temporal (≈ 20ms)
	-Laura Garrison</t>
      </text>
    </comment>
    <comment authorId="0" ref="G76">
      <text>
        <t xml:space="preserve">1.77mm2in a 132 × 192 grid inplane with a distance of 3.5mm
	-Laura Garrison</t>
      </text>
    </comment>
    <comment authorId="0" ref="C150">
      <text>
        <t xml:space="preserve">STAR
	-Laura Garrison</t>
      </text>
    </comment>
    <comment authorId="0" ref="G122">
      <text>
        <t xml:space="preserve">couldn't find so defaulting to number seen used in general from Sengupta et al. 2012
	-Laura Garrison</t>
      </text>
    </comment>
    <comment authorId="0" ref="H122">
      <text>
        <t xml:space="preserve">organ segments
	-Laura Garrison</t>
      </text>
    </comment>
    <comment authorId="0" ref="H144">
      <text>
        <t xml:space="preserve">whole brain, whole kidney
	-Laura Garrison</t>
      </text>
    </comment>
    <comment authorId="0" ref="G13">
      <text>
        <t xml:space="preserve">TR = 6.4 – 11.9 ms; TE = 2.1 – 3.9 ms; 1.0 - 1.4 mm3 isotropic spatial resolution
	-Laura Garrison</t>
      </text>
    </comment>
    <comment authorId="0" ref="G111">
      <text>
        <t xml:space="preserve">macromolecues (DNA in this range) - same as what I'm using for Caleydo, but need to double check this paper
	-Laura Garrison</t>
      </text>
    </comment>
    <comment authorId="0" ref="H96">
      <text>
        <t xml:space="preserve">avg size of genes
	-Laura Garrison</t>
      </text>
    </comment>
    <comment authorId="0" ref="G96">
      <text>
        <t xml:space="preserve">size of macromolecules
	-Laura Garrison</t>
      </text>
    </comment>
    <comment authorId="0" ref="J84">
      <text>
        <t xml:space="preserve">brain signal processing
	-Laura Garrison</t>
      </text>
    </comment>
    <comment authorId="0" ref="I84">
      <text>
        <t xml:space="preserve">ion gated channel timeframe
	-Laura Garrison</t>
      </text>
    </comment>
    <comment authorId="0" ref="I104">
      <text>
        <t xml:space="preserve">assuming normal resolution of this kind of imaging
	-Laura Garrison</t>
      </text>
    </comment>
    <comment authorId="0" ref="G104">
      <text>
        <t xml:space="preserve">predict patient specific cardiac motion from a single 3D CTA image. So assuming normal CTA resolution
	-Laura Garrison</t>
      </text>
    </comment>
    <comment authorId="0" ref="G54">
      <text>
        <t xml:space="preserve">0.28 and 1.00 mm with a slice thickness from 0.4 to 2.0 mm
	-Laura Garrison</t>
      </text>
    </comment>
    <comment authorId="0" ref="G59">
      <text>
        <t xml:space="preserve">0.39 × 0.39 × 1 mm3
	-Laura Garrison</t>
      </text>
    </comment>
    <comment authorId="0" ref="I105">
      <text>
        <t xml:space="preserve">50 ms time resolution
	-Laura Garrison</t>
      </text>
    </comment>
    <comment authorId="0" ref="G105">
      <text>
        <t xml:space="preserve">1.77 × 1.77× 3.5 mm3
	-Laura Garrison</t>
      </text>
    </comment>
    <comment authorId="0" ref="H16">
      <text>
        <t xml:space="preserve">descending aorta
	-Laura Garrison</t>
      </text>
    </comment>
    <comment authorId="0" ref="I16">
      <text>
        <t xml:space="preserve">temp res~ 40ms
	-Laura Garrison</t>
      </text>
    </comment>
    <comment authorId="0" ref="G16">
      <text>
        <t xml:space="preserve">The spatial resolution is in the range of about 1.6×1.6×2.0 mm3.
	-Laura Garrison</t>
      </text>
    </comment>
    <comment authorId="0" ref="H138">
      <text>
        <t xml:space="preserve">whole heart
	-Laura Garrison</t>
      </text>
    </comment>
    <comment authorId="0" ref="H55">
      <text>
        <t xml:space="preserve">whole heart
	-Laura Garrison</t>
      </text>
    </comment>
    <comment authorId="0" ref="L55">
      <text>
        <t xml:space="preserve">simulation spans icon concentration in cells, cells themselves, the simulation models blocks of tissues, and this is applied to a whole heart
	-Laura Garrison</t>
      </text>
    </comment>
    <comment authorId="0" ref="G55">
      <text>
        <t xml:space="preserve">The simulation also models the calcium and potassium ion levels in heart muscle cells.
	-Laura Garrison</t>
      </text>
    </comment>
    <comment authorId="0" ref="G85">
      <text>
        <t xml:space="preserve">I couldn't find so I went with what I'm usually finding in literature for PC-MRI
	-Laura Garrison</t>
      </text>
    </comment>
    <comment authorId="0" ref="H31">
      <text>
        <t xml:space="preserve">aorta
	-Laura Garrison</t>
      </text>
    </comment>
    <comment authorId="0" ref="G31">
      <text>
        <t xml:space="preserve">1.5625 × 1.5625 × 2.5mm. Measurements were performed with resporitatory gating, a velocity encoding (venc) of 2m/s, a repetition time (TR) of 5.807ms,
	-Laura Garrison</t>
      </text>
    </comment>
    <comment authorId="0" ref="G30">
      <text>
        <t xml:space="preserve">sized 2.0 × 2.0 × 2.5mm. Acquisition was performed with a velocity encoding (venc) speed of 2 m/s, repetition time (TR) 4.7ms, echo time (TE) 2.7ms,
	-Laura Garrison</t>
      </text>
    </comment>
    <comment authorId="0" ref="J30">
      <text>
        <t xml:space="preserve">covers full heartbeat
	-Laura Garrison</t>
      </text>
    </comment>
    <comment authorId="0" ref="H30">
      <text>
        <t xml:space="preserve">aorta
	-Laura Garrison</t>
      </text>
    </comment>
    <comment authorId="0" ref="J19">
      <text>
        <t xml:space="preserve">capture whole heartbeat
	-Laura Garrison</t>
      </text>
    </comment>
    <comment authorId="0" ref="H19">
      <text>
        <t xml:space="preserve">whole heart
	-Laura Garrison</t>
      </text>
    </comment>
    <comment authorId="0" ref="G5">
      <text>
        <t xml:space="preserve">resolution is 1.67mm, 1.67mm, 3.5mm
	-Laura Garrison</t>
      </text>
    </comment>
    <comment authorId="0" ref="H4">
      <text>
        <t xml:space="preserve">just a section of the heart
	-Laura Garrison</t>
      </text>
    </comment>
    <comment authorId="0" ref="H5">
      <text>
        <t xml:space="preserve">aorta is 3cm diameter
	-Laura Garrison</t>
      </text>
    </comment>
    <comment authorId="0" ref="I145">
      <text>
        <t xml:space="preserve">resolution of fMRI is ms
	-Laura Garrison</t>
      </text>
    </comment>
    <comment authorId="0" ref="I126">
      <text>
        <t xml:space="preserve">resolution of fMRI is ms
	-Laura Garrison</t>
      </text>
    </comment>
    <comment authorId="0" ref="I110">
      <text>
        <t xml:space="preserve">resolution of fMRI is ms
	-Laura Garrison</t>
      </text>
    </comment>
    <comment authorId="0" ref="I98">
      <text>
        <t xml:space="preserve">resolution of fMRI is ms
	-Laura Garrison</t>
      </text>
    </comment>
    <comment authorId="0" ref="I67">
      <text>
        <t xml:space="preserve">resolution of fMRI is ms
	-Laura Garrison</t>
      </text>
    </comment>
    <comment authorId="0" ref="I22">
      <text>
        <t xml:space="preserve">resolution of fMRI is ms
	-Laura Garrison</t>
      </text>
    </comment>
    <comment authorId="0" ref="I114">
      <text>
        <t xml:space="preserve">blood flow resolution milliseconds (according to data)
	-Laura Garrison</t>
      </text>
    </comment>
    <comment authorId="0" ref="H1">
      <text>
        <t xml:space="preserve">how much are we looking at? E.g. just one small section of something, or a whole cell, a whole organ? Not necessarily a camera zoom, but what is the upper the spatial scope of the visualized process?
	-Laura Garrison</t>
      </text>
    </comment>
    <comment authorId="0" ref="H139">
      <text>
        <t xml:space="preserve">whole lung
	-Laura Garrison</t>
      </text>
    </comment>
    <comment authorId="0" ref="G139">
      <text>
        <t xml:space="preserve">resolution of HRCT ~1mm
	-Laura Garrison</t>
      </text>
    </comment>
    <comment authorId="0" ref="I66">
      <text>
        <t xml:space="preserve">not totally sure but looks like could be at this resolution of small motions like side chain rotations
	-Laura Garrison</t>
      </text>
    </comment>
    <comment authorId="0" ref="I15">
      <text>
        <t xml:space="preserve">animation only showing big/major domain motions, not atomistic movements
	-Laura Garrison</t>
      </text>
    </comment>
    <comment authorId="0" ref="I74">
      <text>
        <t xml:space="preserve">animation only showing big/major domain motions, not atomistic movements
	-Laura Garrison</t>
      </text>
    </comment>
    <comment authorId="0" ref="I27">
      <text>
        <t xml:space="preserve">simulation in nanoseconds
	-Laura Garrison</t>
      </text>
    </comment>
    <comment authorId="0" ref="J27">
      <text>
        <t xml:space="preserve">loop motion duration range
	-Laura Garrison</t>
      </text>
    </comment>
    <comment authorId="0" ref="J20">
      <text>
        <t xml:space="preserve">large domain motions ~seconds
	-Laura Garrison</t>
      </text>
    </comment>
    <comment authorId="0" ref="H34">
      <text>
        <t xml:space="preserve">whole stomach grew to 6cm (embryo)
	-Laura Garrison</t>
      </text>
    </comment>
    <comment authorId="0" ref="G34">
      <text>
        <t xml:space="preserve">ellipsoids that represent aggregates of cells, microscopy data was at 0.1mm resolution roughly
	-Laura Garrison</t>
      </text>
    </comment>
    <comment authorId="0" ref="J17">
      <text>
        <t xml:space="preserve">using MAPK activation for signal transduction and gene expression time from Aymoz et al., saying few to several minutes
	-Laura Garrison</t>
      </text>
    </comment>
    <comment authorId="0" ref="H116">
      <text>
        <t xml:space="preserve">looked at whole brain as well
	-Laura Garrison</t>
      </text>
    </comment>
    <comment authorId="0" ref="G129">
      <text>
        <t xml:space="preserve">spatial resolution of CT is good, but ultimately are just visualizing the main structure of the lung and segments of the lung, not getting into smaller things
	-Laura Garrison</t>
      </text>
    </comment>
    <comment authorId="0" ref="G75">
      <text>
        <t xml:space="preserve">All imageshad an in-plane resolution of 0.85-0.97 mm andaslice thickness of 2.5 mm
	-Laura Garrison</t>
      </text>
    </comment>
    <comment authorId="0" ref="G156">
      <text>
        <t xml:space="preserve">The spatial resolution is 0.62×0.62×1.0mm
	-Laura Garrison</t>
      </text>
    </comment>
    <comment authorId="0" ref="H156">
      <text>
        <t xml:space="preserve">aorta around 3cm diameter
	-Laura Garrison</t>
      </text>
    </comment>
    <comment authorId="0" ref="H142">
      <text>
        <t xml:space="preserve">whole heart
	-Laura Garrison</t>
      </text>
    </comment>
    <comment authorId="0" ref="G142">
      <text>
        <t xml:space="preserve">showing tissue perfusion but not actual blood flow happening
	-Laura Garrison</t>
      </text>
    </comment>
    <comment authorId="0" ref="H104">
      <text>
        <t xml:space="preserve">whole heart
	-Laura Garrison</t>
      </text>
    </comment>
    <comment authorId="0" ref="H83">
      <text>
        <t xml:space="preserve">whole heart
	-Laura Garrison</t>
      </text>
    </comment>
    <comment authorId="0" ref="G83">
      <text>
        <t xml:space="preserve">isotropic 0.5mm volumetric resolution
	-Laura Garrison</t>
      </text>
    </comment>
    <comment authorId="0" ref="H54">
      <text>
        <t xml:space="preserve">whole heart
	-Laura Garrison</t>
      </text>
    </comment>
    <comment authorId="0" ref="E54">
      <text>
        <t xml:space="preserve">The in-slice resolution is isotropic and varies between 0.28 and 1.00 mm with a slice thickness from 0.4 to 2.0 mm.
	-Laura Garrison
The detection of the comprehensive valves model was performed on volumes resampled to an isotropic resolution of 1 mm.
	-Laura Garrison</t>
      </text>
    </comment>
    <comment authorId="0" ref="H36">
      <text>
        <t xml:space="preserve">whole lung
	-Laura Garrison</t>
      </text>
    </comment>
    <comment authorId="0" ref="E36">
      <text>
        <t xml:space="preserve">Due to memory and computation time restrictions, the 3D volumes were downsampled to a spatial resolution of 320×320×220 voxels with 1.5×1.5×1.5 mm3
	-Laura Garrison</t>
      </text>
    </comment>
    <comment authorId="0" ref="H11">
      <text>
        <t xml:space="preserve">aorta is roughly 3cm in diameter
	-Laura Garrison</t>
      </text>
    </comment>
    <comment authorId="0" ref="G52">
      <text>
        <t xml:space="preserve">general resolution of data when looking at in-plane and between plane average out to this
	-Laura Garrison</t>
      </text>
    </comment>
    <comment authorId="0" ref="H52">
      <text>
        <t xml:space="preserve">whole breast
	-Laura Garrison</t>
      </text>
    </comment>
    <comment authorId="0" ref="E52">
      <text>
        <t xml:space="preserve">in-plane resolution ≈ 0.67 ×
0.67mm2, matrix≈ 528 × 528, number of slices
≈ 100, slice gap = 1.5mm, number of acquisitions
= 5 − 6 and total acquisition time ≈ 400sec.
	-Laura Garrison</t>
      </text>
    </comment>
    <comment authorId="0" ref="E114">
      <text>
        <t xml:space="preserve">resolution of CT angiography is in 0.05-0.8mm range
	-Laura Garrison</t>
      </text>
    </comment>
    <comment authorId="0" ref="H6">
      <text>
        <t xml:space="preserve">breast measures 11 cm
	-Laura Garrison</t>
      </text>
    </comment>
    <comment authorId="0" ref="G4">
      <text>
        <t xml:space="preserve">US spatial res around 0.1mm for one source and 4mm for another, and this paper doesn't say so I'll default to the worse resolution
	-Laura Garrison</t>
      </text>
    </comment>
    <comment authorId="0" ref="G3">
      <text>
        <t xml:space="preserve">EEG resolution is about 5-9cm according to Burle et al. 2015
	-Laura Garrison</t>
      </text>
    </comment>
    <comment authorId="0" ref="L2">
      <text>
        <t xml:space="preserve">covers all of these but really isn't true multiscale since it's not changing the data frame from the neurons
	-Laura Garrison</t>
      </text>
    </comment>
    <comment authorId="0" ref="J34">
      <text>
        <t xml:space="preserve">takes weeks for the stomach to fully develop embryologically
	-Laura Garrison</t>
      </text>
    </comment>
    <comment authorId="0" ref="I9">
      <text>
        <t xml:space="preserve">range for gene expression process (10e2 to 10e4)
	-Laura Garrison</t>
      </text>
    </comment>
    <comment authorId="0" ref="H2">
      <text>
        <t xml:space="preserve">whole brain (based on cat, so scaling up for matching humans)
	-Laura Garrison</t>
      </text>
    </comment>
    <comment authorId="0" ref="J40">
      <text>
        <t xml:space="preserve">ligand binding is in this range
	-Laura Garrison</t>
      </text>
    </comment>
    <comment authorId="0" ref="J29">
      <text>
        <t xml:space="preserve">includes gene expression use case, this process itself can take around 10e3 so using this
	-Laura Garrison</t>
      </text>
    </comment>
    <comment authorId="0" ref="J123">
      <text>
        <t xml:space="preserve">10 generations, around 11 days (10^6)
	-Laura Garrison</t>
      </text>
    </comment>
    <comment authorId="0" ref="I123">
      <text>
        <t xml:space="preserve">24h roughly
	-Laura Garrison</t>
      </text>
    </comment>
    <comment authorId="0" ref="L1">
      <text>
        <t xml:space="preserve">Like actual multi-scale that spans 3 or more, not just adjacent scales which may occur because of simply fuzzy boundaries
	-Laura Garrison</t>
      </text>
    </comment>
    <comment authorId="0" ref="N120">
      <text>
        <t xml:space="preserve">consider removing this one, since is really just structural
	-Laura Garrison</t>
      </text>
    </comment>
    <comment authorId="0" ref="I70">
      <text>
        <t xml:space="preserve">picking this based off comment in video that they feed cells glucose, which leads to cell growth-metabolism pathways being activated
	-Laura Garrison</t>
      </text>
    </comment>
    <comment authorId="0" ref="I88">
      <text>
        <t xml:space="preserve">mol dynamics, I can't tell from paper but assuming they're doing a nanoscale sim, up to showing ligand binding, diffusion
	-Laura Garrison</t>
      </text>
    </comment>
    <comment authorId="0" ref="Q88">
      <text>
        <t xml:space="preserve">explore sim results
	-Laura Garrison</t>
      </text>
    </comment>
    <comment authorId="0" ref="Q89">
      <text>
        <t xml:space="preserve">explore sim results
	-Laura Garrison</t>
      </text>
    </comment>
    <comment authorId="0" ref="J74">
      <text>
        <t xml:space="preserve">step of dna polymerase is 10-2
	-Laura Garrison</t>
      </text>
    </comment>
    <comment authorId="0" ref="J151">
      <text>
        <t xml:space="preserve">cell division can take ~2h, so 10^4 sec
	-Laura Garrison</t>
      </text>
    </comment>
    <comment authorId="0" ref="J10">
      <text>
        <t xml:space="preserve">~1 day
	-Laura Garrison</t>
      </text>
    </comment>
    <comment authorId="0" ref="C1">
      <text>
        <t xml:space="preserve">todo convert to sentence case
	-Laura Garrison</t>
      </text>
    </comment>
    <comment authorId="0" ref="A6">
      <text>
        <t xml:space="preserve">include this? breast is not one of the topics we "cover"
	-Laura Garrison</t>
      </text>
    </comment>
  </commentList>
</comments>
</file>

<file path=xl/sharedStrings.xml><?xml version="1.0" encoding="utf-8"?>
<sst xmlns="http://schemas.openxmlformats.org/spreadsheetml/2006/main" count="12779" uniqueCount="5445">
  <si>
    <t>date finished/checked</t>
  </si>
  <si>
    <t>status</t>
  </si>
  <si>
    <t>ID</t>
  </si>
  <si>
    <t>Title</t>
  </si>
  <si>
    <t>Author</t>
  </si>
  <si>
    <t>Year</t>
  </si>
  <si>
    <t>Data Origin</t>
  </si>
  <si>
    <t>Visual Dim</t>
  </si>
  <si>
    <t>Space Scale Start</t>
  </si>
  <si>
    <t>Space Scale Finish</t>
  </si>
  <si>
    <t>Time Scale Start</t>
  </si>
  <si>
    <t>Time Scale Finish</t>
  </si>
  <si>
    <t>Level</t>
  </si>
  <si>
    <t>Multi scale</t>
  </si>
  <si>
    <t>Human</t>
  </si>
  <si>
    <t>Phys/Anat</t>
  </si>
  <si>
    <t>Survey model method tool</t>
  </si>
  <si>
    <t>Old Purpose</t>
  </si>
  <si>
    <t>Exploration</t>
  </si>
  <si>
    <t>Analysis</t>
  </si>
  <si>
    <t>Communication</t>
  </si>
  <si>
    <t>Purpose test</t>
  </si>
  <si>
    <t>Purpose comment</t>
  </si>
  <si>
    <t>Process</t>
  </si>
  <si>
    <t>Structure</t>
  </si>
  <si>
    <t>Origin</t>
  </si>
  <si>
    <t>Concept</t>
  </si>
  <si>
    <t>Ref. Image</t>
  </si>
  <si>
    <t>Image Name</t>
  </si>
  <si>
    <t>Bibtex Authors</t>
  </si>
  <si>
    <t>Abstract</t>
  </si>
  <si>
    <t>Keywords</t>
  </si>
  <si>
    <t>Future work</t>
  </si>
  <si>
    <t>DOI</t>
  </si>
  <si>
    <t>in vitaLITy?</t>
  </si>
  <si>
    <t>in paper</t>
  </si>
  <si>
    <t>done</t>
  </si>
  <si>
    <t>Towards virtual physiological human: Multilevel modelling and simulation of the human anatomy and physiology</t>
  </si>
  <si>
    <t>Ayache et al.</t>
  </si>
  <si>
    <t>Simulation</t>
  </si>
  <si>
    <t>Molecule, Organelle, Cell, Tissue, Organ</t>
  </si>
  <si>
    <t>Both</t>
  </si>
  <si>
    <t>Model</t>
  </si>
  <si>
    <t>Process modeling</t>
  </si>
  <si>
    <t>Only modeling, but multisclae</t>
  </si>
  <si>
    <t>Human physiology</t>
  </si>
  <si>
    <t>Human body</t>
  </si>
  <si>
    <t>Interdisciplinary</t>
  </si>
  <si>
    <t>Interdisciplinary project to model and simulate human physiology</t>
  </si>
  <si>
    <t>---</t>
  </si>
  <si>
    <t>Ayache, Nicholas; Boissel, Jean-Pierre; Brunak, Søren; Clapworthy, Gordon</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</si>
  <si>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</si>
  <si>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t>
  </si>
  <si>
    <t xml:space="preserve">n
**has 2 other papers coauthored in VCBM </t>
  </si>
  <si>
    <t>y</t>
  </si>
  <si>
    <t>The Inner Life of the Cell</t>
  </si>
  <si>
    <t>Bolinsky</t>
  </si>
  <si>
    <t>PDB</t>
  </si>
  <si>
    <t>Molecule,Organelle</t>
  </si>
  <si>
    <t>Physiology</t>
  </si>
  <si>
    <t>Illustration</t>
  </si>
  <si>
    <t>Cell processes</t>
  </si>
  <si>
    <t>Cell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</si>
  <si>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</si>
  <si>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</si>
  <si>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</si>
  <si>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</si>
  <si>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</si>
  <si>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</si>
  <si>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n</t>
  </si>
  <si>
    <t>Atomistic Visualization of Mesoscopic Whole-Cell Simulations Using Ray-Casted Instancing</t>
  </si>
  <si>
    <t>Falk et al.</t>
  </si>
  <si>
    <t>Molecule, Organelle, Cell</t>
  </si>
  <si>
    <t>Process modeling, Process analysis</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</si>
  <si>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</si>
  <si>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</si>
  <si>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cell</t>
  </si>
  <si>
    <t>Vis</t>
  </si>
  <si>
    <t>Modeling and visualization approach to show the process of apopotosis of cell. Glyph based visualization with multiscale spatial resolution. Glyphs represents binding sites.</t>
  </si>
  <si>
    <t>falk.2011.gif</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</si>
  <si>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</si>
  <si>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</si>
  <si>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</si>
  <si>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</si>
  <si>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y - upper grp</t>
  </si>
  <si>
    <t>The EuroPhysiome, STEP and a roadmap for the virtual physiological human</t>
  </si>
  <si>
    <t>Fenner et al.</t>
  </si>
  <si>
    <t>modeling</t>
  </si>
  <si>
    <t>Project for simulating th whole human physiology</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</si>
  <si>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</si>
  <si>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</si>
  <si>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</si>
  <si>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Neuromuscular synapse</t>
  </si>
  <si>
    <t>Goodsell</t>
  </si>
  <si>
    <t xml:space="preserve">x-ray crystallography, </t>
  </si>
  <si>
    <t>Molecule,Organelle, Cell</t>
  </si>
  <si>
    <t>Anatomy</t>
  </si>
  <si>
    <t>illustration</t>
  </si>
  <si>
    <t>neuromuscular junction - synapse</t>
  </si>
  <si>
    <t>neuromuscular synapse</t>
  </si>
  <si>
    <t>Illustrator, from Biochemistry &amp; Molecular Biology Education journal</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</si>
  <si>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</si>
  <si>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</si>
  <si>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</si>
  <si>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</si>
  <si>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</si>
  <si>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Physics-Based Visual Characterization of Molecular Interaction Forces</t>
  </si>
  <si>
    <t>Hermosilla et al.</t>
  </si>
  <si>
    <t>Simulation, PDB</t>
  </si>
  <si>
    <t>Molecule</t>
  </si>
  <si>
    <t>Method</t>
  </si>
  <si>
    <t>Process analysis</t>
  </si>
  <si>
    <t>Glyph based arrow visualization showing the energies influences on the binding process of the reactive molecules. Moreover abstraction and simplification to 2D was presented to allow visual analysis of important forces.</t>
  </si>
  <si>
    <t>molecular reaction</t>
  </si>
  <si>
    <t>molecule</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</si>
  <si>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</si>
  <si>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</si>
  <si>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</si>
  <si>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</si>
  <si>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</si>
  <si>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VMD: Visual molecular dynamics</t>
  </si>
  <si>
    <t>Humphrey, Dalke, Schulten</t>
  </si>
  <si>
    <t>Tool</t>
  </si>
  <si>
    <t>direct visualization of molecule</t>
  </si>
  <si>
    <t>molecular dynamics</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</si>
  <si>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</si>
  <si>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</si>
  <si>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</si>
  <si>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</si>
  <si>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</si>
  <si>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</si>
  <si>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Modeling Human Physiology: The IUPS/EMBS Physiome Project</t>
  </si>
  <si>
    <t>Hunter et al.</t>
  </si>
  <si>
    <t>Multiple</t>
  </si>
  <si>
    <t>Survey</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</si>
  <si>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</si>
  <si>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</si>
  <si>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</si>
  <si>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</si>
  <si>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</si>
  <si>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Illustrative Timelapse: A Technique for Illustrative Visualization of Particle Simulations on the Mesoscale Level</t>
  </si>
  <si>
    <t>Le Muzic et al.</t>
  </si>
  <si>
    <t>Molecule, Organelle</t>
  </si>
  <si>
    <t>illustrative method to show a process in different time scales</t>
  </si>
  <si>
    <t>molecular reaction, diffusion</t>
  </si>
  <si>
    <t>Illustrative animation with the support of seamless temporal zooming and visual abstraction of trajectories.</t>
  </si>
  <si>
    <t>lemuzic2015.jpg</t>
  </si>
  <si>
    <t>Le Muzic, M.; Waldner, Manuela; Parulek, Julius; Viola, Ivan</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</si>
  <si>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</si>
  <si>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 time lapse</t>
  </si>
  <si>
    <t>10.1109/PACIFICVIS.2015.7156384</t>
  </si>
  <si>
    <t>E.O.Wilson's Life on Earth</t>
  </si>
  <si>
    <t>Ryan, McGill, Wilson</t>
  </si>
  <si>
    <t>Comunication</t>
  </si>
  <si>
    <t>Life</t>
  </si>
  <si>
    <t>Body</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</si>
  <si>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</si>
  <si>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</si>
  <si>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</si>
  <si>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</si>
  <si>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Interactive Virtual Probing of 4D MRI Blood-Flow</t>
  </si>
  <si>
    <t>van Pelt et al.</t>
  </si>
  <si>
    <t>MRI</t>
  </si>
  <si>
    <t>Tissue, Organ</t>
  </si>
  <si>
    <t>interactive exploration with visual analysis component (probe); uses illustrative visualization techniques to enhance appearance of the blood flow data, but these are still encoding something directly from the data, so classify this still as mainly exploration</t>
  </si>
  <si>
    <t>blood flow</t>
  </si>
  <si>
    <t>Heart</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</si>
  <si>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</si>
  <si>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</si>
  <si>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</si>
  <si>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</si>
  <si>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</si>
  <si>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</si>
  <si>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</si>
  <si>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y-lower grp</t>
  </si>
  <si>
    <t>Characterization of blood-flow patterns from phase-contrast MRI velocity fields</t>
  </si>
  <si>
    <t>PC-MRI</t>
  </si>
  <si>
    <t>Organ</t>
  </si>
  <si>
    <t>visual analysis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</si>
  <si>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</si>
  <si>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</si>
  <si>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</si>
  <si>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</si>
  <si>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</si>
  <si>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flow visualization, pathlines, color coded</t>
  </si>
  <si>
    <t>Parallel implementation, spatiotemporal pattern matching approach</t>
  </si>
  <si>
    <t>10.2312/eurovisshort.20141158</t>
  </si>
  <si>
    <t>Understanding Blood-Flow Dynamics: New Challenges for Visualization</t>
  </si>
  <si>
    <t>van Pelt, Vilanova</t>
  </si>
  <si>
    <t>Process analysis, Process modeling</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</si>
  <si>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</si>
  <si>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</si>
  <si>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</si>
  <si>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</si>
  <si>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Physiological self-regulation of regional brain activity using real-time functional magnetic resonance imaging (fMRI): methodology and exemplary data</t>
  </si>
  <si>
    <t>Weiskopf et al.</t>
  </si>
  <si>
    <t>fMRI</t>
  </si>
  <si>
    <t xml:space="preserve">explore input data </t>
  </si>
  <si>
    <t>brain activity</t>
  </si>
  <si>
    <t>Brain</t>
  </si>
  <si>
    <t>Medicine</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</si>
  <si>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</si>
  <si>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</si>
  <si>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</si>
  <si>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</si>
  <si>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</si>
  <si>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</si>
  <si>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</si>
  <si>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</si>
  <si>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</si>
  <si>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</si>
  <si>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</si>
  <si>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</si>
  <si>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</si>
  <si>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</si>
  <si>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</si>
  <si>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</si>
  <si>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</si>
  <si>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</si>
  <si>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</si>
  <si>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</si>
  <si>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</si>
  <si>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heart activity</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</si>
  <si>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</si>
  <si>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</si>
  <si>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</si>
  <si>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</si>
  <si>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</si>
  <si>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</si>
  <si>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</si>
  <si>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Physics-based Modeling of Aortic Wall Motion from ECG- Gated 4D Computed Tomography</t>
  </si>
  <si>
    <t>Xiong et al.</t>
  </si>
  <si>
    <t>model</t>
  </si>
  <si>
    <t>Process analysis,Process modeling</t>
  </si>
  <si>
    <t>between raw data and model from it</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</si>
  <si>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</si>
  <si>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</si>
  <si>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</si>
  <si>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</si>
  <si>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</si>
  <si>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</si>
  <si>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</si>
  <si>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Physics-Based Deformable Tongue Visualization</t>
  </si>
  <si>
    <t>Yang et al.</t>
  </si>
  <si>
    <t>CT</t>
  </si>
  <si>
    <t>Process simulation</t>
  </si>
  <si>
    <t>explore results of simulation</t>
  </si>
  <si>
    <t>tongue deformation</t>
  </si>
  <si>
    <t>Tongue</t>
  </si>
  <si>
    <t>Medical imaging</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</si>
  <si>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</si>
  <si>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</si>
  <si>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</si>
  <si>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</si>
  <si>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</si>
  <si>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</si>
  <si>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</si>
  <si>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y-lower group</t>
  </si>
  <si>
    <t>CellProﬁler Analyst Web (CPAW) - Exploration, analysis, and classiﬁcation of biological images on the web</t>
  </si>
  <si>
    <t>Baidak et al.</t>
  </si>
  <si>
    <t>microscopy</t>
  </si>
  <si>
    <t>Cell</t>
  </si>
  <si>
    <t xml:space="preserve">mainly for visual analysis, but direct visualization of the cell image data for researchers to explore </t>
  </si>
  <si>
    <t>cell phenotype</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</si>
  <si>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</si>
  <si>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</si>
  <si>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</si>
  <si>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</si>
  <si>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</si>
  <si>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</si>
  <si>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</si>
  <si>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</si>
  <si>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</si>
  <si>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</si>
  <si>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</si>
  <si>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</si>
  <si>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</si>
  <si>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</si>
  <si>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</si>
  <si>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Bioinformatics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</si>
  <si>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</si>
  <si>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</si>
  <si>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</si>
  <si>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</si>
  <si>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</si>
  <si>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</si>
  <si>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</si>
  <si>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A Biophysically-Based Model of the Optical Properties of Skin Aging</t>
  </si>
  <si>
    <t>Iglesias-Guitian et al.</t>
  </si>
  <si>
    <t>simulation</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</si>
  <si>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</si>
  <si>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vis</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</si>
  <si>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</si>
  <si>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</si>
  <si>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</si>
  <si>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</si>
  <si>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</si>
  <si>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</si>
  <si>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 xml:space="preserve">y </t>
  </si>
  <si>
    <t>Loon: Using Exemplars to Visualize Large-Scale Microscopy Data</t>
  </si>
  <si>
    <t>Lange et al.</t>
  </si>
  <si>
    <t xml:space="preserve">Physiology </t>
  </si>
  <si>
    <t>Visual analysis tool to track movements of individual cells, measure mass of individual cancer cells</t>
  </si>
  <si>
    <t>cell growth, migration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</si>
  <si>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</si>
  <si>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</si>
  <si>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</si>
  <si>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</si>
  <si>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</si>
  <si>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</si>
  <si>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Hierarchical Computational Anatomy: Unifying the Molecular to Tissue Continuum Via Measure Representations of the Brain</t>
  </si>
  <si>
    <t>Miller, Tward, Trouvé</t>
  </si>
  <si>
    <t>MRI, simulation, histology</t>
  </si>
  <si>
    <t xml:space="preserve">Molecule, Organelle, Cell, Tissue, Organ </t>
  </si>
  <si>
    <t>Anatomy/Physiology</t>
  </si>
  <si>
    <t>Explore input simulation and imaging data</t>
  </si>
  <si>
    <t xml:space="preserve">brain activity </t>
  </si>
  <si>
    <t>brain</t>
  </si>
  <si>
    <t>biomedical engineering</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</si>
  <si>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</si>
  <si>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</si>
  <si>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</si>
  <si>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</si>
  <si>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</si>
  <si>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10.1101/2021.04.19.440540v1.full</t>
  </si>
  <si>
    <t>Visualizing biological data—now and in the future</t>
  </si>
  <si>
    <t>O'Donoghue et al.</t>
  </si>
  <si>
    <t xml:space="preserve">mixed tasks, but analysis indicated as sligthly higher need </t>
  </si>
  <si>
    <t>Molecular processes over all scales</t>
  </si>
  <si>
    <t xml:space="preserve">Molecules, Genes </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</si>
  <si>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</si>
  <si>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</si>
  <si>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</si>
  <si>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</si>
  <si>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</si>
  <si>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</si>
  <si>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The Cat is Out of the Bag: Cortical Simulations with 10^9 Neurons, 10^13 Synapses</t>
  </si>
  <si>
    <t>Ananthanarayanan et al.</t>
  </si>
  <si>
    <t>Cell, Tissue, Organ</t>
  </si>
  <si>
    <t>simulation on supercomputer and accordingly analyzed</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</si>
  <si>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</si>
  <si>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</si>
  <si>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</si>
  <si>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</si>
  <si>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</si>
  <si>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</si>
  <si>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</si>
  <si>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</si>
  <si>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Using Python for Signal Processing and Visualization</t>
  </si>
  <si>
    <t>Anderson, Preston, Silva</t>
  </si>
  <si>
    <t>MRI, EEG</t>
  </si>
  <si>
    <t>using python for direct visualization and visual analysis</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</si>
  <si>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</si>
  <si>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</si>
  <si>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</si>
  <si>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</si>
  <si>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</si>
  <si>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10.1109/MCSE.2010.91</t>
  </si>
  <si>
    <t>Straightening Tubular Flow for Side-by-Side Visualization</t>
  </si>
  <si>
    <t>Angelelli et al.</t>
  </si>
  <si>
    <t>Straightening tubular structure, and juxtapositioning to allow comparative visualization of flow. Created to clearly communicate flow pattern in aorta</t>
  </si>
  <si>
    <t>artery</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</si>
  <si>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</si>
  <si>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</si>
  <si>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</si>
  <si>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</si>
  <si>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</si>
  <si>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</si>
  <si>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Live ultrasound-based particle visualization of blood flow in the heart</t>
  </si>
  <si>
    <t>Angelelli, Hauser</t>
  </si>
  <si>
    <t>US</t>
  </si>
  <si>
    <t>Direct visualization</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</si>
  <si>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</si>
  <si>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</si>
  <si>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</si>
  <si>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</si>
  <si>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</si>
  <si>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</si>
  <si>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</si>
  <si>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</si>
  <si>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</si>
  <si>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CE-MRI</t>
  </si>
  <si>
    <t>Direct visualization,Process analysis</t>
  </si>
  <si>
    <t>strong, only direct visualization with additional modeling</t>
  </si>
  <si>
    <t>tissue growth/morphogenesis</t>
  </si>
  <si>
    <t>Breast tumor</t>
  </si>
  <si>
    <t>Medical image analysis</t>
  </si>
  <si>
    <t>Optimization and modeling scheme for CE-MRI to acquire relevant physiological parameters and color coding them to direct visualization.</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</si>
  <si>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</si>
  <si>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</si>
  <si>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</si>
  <si>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</si>
  <si>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</si>
  <si>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</si>
  <si>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</si>
  <si>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</si>
  <si>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</si>
  <si>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</si>
  <si>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</si>
  <si>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</si>
  <si>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</si>
  <si>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</si>
  <si>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</si>
  <si>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</si>
  <si>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</si>
  <si>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</si>
  <si>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</si>
  <si>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</si>
  <si>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</si>
  <si>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</si>
  <si>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</si>
  <si>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</si>
  <si>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</si>
  <si>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_x0001_20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</si>
  <si>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</si>
  <si>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</si>
  <si>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</si>
  <si>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</si>
  <si>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</si>
  <si>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Intracellular dynamics in kidney</t>
  </si>
  <si>
    <t>Kidney</t>
  </si>
  <si>
    <t>A novel microscopy method, using dual photon detection, to show tissue spatial properties.</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</si>
  <si>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</si>
  <si>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</si>
  <si>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</si>
  <si>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</si>
  <si>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</si>
  <si>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</si>
  <si>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 framework for three-dimensional simulation of morphogenesis</t>
  </si>
  <si>
    <t>Cickovski et al.</t>
  </si>
  <si>
    <t>Cell, Tissue</t>
  </si>
  <si>
    <t>Process modeling,Process simulation</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</si>
  <si>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</si>
  <si>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</si>
  <si>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</si>
  <si>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</si>
  <si>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</si>
  <si>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</si>
  <si>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</si>
  <si>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</si>
  <si>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</si>
  <si>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</si>
  <si>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From biochemical reaction networks to 3D dynamics in the cell: The ZigCell3D modeling, simulation and visualisation framework</t>
  </si>
  <si>
    <t>De Heras Ciechomski et al.</t>
  </si>
  <si>
    <t>Network</t>
  </si>
  <si>
    <t>Molecule,Organelle,Cell</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</si>
  <si>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</si>
  <si>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</si>
  <si>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</si>
  <si>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</si>
  <si>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</si>
  <si>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</si>
  <si>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</si>
  <si>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</si>
  <si>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</si>
  <si>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Visualizing stromal cell dynamics in different tumor microenvironments by spinning disk confocal microscopy</t>
  </si>
  <si>
    <t>Egeblad et al.</t>
  </si>
  <si>
    <t>Microscope, Confocal light microscopy</t>
  </si>
  <si>
    <t>cell dynamics</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</si>
  <si>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</si>
  <si>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</si>
  <si>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</si>
  <si>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</si>
  <si>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</si>
  <si>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</si>
  <si>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Visualization of signal transduction processes in the crowded environment of the cell</t>
  </si>
  <si>
    <t>direct visualization of illustrative the modeling</t>
  </si>
  <si>
    <t>Cell signal transduction</t>
  </si>
  <si>
    <t>Proposing stochaistic simulation to model and analyze cellular signal trabsduction,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</si>
  <si>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</si>
  <si>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</si>
  <si>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</si>
  <si>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</si>
  <si>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</si>
  <si>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</si>
  <si>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</si>
  <si>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</si>
  <si>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</si>
  <si>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falk2012.jpg</t>
  </si>
  <si>
    <t>Falk, M.</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</si>
  <si>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</si>
  <si>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animation</t>
  </si>
  <si>
    <t>Add rotation to the dynamics of protein</t>
  </si>
  <si>
    <t>10.1109/BioVis.2011.6094042</t>
  </si>
  <si>
    <t>Visualizing Motional Correlations in Molecular Dynamics Using Geometric Deformations</t>
  </si>
  <si>
    <t>Fioravante et al.</t>
  </si>
  <si>
    <t>visualizing motion through more illustrative method</t>
  </si>
  <si>
    <t>allosteric effect</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</si>
  <si>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</si>
  <si>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</si>
  <si>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</si>
  <si>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</si>
  <si>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</si>
  <si>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</si>
  <si>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</si>
  <si>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</si>
  <si>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</si>
  <si>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</si>
  <si>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</si>
  <si>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</si>
  <si>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</si>
  <si>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</si>
  <si>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</si>
  <si>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</si>
  <si>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</si>
  <si>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</si>
  <si>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</si>
  <si>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Interactive Exploration of Ligand Transportation through Protein Tunnels</t>
  </si>
  <si>
    <t>Furmanova et al.</t>
  </si>
  <si>
    <t>visual analysis of ligan trajectory inside the protein tunnel</t>
  </si>
  <si>
    <t>molecular dynamic</t>
  </si>
  <si>
    <t>Proteins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</si>
  <si>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</si>
  <si>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</si>
  <si>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</si>
  <si>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</si>
  <si>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</si>
  <si>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</si>
  <si>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The FLOWLENS: A Focus-and-Context Visualization Approach for Exploration of Blood Flow in Cerebral Aneurysms</t>
  </si>
  <si>
    <t>Gasteiger et al.</t>
  </si>
  <si>
    <t>illustrative approach to see blood flow, still main purpose is to visualize/explore the input data</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</si>
  <si>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</si>
  <si>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</si>
  <si>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</si>
  <si>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</si>
  <si>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</si>
  <si>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</si>
  <si>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</si>
  <si>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The Connectome Viewer Toolkit: An Open Source Framework to Manage, Analyze, and Visualize Connectomes</t>
  </si>
  <si>
    <t>Gerhard et al.</t>
  </si>
  <si>
    <t>Structure analysis</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</si>
  <si>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</si>
  <si>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</si>
  <si>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</si>
  <si>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</si>
  <si>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</si>
  <si>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</si>
  <si>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</si>
  <si>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</si>
  <si>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Three-dimensional ultrasonography of the gastric antrum in patients with functional dyspepsia</t>
  </si>
  <si>
    <t>Gilja et al.</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</si>
  <si>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</si>
  <si>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</si>
  <si>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</si>
  <si>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</si>
  <si>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</si>
  <si>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</si>
  <si>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Merhodr: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</si>
  <si>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</si>
  <si>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</si>
  <si>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A visual analytics approach to diagnosis of breast DCE-MRI data</t>
  </si>
  <si>
    <t>Glaßer et al.</t>
  </si>
  <si>
    <t>DCE-MRI</t>
  </si>
  <si>
    <t>visual analysis with direction visualization component (heatmap encoding features of data on top of image slice of data)</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</si>
  <si>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</si>
  <si>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</si>
  <si>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</si>
  <si>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</si>
  <si>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</si>
  <si>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</si>
  <si>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</si>
  <si>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</si>
  <si>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Complete Valvular Heart Apparatus Model from 4D Cardiac CT</t>
  </si>
  <si>
    <t>Grbic et al.</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</si>
  <si>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</si>
  <si>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</si>
  <si>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</si>
  <si>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</si>
  <si>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</si>
  <si>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</si>
  <si>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</si>
  <si>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</si>
  <si>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</si>
  <si>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</si>
  <si>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</si>
  <si>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Molecule, Cell, Tissue, Organ</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</si>
  <si>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</si>
  <si>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</si>
  <si>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</si>
  <si>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</si>
  <si>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</si>
  <si>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</si>
  <si>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</si>
  <si>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Characterizing Molecular Interactions in Chemical Systems</t>
  </si>
  <si>
    <t>Gunther et al.</t>
  </si>
  <si>
    <t>direct visualization of molecular properties with illustrations</t>
  </si>
  <si>
    <t>Molecular dynamic</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</si>
  <si>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</si>
  <si>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</si>
  <si>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</si>
  <si>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</si>
  <si>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</si>
  <si>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</si>
  <si>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3D blood flow characteristics in the carotid artery bifurcation assessed by flow-sensitive 4D MRI at 3T</t>
  </si>
  <si>
    <t>Harloff et al.</t>
  </si>
  <si>
    <t>direct visualization of 4D CMR</t>
  </si>
  <si>
    <t>Vessel</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</si>
  <si>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</si>
  <si>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</si>
  <si>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</si>
  <si>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</si>
  <si>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</si>
  <si>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</si>
  <si>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</si>
  <si>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</si>
  <si>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</si>
  <si>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</si>
  <si>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</si>
  <si>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</si>
  <si>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</si>
  <si>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</si>
  <si>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</si>
  <si>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</si>
  <si>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</si>
  <si>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</si>
  <si>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</si>
  <si>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</si>
  <si>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</si>
  <si>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</si>
  <si>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</si>
  <si>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</si>
  <si>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</si>
  <si>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</si>
  <si>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A cell-based simulation software for multi-cellular systems</t>
  </si>
  <si>
    <t>Hoehme and Drasdo</t>
  </si>
  <si>
    <t>direct visualization of partially illustrative modeling</t>
  </si>
  <si>
    <t>multi-cellular dynamics</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</si>
  <si>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</si>
  <si>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</si>
  <si>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</si>
  <si>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</si>
  <si>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</si>
  <si>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</si>
  <si>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</si>
  <si>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</si>
  <si>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</si>
  <si>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</si>
  <si>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</si>
  <si>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</si>
  <si>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</si>
  <si>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</si>
  <si>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</si>
  <si>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Visualizing multiscale, multiphysics simulation data: Brain blood flow</t>
  </si>
  <si>
    <t>Insley, Grinberg, Papka</t>
  </si>
  <si>
    <t>Cell,Tissue,Organ</t>
  </si>
  <si>
    <t>Process modeling,Process simulation,Process analysis</t>
  </si>
  <si>
    <t>strong focus on exploration of simulation data, visual analysis through data derivation to show the flow data, illustrative elements to communicate the shapes in the system, e.g., platelets, red blood cells</t>
  </si>
  <si>
    <t>brain blood flow</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</si>
  <si>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</si>
  <si>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</si>
  <si>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</si>
  <si>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</si>
  <si>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</si>
  <si>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</si>
  <si>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</si>
  <si>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</si>
  <si>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</si>
  <si>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</si>
  <si>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</si>
  <si>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</si>
  <si>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</si>
  <si>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</si>
  <si>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</si>
  <si>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</si>
  <si>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Visual Integration of Quantitative Proteomic Data, Pathways, and Protein Interactions</t>
  </si>
  <si>
    <t>Jianu et al.</t>
  </si>
  <si>
    <t>Pathway</t>
  </si>
  <si>
    <t>protein-protein interaction</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</si>
  <si>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</si>
  <si>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</si>
  <si>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</si>
  <si>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</si>
  <si>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</si>
  <si>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</si>
  <si>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Rapid Visual Inventory &amp; Comparison of Complex 3D Structures</t>
  </si>
  <si>
    <t>Johnson</t>
  </si>
  <si>
    <t>Organelle, Cell</t>
  </si>
  <si>
    <t>cell metabolism</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</si>
  <si>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</si>
  <si>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</si>
  <si>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</si>
  <si>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</si>
  <si>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</si>
  <si>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Visualization of molecular interactions by fluorescence complementation</t>
  </si>
  <si>
    <t>Kerppola</t>
  </si>
  <si>
    <t>Protein interaction</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</si>
  <si>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</si>
  <si>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</si>
  <si>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</si>
  <si>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</si>
  <si>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</si>
  <si>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</si>
  <si>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Our Resilient Genome</t>
  </si>
  <si>
    <t>Kingman</t>
  </si>
  <si>
    <t>Animation</t>
  </si>
  <si>
    <t>DNA repair</t>
  </si>
  <si>
    <t>DNA</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</si>
  <si>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</si>
  <si>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</si>
  <si>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</si>
  <si>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</si>
  <si>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Interactively illustrating polymerization using three-level model fusion</t>
  </si>
  <si>
    <t>Kolesar et al.</t>
  </si>
  <si>
    <t>Simulation,PDB</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</si>
  <si>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</si>
  <si>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</si>
  <si>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</si>
  <si>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</si>
  <si>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</si>
  <si>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</si>
  <si>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10.1186/1471-2105-15-345</t>
  </si>
  <si>
    <t>Unfolding and Interactive Exploration of Protein Tunnels and their Dynamics</t>
  </si>
  <si>
    <t>Interactive illustration of polymerization</t>
  </si>
  <si>
    <t>Polymerization ranges spatially from molecules to macromolecules and temporally from nanoseconds (monomer movement) to seconds (overall process of polymerization)</t>
  </si>
  <si>
    <t>Nucleotid</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</si>
  <si>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</si>
  <si>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</si>
  <si>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</si>
  <si>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</si>
  <si>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10.2312/vcbm.20161265</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</si>
  <si>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</si>
  <si>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</si>
  <si>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</si>
  <si>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</si>
  <si>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</si>
  <si>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</si>
  <si>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</si>
  <si>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</si>
  <si>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</si>
  <si>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</si>
  <si>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A Neuron Membrane Mesh Representation for Visualization of Electrophysiological Simulations</t>
  </si>
  <si>
    <t>Lasserre et al.</t>
  </si>
  <si>
    <t>Microscope,Simulation</t>
  </si>
  <si>
    <t>mesh representation of the data</t>
  </si>
  <si>
    <t>signal propagation</t>
  </si>
  <si>
    <t>Neurons</t>
  </si>
  <si>
    <t>A process to automatically generate three-dimensional mesh representations of the complex, arborized cell membrane surface of cortical neurons.</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</si>
  <si>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</si>
  <si>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</si>
  <si>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</si>
  <si>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</si>
  <si>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</si>
  <si>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</si>
  <si>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</si>
  <si>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</si>
  <si>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</si>
  <si>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user to clearly see inside the aneurysm</t>
  </si>
  <si>
    <t>cerebral aneurysm</t>
  </si>
  <si>
    <t>Visualization that combines pathlines from blood flow and wall thickness information. The method uses illustrative techniques to provide occlusion-free visualization of the flow.</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</si>
  <si>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</si>
  <si>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</si>
  <si>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</si>
  <si>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</si>
  <si>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</si>
  <si>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</si>
  <si>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</si>
  <si>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Illustrative Visualization of Molecular Reactions Using Omniscient Intelligence and Passive Agents</t>
  </si>
  <si>
    <t>illustrative method to show a process</t>
  </si>
  <si>
    <t>Molecular reaction</t>
  </si>
  <si>
    <t>NAD pathway</t>
  </si>
  <si>
    <t>Simulation and visualization of molecular reaction from pathway</t>
  </si>
  <si>
    <t>lemuzic2014.jpg</t>
  </si>
  <si>
    <t>Le Muzic, M.; Parulek, J.; Stavrum, A. K.; Viola, I.</t>
  </si>
  <si>
    <t>particles, illustrative animation</t>
  </si>
  <si>
    <t>Collision detection</t>
  </si>
  <si>
    <t>10.1111/cgf.12370</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</si>
  <si>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</si>
  <si>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</si>
  <si>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</si>
  <si>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</si>
  <si>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</si>
  <si>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</si>
  <si>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</si>
  <si>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</si>
  <si>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</si>
  <si>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</si>
  <si>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</si>
  <si>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</si>
  <si>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A 3-D model used to explore how cell adhesion and stiffness affect cell sorting and movement in multicellular systems</t>
  </si>
  <si>
    <t>Palsson</t>
  </si>
  <si>
    <t>modeling used to illustrate</t>
  </si>
  <si>
    <t>Cellular movement</t>
  </si>
  <si>
    <t>Multicellular system</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</si>
  <si>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</si>
  <si>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</si>
  <si>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</si>
  <si>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</si>
  <si>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</si>
  <si>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</si>
  <si>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</si>
  <si>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</si>
  <si>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</si>
  <si>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</si>
  <si>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</si>
  <si>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</si>
  <si>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</si>
  <si>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</si>
  <si>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</si>
  <si>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</si>
  <si>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</si>
  <si>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</si>
  <si>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Novel Grid-based Visualization Approach for Metabolic Networks with Advanced Focus &amp; Context View</t>
  </si>
  <si>
    <t>Rohrschneider et al.</t>
  </si>
  <si>
    <t>visual analysis with illustrative method</t>
  </si>
  <si>
    <t>pathways</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</si>
  <si>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</si>
  <si>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</si>
  <si>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</si>
  <si>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</si>
  <si>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</si>
  <si>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</si>
  <si>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Visualizing Spatiotemporal Dynamics of Multicellular Cell-Cycle Progression</t>
  </si>
  <si>
    <t>Sakaue-Sawano et al.</t>
  </si>
  <si>
    <t>cell cycle regulation</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</si>
  <si>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</si>
  <si>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</si>
  <si>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</si>
  <si>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</si>
  <si>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</si>
  <si>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</si>
  <si>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Modeling Real-Time 3-D Lung Deformations for Medical Visualization</t>
  </si>
  <si>
    <t>Santhanam et al.</t>
  </si>
  <si>
    <t>CT, Simulation</t>
  </si>
  <si>
    <t>Process modeling,Direct visualization</t>
  </si>
  <si>
    <t>direct visualization of lung model</t>
  </si>
  <si>
    <t>lung dynamic</t>
  </si>
  <si>
    <t>Lung</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</si>
  <si>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</si>
  <si>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</si>
  <si>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</si>
  <si>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</si>
  <si>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</si>
  <si>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</si>
  <si>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</si>
  <si>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Understanding normal cardiac development using animated models</t>
  </si>
  <si>
    <t>Schleich et al.</t>
  </si>
  <si>
    <t>Empirical</t>
  </si>
  <si>
    <t>Process analysis, Comunication</t>
  </si>
  <si>
    <t>designed for education/communication</t>
  </si>
  <si>
    <t>development</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</si>
  <si>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</si>
  <si>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</si>
  <si>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</si>
  <si>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</si>
  <si>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mesh, animation</t>
  </si>
  <si>
    <t>10.1109/38.974513</t>
  </si>
  <si>
    <t>Visualizing dynamic molecular conformations</t>
  </si>
  <si>
    <t>Schmidt-Ehrenberg, Baum, Hege</t>
  </si>
  <si>
    <t>MD simulation</t>
  </si>
  <si>
    <t>Process analysis, Structure analysis</t>
  </si>
  <si>
    <t>additional encoding of derived data</t>
  </si>
  <si>
    <t>Molecule conformation state</t>
  </si>
  <si>
    <t>Method to visualize molecular conformal phase, a task that deals with the variation of molecular shape.</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</si>
  <si>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</si>
  <si>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</si>
  <si>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</si>
  <si>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</si>
  <si>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</si>
  <si>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</si>
  <si>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Comparison of Metabolic Pathways Using Constraint Graph Drawing</t>
  </si>
  <si>
    <t>Schreiber</t>
  </si>
  <si>
    <t>None</t>
  </si>
  <si>
    <t>molecular pathway</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</si>
  <si>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</si>
  <si>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</si>
  <si>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</si>
  <si>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</si>
  <si>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</si>
  <si>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</si>
  <si>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Blood Flow Computation in Phase-Contrast MRI by Minimal Paths in Anisotropic Media</t>
  </si>
  <si>
    <t>Schwenke et al.</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</si>
  <si>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</si>
  <si>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</si>
  <si>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</si>
  <si>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</si>
  <si>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</si>
  <si>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</si>
  <si>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</si>
  <si>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</si>
  <si>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</si>
  <si>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</si>
  <si>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</si>
  <si>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</si>
  <si>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</si>
  <si>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</si>
  <si>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</si>
  <si>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</si>
  <si>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</si>
  <si>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</si>
  <si>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</si>
  <si>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</si>
  <si>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</si>
  <si>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</si>
  <si>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</si>
  <si>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</si>
  <si>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</si>
  <si>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</si>
  <si>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</si>
  <si>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</si>
  <si>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</si>
  <si>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</si>
  <si>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breathing</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</si>
  <si>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</si>
  <si>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</si>
  <si>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</si>
  <si>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</si>
  <si>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</si>
  <si>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</si>
  <si>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Creating and Simulating Skeletal Muscle from the Visible Human Data Set</t>
  </si>
  <si>
    <t>Teran et al.</t>
  </si>
  <si>
    <t>VHD</t>
  </si>
  <si>
    <t>Muscle dynamics</t>
  </si>
  <si>
    <t>Muscle</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</si>
  <si>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</si>
  <si>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</si>
  <si>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</si>
  <si>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</si>
  <si>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</si>
  <si>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</si>
  <si>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Interactive Exploration of Polymer-Solvent Interactions</t>
  </si>
  <si>
    <t>Thomaß et al.</t>
  </si>
  <si>
    <t>direct visualization of molecule shape woth encoding for visual analysis</t>
  </si>
  <si>
    <t>Molecular interaction</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</si>
  <si>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</si>
  <si>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</si>
  <si>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</si>
  <si>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</si>
  <si>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</si>
  <si>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</si>
  <si>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</si>
  <si>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Visualization and correction of automated segmentation, tracking and lineaging from 5-D stem cell image sequences</t>
  </si>
  <si>
    <t>Wait et al.</t>
  </si>
  <si>
    <t>segmentation, direct visualization, with visual analysis and summarization</t>
  </si>
  <si>
    <t xml:space="preserve">mitosis, cell reproduction, cell migration/adhesion to vascular structures </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</si>
  <si>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</si>
  <si>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</si>
  <si>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</si>
  <si>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</si>
  <si>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</si>
  <si>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</si>
  <si>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Artistoo, a library to build, share, and explore simulations of cells and tissues in the web browser</t>
  </si>
  <si>
    <t>Wortel and Textor</t>
  </si>
  <si>
    <t>Simulation vis result</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</si>
  <si>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</si>
  <si>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morphogenesis</t>
  </si>
  <si>
    <t>tissue, collection of cells</t>
  </si>
  <si>
    <t xml:space="preserve">A visual framework designed to allow users to understand the cellular potts model,  a model to analyze interacting cell systems at the tissue-level.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</si>
  <si>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</si>
  <si>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</si>
  <si>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</si>
  <si>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</si>
  <si>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</si>
  <si>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 xml:space="preserve">Visualization of Biological Data </t>
  </si>
  <si>
    <t>Aerts et al.</t>
  </si>
  <si>
    <t>varied, omics data</t>
  </si>
  <si>
    <t>Phyiology, Aanatomy</t>
  </si>
  <si>
    <t>focus on this type of data is more about analysis and less about exploring the unabstracted input data, although this is also a component (as in, if we want to know who the players are in a biological network)</t>
  </si>
  <si>
    <t>molecular pathways</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</si>
  <si>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</si>
  <si>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</si>
  <si>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</si>
  <si>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</si>
  <si>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</si>
  <si>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</si>
  <si>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</si>
  <si>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</si>
  <si>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Visual Methods for Analyzing Time-Oriented Data</t>
  </si>
  <si>
    <t>Aigner et al.</t>
  </si>
  <si>
    <t xml:space="preserve">varied </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</si>
  <si>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</si>
  <si>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</si>
  <si>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</si>
  <si>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</si>
  <si>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</si>
  <si>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</si>
  <si>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</si>
  <si>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</si>
  <si>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</si>
  <si>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Molecular visualization of computational biology data: A survey of surveys</t>
  </si>
  <si>
    <t>Alharbi et al.</t>
  </si>
  <si>
    <t>simulation, x-ray crystallography, nmr, cryo-em</t>
  </si>
  <si>
    <t>Physiology, Anatomy</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</si>
  <si>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</si>
  <si>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</si>
  <si>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</si>
  <si>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</si>
  <si>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</si>
  <si>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</si>
  <si>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</si>
  <si>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</si>
  <si>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</si>
  <si>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LoD PLI: Level of Detail for Visualizing Time-Dependent, Protein-Lipid Interaction</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</si>
  <si>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</si>
  <si>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</si>
  <si>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</si>
  <si>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</si>
  <si>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</si>
  <si>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</si>
  <si>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</si>
  <si>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</si>
  <si>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Anatomically accurate high resolution modeling of human whole heart electromechanics: A strongly scalable algebraic multigrid solver method for nonlinear deformation</t>
  </si>
  <si>
    <t>Augustin et al.</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</si>
  <si>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</si>
  <si>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</si>
  <si>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</si>
  <si>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</si>
  <si>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</si>
  <si>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</si>
  <si>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</si>
  <si>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</si>
  <si>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</si>
  <si>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</si>
  <si>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</si>
  <si>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</si>
  <si>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</si>
  <si>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</si>
  <si>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</si>
  <si>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</si>
  <si>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</si>
  <si>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</si>
  <si>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</si>
  <si>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</si>
  <si>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The Cell Cycle Browser: An Interactive Tool for Visualizing, Simulating, and Perturbing Cell-Cycle Progression</t>
  </si>
  <si>
    <t>Borland et al.</t>
  </si>
  <si>
    <t>simulation, microscopy</t>
  </si>
  <si>
    <t xml:space="preserve">Cell </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</si>
  <si>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</si>
  <si>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</si>
  <si>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</si>
  <si>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</si>
  <si>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</si>
  <si>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</si>
  <si>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</si>
  <si>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</si>
  <si>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</si>
  <si>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</si>
  <si>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</si>
  <si>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</si>
  <si>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 embryogenesis</t>
  </si>
  <si>
    <t>cell, tissue</t>
  </si>
  <si>
    <t>biovis</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</si>
  <si>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</si>
  <si>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</si>
  <si>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</si>
  <si>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</si>
  <si>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</si>
  <si>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</si>
  <si>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</si>
  <si>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</si>
  <si>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</si>
  <si>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</si>
  <si>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</si>
  <si>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</si>
  <si>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computational biology</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</si>
  <si>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</si>
  <si>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</si>
  <si>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</si>
  <si>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</si>
  <si>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</si>
  <si>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</si>
  <si>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</si>
  <si>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</si>
  <si>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</si>
  <si>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</si>
  <si>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</si>
  <si>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</si>
  <si>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cell biology</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</si>
  <si>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</si>
  <si>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</si>
  <si>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</si>
  <si>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</si>
  <si>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</si>
  <si>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</si>
  <si>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</si>
  <si>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</si>
  <si>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</si>
  <si>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</si>
  <si>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differentiation</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</si>
  <si>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</si>
  <si>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</si>
  <si>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</si>
  <si>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</si>
  <si>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</si>
  <si>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</si>
  <si>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</si>
  <si>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</si>
  <si>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y-upper grp</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</si>
  <si>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</si>
  <si>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</si>
  <si>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 vis</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</si>
  <si>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</si>
  <si>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</si>
  <si>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</si>
  <si>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</si>
  <si>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</si>
  <si>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</si>
  <si>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</si>
  <si>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</si>
  <si>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</si>
  <si>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</si>
  <si>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</si>
  <si>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</si>
  <si>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</si>
  <si>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</si>
  <si>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</si>
  <si>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</si>
  <si>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rPr/>
      <t xml:space="preserve">*not future work but this article builds from the original megamol paper: </t>
    </r>
    <r>
      <rPr>
        <color rgb="FF1155CC"/>
        <u/>
      </rPr>
      <t>https://ieeexplore.ieee.org/document/6881728</t>
    </r>
    <r>
      <rPr/>
      <t xml:space="preserve"> by Grottel et al in 2014</t>
    </r>
  </si>
  <si>
    <t>10.1140/epjst/e2019-800167-5</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</si>
  <si>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</si>
  <si>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</si>
  <si>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</si>
  <si>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</si>
  <si>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</si>
  <si>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molecules</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</si>
  <si>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</si>
  <si>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</si>
  <si>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</si>
  <si>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</si>
  <si>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</si>
  <si>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</si>
  <si>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</si>
  <si>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</si>
  <si>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DNA Animations for Science-Art Exhibition</t>
  </si>
  <si>
    <t>Berry</t>
  </si>
  <si>
    <t>tool</t>
  </si>
  <si>
    <t>animation of DNA-related processes in real time, designed for communication with cinematic elements</t>
  </si>
  <si>
    <t>molecular pathway - gene expression</t>
  </si>
  <si>
    <t>biomedical animation</t>
  </si>
  <si>
    <t>multiscale animation that starts with an outer view of the cell, then dives into the nucleus to observe the process of gene expression and repair; processes occur in real-time</t>
  </si>
  <si>
    <t>berry.jpg</t>
  </si>
  <si>
    <t>Berry, Drew</t>
  </si>
  <si>
    <r>
      <rPr/>
      <t xml:space="preserve">Edit of wehi.tv's DNA animations.
Created for V&amp;A exhibition "The Future Starts Here" 2018
youtube: </t>
    </r>
    <r>
      <rPr>
        <color rgb="FF1155CC"/>
        <u/>
      </rPr>
      <t>https://www.youtube.com/watch?v=7Hk9jct2ozY</t>
    </r>
  </si>
  <si>
    <t>DNA repair, animation</t>
  </si>
  <si>
    <t>Impact of Pulmonary Venous Inflow on Cardiac Flow Simulations: Comparison with In Vivo 4D Flow MRI</t>
  </si>
  <si>
    <t>Lantz et al.</t>
  </si>
  <si>
    <t>MRI, CFD simulation</t>
  </si>
  <si>
    <t xml:space="preserve">explore output of 4D MRI on mitral valve flow patterns in heart </t>
  </si>
  <si>
    <t>Blood Flow</t>
  </si>
  <si>
    <t>medicine</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</si>
  <si>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</si>
  <si>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</si>
  <si>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</si>
  <si>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</si>
  <si>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</si>
  <si>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</si>
  <si>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</si>
  <si>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</si>
  <si>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</si>
  <si>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</si>
  <si>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</si>
  <si>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</si>
  <si>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</si>
  <si>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</si>
  <si>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</si>
  <si>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</si>
  <si>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</si>
  <si>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</si>
  <si>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</si>
  <si>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</si>
  <si>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</si>
  <si>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</si>
  <si>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</si>
  <si>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</si>
  <si>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</si>
  <si>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</si>
  <si>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 xml:space="preserve">Tissue, Organ </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</si>
  <si>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</si>
  <si>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</si>
  <si>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</si>
  <si>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</si>
  <si>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</si>
  <si>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</si>
  <si>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Molecular Graphics: Bridging Structural Biologists and Computer Scientists</t>
  </si>
  <si>
    <t>Martinez et al.</t>
  </si>
  <si>
    <t xml:space="preserve">nmr, x-ray crystallography, simulation, cryo EM </t>
  </si>
  <si>
    <t>Physiology/Anatomy</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</si>
  <si>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</si>
  <si>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</si>
  <si>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</si>
  <si>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</si>
  <si>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</si>
  <si>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</si>
  <si>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</si>
  <si>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</si>
  <si>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t>
  </si>
  <si>
    <t>10.1016/j.str.2019.09.001</t>
  </si>
  <si>
    <t>MulteeSum: A Tool for Comparative Spatial and Temporal Gene Expression Data</t>
  </si>
  <si>
    <t>Meyer et al.</t>
  </si>
  <si>
    <t>microscopy, gene expression</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</si>
  <si>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communicates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</si>
  <si>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</si>
  <si>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</si>
  <si>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</si>
  <si>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</si>
  <si>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</si>
  <si>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</si>
  <si>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</si>
  <si>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</si>
  <si>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</si>
  <si>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MizBee: A multiscale synteny browser</t>
  </si>
  <si>
    <t>synteny data (gene sequence data)</t>
  </si>
  <si>
    <t xml:space="preserve">data are highly abstracted to a chord diagram that is popular for showing gene expression profiles/gene co-expression. chord diagram is an aspect of communication, where there is a clear concept that authors wish to convey to user with their design that is heavily abstracted from the underlying data. Visual analysis main concept because users have questions that they want to answer about the data </t>
  </si>
  <si>
    <t>gene co-expression</t>
  </si>
  <si>
    <t>chromosomes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</si>
  <si>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</si>
  <si>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</si>
  <si>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</si>
  <si>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</si>
  <si>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</si>
  <si>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</si>
  <si>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</si>
  <si>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t>
  </si>
  <si>
    <t>Abstractocyte: A Visual Tool for Exploring Nanoscale Astroglial Cells</t>
  </si>
  <si>
    <t>Mohammed et al.</t>
  </si>
  <si>
    <t xml:space="preserve">electron microscopy, </t>
  </si>
  <si>
    <t>Anatomy, Physiology (form from function)</t>
  </si>
  <si>
    <t>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***enables exploring 3D mesh and node-link representation of astrocytes and neurons</t>
  </si>
  <si>
    <t>cell (astrocytes)</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</si>
  <si>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</si>
  <si>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</si>
  <si>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</si>
  <si>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</si>
  <si>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</si>
  <si>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</si>
  <si>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Visualization in connectomics</t>
  </si>
  <si>
    <t>Pfister et al.</t>
  </si>
  <si>
    <t>range of data from macro to micro: EM, microscopy, EEG, MEG, fMRI, PET, SPECT, MRI</t>
  </si>
  <si>
    <t>Anatomy, Physiology</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</si>
  <si>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</si>
  <si>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connectomics (functional and structural)</t>
  </si>
  <si>
    <t>neurons, brain</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</si>
  <si>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</si>
  <si>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</si>
  <si>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</si>
  <si>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</si>
  <si>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connectomics, brain, neuroscience</t>
  </si>
  <si>
    <t>"New methods to integrate connectomics data across modalities and
scales to attain the ultimate goal, a description of the human connectome, will be the
main challenge for visualization in connectomics."</t>
  </si>
  <si>
    <t>10.1007/978-1-4471-6497-5_21</t>
  </si>
  <si>
    <t>Using CellML with OpenCMISS to simulate multi-scale physiology</t>
  </si>
  <si>
    <t>Nickerson et al.</t>
  </si>
  <si>
    <t>Simulation (CellML models)</t>
  </si>
  <si>
    <t>Organelle, Cell, Tissue, Organ, System</t>
  </si>
  <si>
    <t>See results of CellML simulations, modify parameters in OpenCMISS-Zinc (the compnent that allows field manipulation and visualization)</t>
  </si>
  <si>
    <t>many</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</si>
  <si>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</si>
  <si>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</si>
  <si>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</si>
  <si>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</si>
  <si>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</si>
  <si>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</si>
  <si>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</si>
  <si>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Visualization of macromolecular structures</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</si>
  <si>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</si>
  <si>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</si>
  <si>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</si>
  <si>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</si>
  <si>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</si>
  <si>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</si>
  <si>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</si>
  <si>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</si>
  <si>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</si>
  <si>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</si>
  <si>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A survey of medical animations</t>
  </si>
  <si>
    <t>Preim, Meuschke</t>
  </si>
  <si>
    <t xml:space="preserve">medical imaging data (many types), simulation </t>
  </si>
  <si>
    <t xml:space="preserve">Physiology, Anatomy </t>
  </si>
  <si>
    <t xml:space="preserve">discussion of medical animation mainly as a tool for communication of medical data </t>
  </si>
  <si>
    <t>blood flow, heart beat</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</si>
  <si>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</si>
  <si>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</si>
  <si>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</si>
  <si>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</si>
  <si>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</si>
  <si>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</si>
  <si>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</si>
  <si>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</si>
  <si>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</si>
  <si>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</si>
  <si>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</si>
  <si>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cells</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</si>
  <si>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</si>
  <si>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</si>
  <si>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</si>
  <si>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</si>
  <si>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</si>
  <si>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</si>
  <si>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Multiscale models of angiogenesis</t>
  </si>
  <si>
    <t>Qutub et al.</t>
  </si>
  <si>
    <t xml:space="preserve">Molecule, Cell, Tissue, Organ </t>
  </si>
  <si>
    <t xml:space="preserve">Explore results of multiscale simulation data </t>
  </si>
  <si>
    <t xml:space="preserve">angiogenesis modeled on multiple scales </t>
  </si>
  <si>
    <t>molecules, cells, microvasculature (tissue)</t>
  </si>
  <si>
    <t xml:space="preserve">medical biology </t>
  </si>
  <si>
    <t xml:space="preserve">Angiogenesis is driven by molecular and cellular processes that all can be simulated to drive </t>
  </si>
  <si>
    <t>qutub.png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</si>
  <si>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</si>
  <si>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</si>
  <si>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</si>
  <si>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</si>
  <si>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Real-time cortical simulation on neuromorphic hardware</t>
  </si>
  <si>
    <t>Rhodes et al.</t>
  </si>
  <si>
    <t>Tissue</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</si>
  <si>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</si>
  <si>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</si>
  <si>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</si>
  <si>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</si>
  <si>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</si>
  <si>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</si>
  <si>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</si>
  <si>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</si>
  <si>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</si>
  <si>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</si>
  <si>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</si>
  <si>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</si>
  <si>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</si>
  <si>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</si>
  <si>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</si>
  <si>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</si>
  <si>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</si>
  <si>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</si>
  <si>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</si>
  <si>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</si>
  <si>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</si>
  <si>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</si>
  <si>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</si>
  <si>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</si>
  <si>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</si>
  <si>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</si>
  <si>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</si>
  <si>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</si>
  <si>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</si>
  <si>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</si>
  <si>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</si>
  <si>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COMUNET: a tool to explore and visualize intercellular communication</t>
  </si>
  <si>
    <t>Solovey, Maria; Scialdone, Antonio</t>
  </si>
  <si>
    <t>scRNA-seq</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</si>
  <si>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</si>
  <si>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</si>
  <si>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</si>
  <si>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</si>
  <si>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</si>
  <si>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</si>
  <si>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</si>
  <si>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</si>
  <si>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</si>
  <si>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</si>
  <si>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Tissue, Cell</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</si>
  <si>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</si>
  <si>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</si>
  <si>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</si>
  <si>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</si>
  <si>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</si>
  <si>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</si>
  <si>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</si>
  <si>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</si>
  <si>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</si>
  <si>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</si>
  <si>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</si>
  <si>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</si>
  <si>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</si>
  <si>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</si>
  <si>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</si>
  <si>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</si>
  <si>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</si>
  <si>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</si>
  <si>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</si>
  <si>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</si>
  <si>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</si>
  <si>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An interactive programming paradigm for realtime experimentation with remote living matter</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</si>
  <si>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</si>
  <si>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</si>
  <si>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</si>
  <si>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</si>
  <si>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</si>
  <si>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</si>
  <si>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</si>
  <si>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</si>
  <si>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</si>
  <si>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</si>
  <si>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</si>
  <si>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</si>
  <si>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</si>
  <si>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</si>
  <si>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</si>
  <si>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</si>
  <si>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</si>
  <si>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</si>
  <si>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</si>
  <si>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</si>
  <si>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</si>
  <si>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</si>
  <si>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</si>
  <si>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</si>
  <si>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</si>
  <si>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</si>
  <si>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</si>
  <si>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</si>
  <si>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</si>
  <si>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</si>
  <si>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</si>
  <si>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</si>
  <si>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</si>
  <si>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</si>
  <si>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</si>
  <si>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</si>
  <si>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</si>
  <si>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</si>
  <si>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</si>
  <si>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</si>
  <si>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</si>
  <si>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</si>
  <si>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</si>
  <si>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</si>
  <si>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Visualizing the human connectome</t>
  </si>
  <si>
    <t>Margulies et al.</t>
  </si>
  <si>
    <t>discussion of ways we represent the input data for exploration, methods we use for visual analysis, and discussion of how we visualization for presentation/communication of connectomics data to the public</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</si>
  <si>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</si>
  <si>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</si>
  <si>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</si>
  <si>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</si>
  <si>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</si>
  <si>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continue research that combines modalities, intuitivie interactions, means of processing ever more complex data, include more work with dynamics of functional connectome (add more of time element)</t>
  </si>
  <si>
    <t>10.1016/j.neuroimage.2013.04.111</t>
  </si>
  <si>
    <t>In Vivo Three-Dimensional MR Wall Shear Stress Estimation in Ascending Aortic Dilatation</t>
  </si>
  <si>
    <t>Bieging et al.</t>
  </si>
  <si>
    <t>Raw MRI in the background, with the flow visualization (helped with the modeling) doing a slight visual analysis</t>
  </si>
  <si>
    <t>Aorta</t>
  </si>
  <si>
    <t>Medicine engineering</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</si>
  <si>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</si>
  <si>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</si>
  <si>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</si>
  <si>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</si>
  <si>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</si>
  <si>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</si>
  <si>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4D phase contrast MRI at 3 T: Effect of standard and blood-pool contrast agents on SNR, PC-MRA, and blood flow visualization</t>
  </si>
  <si>
    <t>Bock et al.</t>
  </si>
  <si>
    <t>PC-MRA</t>
  </si>
  <si>
    <t>Process analysis,Direct visualization</t>
  </si>
  <si>
    <t>streamlines derived from the data and visualized, strong direct visualization and weaker visual analysis</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</si>
  <si>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</si>
  <si>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</si>
  <si>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</si>
  <si>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</si>
  <si>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</si>
  <si>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</si>
  <si>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</si>
  <si>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Metabolic network visualization using constraint planar graph drawing algorithm</t>
  </si>
  <si>
    <t>Bourqui et al.</t>
  </si>
  <si>
    <t>network visual analysis</t>
  </si>
  <si>
    <t>Metabolic pathways</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</si>
  <si>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</si>
  <si>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</si>
  <si>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</si>
  <si>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</si>
  <si>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</si>
  <si>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</si>
  <si>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</si>
  <si>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Automated Illustration of Molecular Flexibility</t>
  </si>
  <si>
    <t>Bryden et al.</t>
  </si>
  <si>
    <t>Process analysis,Communication</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</si>
  <si>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</si>
  <si>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</si>
  <si>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</si>
  <si>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</si>
  <si>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</si>
  <si>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</si>
  <si>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</si>
  <si>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</si>
  <si>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</si>
  <si>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</si>
  <si>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MoleCollar and Tunnel Heat Map Visualizations for Conveying Spatio-Temporo-Chemical Properties Across and Along Protein Voids</t>
  </si>
  <si>
    <t>Byska et al.</t>
  </si>
  <si>
    <t>visual analysis with some direct visualization</t>
  </si>
  <si>
    <t>Molecule tunnel dynamics</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</si>
  <si>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</si>
  <si>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</si>
  <si>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</si>
  <si>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</si>
  <si>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</si>
  <si>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</si>
  <si>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</si>
  <si>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MoFlow: visualizing conformational changes in molecules as molecular flow improves understanding</t>
  </si>
  <si>
    <t>Dabdoub et al.</t>
  </si>
  <si>
    <t>extending representation by timelines</t>
  </si>
  <si>
    <t>Visualization</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</si>
  <si>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</si>
  <si>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</si>
  <si>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</si>
  <si>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</si>
  <si>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</si>
  <si>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</si>
  <si>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</si>
  <si>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</si>
  <si>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</si>
  <si>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</si>
  <si>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Alpha helix flexibility</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</si>
  <si>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</si>
  <si>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</si>
  <si>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</si>
  <si>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</si>
  <si>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</si>
  <si>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</si>
  <si>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</si>
  <si>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</si>
  <si>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</si>
  <si>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</si>
  <si>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</si>
  <si>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</si>
  <si>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</si>
  <si>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</si>
  <si>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</si>
  <si>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</si>
  <si>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</si>
  <si>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</si>
  <si>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</si>
  <si>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</si>
  <si>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</si>
  <si>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</si>
  <si>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</si>
  <si>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</si>
  <si>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</si>
  <si>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</si>
  <si>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signi_x000c_cant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</si>
  <si>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</si>
  <si>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</si>
  <si>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</si>
  <si>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</si>
  <si>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</si>
  <si>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aorta</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</si>
  <si>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</si>
  <si>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</si>
  <si>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</si>
  <si>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</si>
  <si>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</si>
  <si>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</si>
  <si>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</si>
  <si>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</si>
  <si>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</si>
  <si>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</si>
  <si>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</si>
  <si>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</si>
  <si>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</si>
  <si>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</si>
  <si>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</si>
  <si>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</si>
  <si>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Semi-Automatic Vortex Extraction in 4D PC-MRI Cardiac Blood Flow Data using Line Predicates</t>
  </si>
  <si>
    <t>Kohler et al.</t>
  </si>
  <si>
    <t>derivation of data, summarization of the data with arrow glyphs that tie directly to features of data (more geared toward exploration of data rather than communicating)</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</si>
  <si>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</si>
  <si>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</si>
  <si>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</si>
  <si>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</si>
  <si>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</si>
  <si>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</si>
  <si>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</si>
  <si>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</si>
  <si>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</si>
  <si>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</si>
  <si>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</si>
  <si>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</si>
  <si>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</si>
  <si>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</si>
  <si>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</si>
  <si>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</si>
  <si>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</si>
  <si>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Adaptive Surface Visualization of Vessels with Animated Blood Flow</t>
  </si>
  <si>
    <t>Lawonn, Gasteiger, Preim</t>
  </si>
  <si>
    <t>PC-MRI, CFD simulation (sim is main thing)</t>
  </si>
  <si>
    <t>adaptive surface visualization with animated blood flow</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</si>
  <si>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</si>
  <si>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</si>
  <si>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</si>
  <si>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</si>
  <si>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</si>
  <si>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</si>
  <si>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</si>
  <si>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</si>
  <si>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WholeCellViz: data visualization for whole-cell models</t>
  </si>
  <si>
    <t>Lee, Karr, Covert</t>
  </si>
  <si>
    <t>Process analysis, communication, exploration</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</si>
  <si>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</si>
  <si>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</si>
  <si>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</si>
  <si>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</si>
  <si>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</si>
  <si>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</si>
  <si>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</si>
  <si>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</si>
  <si>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</si>
  <si>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iPath: interactive exploration of biochemical pathways and networks</t>
  </si>
  <si>
    <t>Letunic et al.</t>
  </si>
  <si>
    <t>visual analysis tool, 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</si>
  <si>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</si>
  <si>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</si>
  <si>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</si>
  <si>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</si>
  <si>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</si>
  <si>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</si>
  <si>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</si>
  <si>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Caleydo: Design and evaluation of a visual analysis framework for gene expression data in its biological context</t>
  </si>
  <si>
    <t>Lex et al.</t>
  </si>
  <si>
    <t>microarray, pathway database (eg. KEGG)</t>
  </si>
  <si>
    <t>Organelle</t>
  </si>
  <si>
    <t>visual analysis tool</t>
  </si>
  <si>
    <t>pathways;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</si>
  <si>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</si>
  <si>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</si>
  <si>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</si>
  <si>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</si>
  <si>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</si>
  <si>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</si>
  <si>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</si>
  <si>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Entourage: Visualizing Relationships Between Biological Pathways Using Contextual Subsets</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</si>
  <si>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</si>
  <si>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</si>
  <si>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</si>
  <si>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</si>
  <si>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</si>
  <si>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</si>
  <si>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</si>
  <si>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Semi-automatic Vortex Flow Classification in 4D PC-MRI Data of the Aorta</t>
  </si>
  <si>
    <t>Meuschke et al.</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</si>
  <si>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</si>
  <si>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</si>
  <si>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</si>
  <si>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</si>
  <si>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</si>
  <si>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</si>
  <si>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</si>
  <si>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</si>
  <si>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</si>
  <si>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</si>
  <si>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</si>
  <si>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</si>
  <si>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</si>
  <si>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</si>
  <si>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</si>
  <si>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</si>
  <si>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</si>
  <si>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</si>
  <si>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</si>
  <si>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GeomCell, Design of Cell Geometry</t>
  </si>
  <si>
    <t>Parulek, Sramek, Zahradnik</t>
  </si>
  <si>
    <t>EM</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</si>
  <si>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</si>
  <si>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</si>
  <si>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</si>
  <si>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</si>
  <si>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</si>
  <si>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</si>
  <si>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</si>
  <si>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</si>
  <si>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Exploration of 4D MRI Blood Flow using Stylistic Visualization</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</si>
  <si>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</si>
  <si>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</si>
  <si>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</si>
  <si>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</si>
  <si>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</si>
  <si>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</si>
  <si>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</si>
  <si>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Productive visualization of high-throughput sequencing data using the SeqCode open portable platform</t>
  </si>
  <si>
    <t>Blanco, González-Ramírez, Di Croce</t>
  </si>
  <si>
    <t>gene sequence, e.g. ChIP-seq, ATAC-seq, and RNA-seq</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</si>
  <si>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</si>
  <si>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</si>
  <si>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</si>
  <si>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</si>
  <si>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</si>
  <si>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</si>
  <si>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rP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color rgb="FF1155CC"/>
        <u/>
      </rPr>
      <t>https://github.com/eblancoga/seqcode.</t>
    </r>
  </si>
  <si>
    <t xml:space="preserve">sequence, gene, genomics </t>
  </si>
  <si>
    <t xml:space="preserve">integrate more features for comparison tasks </t>
  </si>
  <si>
    <t>10.1038/s41598-021-98889-7</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</si>
  <si>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</si>
  <si>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</si>
  <si>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</si>
  <si>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</si>
  <si>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</si>
  <si>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</si>
  <si>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</si>
  <si>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</si>
  <si>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</si>
  <si>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</si>
  <si>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Multiphysics and multiscale modelling, data–model fusion and integration of organ physiology in the clinic: ventricular cardiac mechanics</t>
  </si>
  <si>
    <t>Chabiniok et al.</t>
  </si>
  <si>
    <t>Organelle, Cell, Tissue, Organ</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</si>
  <si>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</si>
  <si>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</si>
  <si>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</si>
  <si>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</si>
  <si>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</si>
  <si>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</si>
  <si>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</si>
  <si>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</si>
  <si>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</si>
  <si>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</si>
  <si>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</si>
  <si>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</si>
  <si>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</si>
  <si>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</si>
  <si>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</si>
  <si>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</si>
  <si>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</si>
  <si>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</si>
  <si>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</si>
  <si>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</si>
  <si>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</si>
  <si>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</si>
  <si>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</si>
  <si>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ligand binding, molecular reaction</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</si>
  <si>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</si>
  <si>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</si>
  <si>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</si>
  <si>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</si>
  <si>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</si>
  <si>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</si>
  <si>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</si>
  <si>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</si>
  <si>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Evaluation of glyph-based multivariate scalar volume visualization techniques</t>
  </si>
  <si>
    <t>Feng et al.</t>
  </si>
  <si>
    <t>MRS</t>
  </si>
  <si>
    <t>Render metabolites, explore and analysis for following questions:
1. Value Estimation: What are the values of variables at particular spatial locations?
2. Relationship Identification: What relationships exist among
variables in the data?</t>
  </si>
  <si>
    <t>metabolism</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</si>
  <si>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</si>
  <si>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</si>
  <si>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</si>
  <si>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</si>
  <si>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</si>
  <si>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</si>
  <si>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</si>
  <si>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</si>
  <si>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</si>
  <si>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</si>
  <si>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</si>
  <si>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</si>
  <si>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</si>
  <si>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</si>
  <si>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</si>
  <si>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</si>
  <si>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</si>
  <si>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</si>
  <si>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</si>
  <si>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</si>
  <si>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</si>
  <si>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</si>
  <si>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</si>
  <si>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</si>
  <si>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systems biology</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</si>
  <si>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</si>
  <si>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</si>
  <si>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</si>
  <si>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</si>
  <si>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</si>
  <si>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</si>
  <si>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</si>
  <si>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</si>
  <si>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</si>
  <si>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</si>
  <si>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</si>
  <si>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molecular dynamics, molecular reactions</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</si>
  <si>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</si>
  <si>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</si>
  <si>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</si>
  <si>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</si>
  <si>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</si>
  <si>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</si>
  <si>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</si>
  <si>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</si>
  <si>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</si>
  <si>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</si>
  <si>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</si>
  <si>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</si>
  <si>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systems biology </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</si>
  <si>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</si>
  <si>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</si>
  <si>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</si>
  <si>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</si>
  <si>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</si>
  <si>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</si>
  <si>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</si>
  <si>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 xml:space="preserve">BioDynaMo: a general platform for scalable agent-based simulation
</t>
  </si>
  <si>
    <t>Hesam et al.</t>
  </si>
  <si>
    <t xml:space="preserve">Visualize results of simulation </t>
  </si>
  <si>
    <t>signal propagation, cell division, etc</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</si>
  <si>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</si>
  <si>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</si>
  <si>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</si>
  <si>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</si>
  <si>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</si>
  <si>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</si>
  <si>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</si>
  <si>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</si>
  <si>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</si>
  <si>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</si>
  <si>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</si>
  <si>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</si>
  <si>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</si>
  <si>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</si>
  <si>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</si>
  <si>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</si>
  <si>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</si>
  <si>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</si>
  <si>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</si>
  <si>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</si>
  <si>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</si>
  <si>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</si>
  <si>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</si>
  <si>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</si>
  <si>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</si>
  <si>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</si>
  <si>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</si>
  <si>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</si>
  <si>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</si>
  <si>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</si>
  <si>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</si>
  <si>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</si>
  <si>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</si>
  <si>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</si>
  <si>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</si>
  <si>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</si>
  <si>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</si>
  <si>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</si>
  <si>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</si>
  <si>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</si>
  <si>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</si>
  <si>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reaction</t>
  </si>
  <si>
    <t>molecule, gene</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</si>
  <si>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</si>
  <si>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</si>
  <si>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</si>
  <si>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</si>
  <si>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</si>
  <si>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</si>
  <si>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</si>
  <si>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</si>
  <si>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</si>
  <si>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</si>
  <si>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</si>
  <si>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gene</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</si>
  <si>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</si>
  <si>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</si>
  <si>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</si>
  <si>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</si>
  <si>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</si>
  <si>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</si>
  <si>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</si>
  <si>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Pattern-Driven Navigation in 2D Multiscale Visualizations with Scalable Insets</t>
  </si>
  <si>
    <t>Lekschas et al.</t>
  </si>
  <si>
    <t>Gene sequence, e.g., Microarray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</si>
  <si>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</si>
  <si>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</si>
  <si>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</si>
  <si>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</si>
  <si>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</si>
  <si>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</si>
  <si>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</si>
  <si>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</si>
  <si>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</si>
  <si>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CrossTalkeR: analysis and visualization of ligand–receptor networks</t>
  </si>
  <si>
    <t>Nagai et al.</t>
  </si>
  <si>
    <t>Molecule, Cell</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</si>
  <si>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</si>
  <si>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reaction,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</si>
  <si>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</si>
  <si>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</si>
  <si>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</si>
  <si>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</si>
  <si>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rP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color rgb="FF1155CC"/>
        <u/>
      </rPr>
      <t>https://zenodo.org/record/4740646.</t>
    </r>
    <r>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</si>
  <si>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</si>
  <si>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</si>
  <si>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</si>
  <si>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Using 3D Animation to Visualize Hypotheses</t>
  </si>
  <si>
    <t>Nayak et al.</t>
  </si>
  <si>
    <t>Animation, x-ray crystallography, nmr</t>
  </si>
  <si>
    <t>use artist-driven methods to develop hypotheses</t>
  </si>
  <si>
    <t xml:space="preserve">pathways, reactions </t>
  </si>
  <si>
    <t>molecules, organelles, cells</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</si>
  <si>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</si>
  <si>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</si>
  <si>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</si>
  <si>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programii to model additional cellular/molecular content, complex structures, and incorporate dynamics, often by scripting. The animated scene is then rendered as a series of images. Finally, images are imported into compositing softwareiii to assemble the animation and append labels, annotations, and audio.</t>
  </si>
  <si>
    <t>animation, storytelling, hypothesis generation, chord diagram</t>
  </si>
  <si>
    <t>10.1016/j.tibs.2020.04.009</t>
  </si>
  <si>
    <t>A multi-scale map of cell structure fusing protein images and interactions</t>
  </si>
  <si>
    <t>Qin et al.</t>
  </si>
  <si>
    <t>microscopy, mass spectrometry/affinity purification</t>
  </si>
  <si>
    <t>Anatomy (from physiology)</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</si>
  <si>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</si>
  <si>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</si>
  <si>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</si>
  <si>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</si>
  <si>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</si>
  <si>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</si>
  <si>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Atlas4 with affinity purifications in BioPlex5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</si>
  <si>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</si>
  <si>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</si>
  <si>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</si>
  <si>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</si>
  <si>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</si>
  <si>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</si>
  <si>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</si>
  <si>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movement</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</si>
  <si>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</si>
  <si>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</si>
  <si>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</si>
  <si>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</si>
  <si>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</si>
  <si>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</si>
  <si>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</si>
  <si>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</si>
  <si>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</si>
  <si>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</si>
  <si>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</si>
  <si>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</si>
  <si>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molecular reaction (protein-ligand interactinos)</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</si>
  <si>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</si>
  <si>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</si>
  <si>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</si>
  <si>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</si>
  <si>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</si>
  <si>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</si>
  <si>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</si>
  <si>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</si>
  <si>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</si>
  <si>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</si>
  <si>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</si>
  <si>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</si>
  <si>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</si>
  <si>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</si>
  <si>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</si>
  <si>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</si>
  <si>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</si>
  <si>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</si>
  <si>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Modeling in the Time of COVID-19: Statistical and Rule-based Mesoscale Models</t>
  </si>
  <si>
    <t>Nguyen et al.</t>
  </si>
  <si>
    <t xml:space="preserve">The result of this can be used for scientific communication, exploration aspect is understanding how the various molecular components fit together and interact in rule-based system that user defines </t>
  </si>
  <si>
    <t>molecular interactions</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</si>
  <si>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</si>
  <si>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</si>
  <si>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</si>
  <si>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</si>
  <si>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</si>
  <si>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</si>
  <si>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</si>
  <si>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The human body at cellular resolution: the NIH Human Biomolecular Atlas Program</t>
  </si>
  <si>
    <t>Srivatsan et al.</t>
  </si>
  <si>
    <t>imaging, omics, mass spectroscopy</t>
  </si>
  <si>
    <t>Cell, Tissue, Organ, Organism</t>
  </si>
  <si>
    <t>explore and analyze molecular and cellular organization, interactions, and functions and their relationship to tissue, organ, system, and whole body level</t>
  </si>
  <si>
    <t>body</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</si>
  <si>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</si>
  <si>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</si>
  <si>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</si>
  <si>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</si>
  <si>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</si>
  <si>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</si>
  <si>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</si>
  <si>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</si>
  <si>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</si>
  <si>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</si>
  <si>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</si>
  <si>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</si>
  <si>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</si>
  <si>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</si>
  <si>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</si>
  <si>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</si>
  <si>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</si>
  <si>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</si>
  <si>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</si>
  <si>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</si>
  <si>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</si>
  <si>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</si>
  <si>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</si>
  <si>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</si>
  <si>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</si>
  <si>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</si>
  <si>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</si>
  <si>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</si>
  <si>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</si>
  <si>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</si>
  <si>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</si>
  <si>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</si>
  <si>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</si>
  <si>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</si>
  <si>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</si>
  <si>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</si>
  <si>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</si>
  <si>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</si>
  <si>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</si>
  <si>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</si>
  <si>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</si>
  <si>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Patient-specific isogeometric fluid–structure interaction analysis of thoracic aortic blood flow due to implantation of the Jarvik 2000 left ventricular assist device</t>
  </si>
  <si>
    <t>Bazilevs et al.</t>
  </si>
  <si>
    <t>CT, simulation (NURBS-based isogeometric analysis)</t>
  </si>
  <si>
    <t>partial patient data, partial additional modeling</t>
  </si>
  <si>
    <t>Cardiovascular dynamics</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</si>
  <si>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</si>
  <si>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</si>
  <si>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</si>
  <si>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</si>
  <si>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</si>
  <si>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</si>
  <si>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Visual Analysis of Cardiac 4D MRI Blood Flow Using Line Predicates</t>
  </si>
  <si>
    <t>Born et al.</t>
  </si>
  <si>
    <t>Visual analysis main component, direct visualization for exploration of data as secondary concept as well</t>
  </si>
  <si>
    <t xml:space="preserve">blood flow </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</si>
  <si>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</si>
  <si>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</si>
  <si>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</si>
  <si>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</si>
  <si>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</si>
  <si>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</si>
  <si>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</si>
  <si>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</si>
  <si>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</si>
  <si>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</si>
  <si>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</si>
  <si>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</si>
  <si>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</si>
  <si>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</si>
  <si>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</si>
  <si>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</si>
  <si>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</si>
  <si>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</si>
  <si>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</si>
  <si>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</si>
  <si>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</si>
  <si>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</si>
  <si>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communication element here is the derived features that help to provide a more clear and concise overview of flow patterns -- is targeted towards experts</t>
  </si>
  <si>
    <t>Blood flow</t>
  </si>
  <si>
    <t>heart</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</si>
  <si>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</si>
  <si>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</si>
  <si>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</si>
  <si>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</si>
  <si>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</si>
  <si>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</si>
  <si>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Fast Joint Detection-Estimation of Evoked Brain Activity in Event-Related fMRI Using a Variational Approach</t>
  </si>
  <si>
    <t>Chaari et al.</t>
  </si>
  <si>
    <t>direct visualization with a little bit of derivation and color coding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</si>
  <si>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</si>
  <si>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</si>
  <si>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</si>
  <si>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</si>
  <si>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</si>
  <si>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</si>
  <si>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Temporal Interpolation of 4D PC-MRI Blood-flow Measurements Using Bidirectional Physics-based Fluid Simulation</t>
  </si>
  <si>
    <t>PC-MRI, CFD</t>
  </si>
  <si>
    <t>dehoon.2016.jpg</t>
  </si>
  <si>
    <t>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</si>
  <si>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</si>
  <si>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</si>
  <si>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</si>
  <si>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</si>
  <si>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</si>
  <si>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</si>
  <si>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respiratory signaling</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</si>
  <si>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</si>
  <si>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</si>
  <si>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</si>
  <si>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</si>
  <si>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</si>
  <si>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</si>
  <si>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Statistical Modeling of 4D Respiratory Lung Motion Using Diffeomorphic Image Registration</t>
  </si>
  <si>
    <t>Ehrhardt et al.</t>
  </si>
  <si>
    <t>CT, model</t>
  </si>
  <si>
    <t>half of the visual information from additional modeling and statistical information, however no visual analysis</t>
  </si>
  <si>
    <t>lung motion</t>
  </si>
  <si>
    <t>lung</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</si>
  <si>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</si>
  <si>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</si>
  <si>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</si>
  <si>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</si>
  <si>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</si>
  <si>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</si>
  <si>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</si>
  <si>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4D blood flow visualization fusing 3D and 4D MRA image sequences</t>
  </si>
  <si>
    <t>Forkert et al.</t>
  </si>
  <si>
    <t>4D MRA/ 
TOF MRA</t>
  </si>
  <si>
    <t>direct visualization with color encoding</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</si>
  <si>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</si>
  <si>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</si>
  <si>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</si>
  <si>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</si>
  <si>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</si>
  <si>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</si>
  <si>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</si>
  <si>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</si>
  <si>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</si>
  <si>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</si>
  <si>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</si>
  <si>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</si>
  <si>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</si>
  <si>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</si>
  <si>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</si>
  <si>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</si>
  <si>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</si>
  <si>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</si>
  <si>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</si>
  <si>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</si>
  <si>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biomechanical motion, chewing and so on</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</si>
  <si>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</si>
  <si>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</si>
  <si>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</si>
  <si>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</si>
  <si>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</si>
  <si>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</si>
  <si>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</si>
  <si>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</si>
  <si>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</si>
  <si>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Prediction Framework for Statistical Respiratory Motion Modeling</t>
  </si>
  <si>
    <t>Klinder, Lorenz, Ostermann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</si>
  <si>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</si>
  <si>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</si>
  <si>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</si>
  <si>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</si>
  <si>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</si>
  <si>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</si>
  <si>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Patient-specific modeling and visualization of blood flow through the heart</t>
  </si>
  <si>
    <t>Kulp et al.</t>
  </si>
  <si>
    <t>CT, fluid simulation</t>
  </si>
  <si>
    <t xml:space="preserve">use high-resolution 4D CT data to model the heart walls, accurately simulate blood flow, and visualize the simulation output. Glyphs are direct representation of data </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</si>
  <si>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</si>
  <si>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</si>
  <si>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</si>
  <si>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</si>
  <si>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</si>
  <si>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</si>
  <si>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</si>
  <si>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</si>
  <si>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</si>
  <si>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</si>
  <si>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</si>
  <si>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vessel</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</si>
  <si>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</si>
  <si>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</si>
  <si>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</si>
  <si>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</si>
  <si>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</si>
  <si>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</si>
  <si>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</si>
  <si>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</si>
  <si>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</si>
  <si>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communicate data (no stats, not interactive)</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</si>
  <si>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</si>
  <si>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</si>
  <si>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</si>
  <si>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</si>
  <si>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</si>
  <si>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</si>
  <si>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Towards Patient-specific Finite-element Simulation of Mitralclip Procedure</t>
  </si>
  <si>
    <t>Mansi et al.</t>
  </si>
  <si>
    <t>Echocardiography</t>
  </si>
  <si>
    <t>visualization of modeled process from patient data, VR to explore and help clearly communicate the process of radio-frequency ablation</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</si>
  <si>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</si>
  <si>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</si>
  <si>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</si>
  <si>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</si>
  <si>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</si>
  <si>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</si>
  <si>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</si>
  <si>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</si>
  <si>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</si>
  <si>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</si>
  <si>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</si>
  <si>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</si>
  <si>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</si>
  <si>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</si>
  <si>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</si>
  <si>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</si>
  <si>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</si>
  <si>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</si>
  <si>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</si>
  <si>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</si>
  <si>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</si>
  <si>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</si>
  <si>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</si>
  <si>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</si>
  <si>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</si>
  <si>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</si>
  <si>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</si>
  <si>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</si>
  <si>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</si>
  <si>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</si>
  <si>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</si>
  <si>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</si>
  <si>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</si>
  <si>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</si>
  <si>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</si>
  <si>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</si>
  <si>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</si>
  <si>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</si>
  <si>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</si>
  <si>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</si>
  <si>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Deriving and Visualizing Uncertainty in Kinetic PET Modeling</t>
  </si>
  <si>
    <t>PET, CT, model</t>
  </si>
  <si>
    <t>Tissue, Organ, *Whole Body</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</si>
  <si>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</si>
  <si>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</si>
  <si>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</si>
  <si>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</si>
  <si>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nguyen.jpg</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</si>
  <si>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</si>
  <si>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</si>
  <si>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</si>
  <si>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</si>
  <si>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</si>
  <si>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</si>
  <si>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</si>
  <si>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</si>
  <si>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</si>
  <si>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</si>
  <si>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</si>
  <si>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</si>
  <si>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</si>
  <si>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</si>
  <si>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</si>
  <si>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</si>
  <si>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Visual analysis of cerebral perfusion data four interactive approaches and a comparison</t>
  </si>
  <si>
    <t>Oeltze et al.</t>
  </si>
  <si>
    <t xml:space="preserve">interactive analysis approaches require the user to eventually decide which part of the tissue is ranked among infarcted and healthy tissue, respectively. Top 2 panels are direct visualization to explore the data in raw form </t>
  </si>
  <si>
    <t>blood flow (perfusion)</t>
  </si>
  <si>
    <t>Visualization techniques for the analysis of perfusion data. In particular, the analysis of different parameters characterizing time-intensity curves for a particular voxel is supported.</t>
  </si>
  <si>
    <t>oeltze2009.jpg</t>
  </si>
  <si>
    <t>Oeltze-Jafra, S.; Cebral, J. R.; Janiga, G.;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</si>
  <si>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</si>
  <si>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</si>
  <si>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</si>
  <si>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</si>
  <si>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</si>
  <si>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</si>
  <si>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</si>
  <si>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</si>
  <si>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</si>
  <si>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</si>
  <si>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</si>
  <si>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</si>
  <si>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</si>
  <si>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</si>
  <si>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</si>
  <si>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</si>
  <si>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</si>
  <si>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</si>
  <si>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</si>
  <si>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</si>
  <si>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</si>
  <si>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</si>
  <si>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</si>
  <si>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</si>
  <si>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</si>
  <si>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</si>
  <si>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</si>
  <si>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</si>
  <si>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</si>
  <si>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</si>
  <si>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</si>
  <si>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</si>
  <si>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</si>
  <si>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</si>
  <si>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</si>
  <si>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</si>
  <si>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</si>
  <si>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</si>
  <si>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</si>
  <si>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</si>
  <si>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</si>
  <si>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</si>
  <si>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</si>
  <si>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</si>
  <si>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</si>
  <si>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</si>
  <si>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</si>
  <si>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</si>
  <si>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</si>
  <si>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</si>
  <si>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</si>
  <si>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</si>
  <si>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</si>
  <si>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</si>
  <si>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Multimodal Visualization with Interactive Closeups</t>
  </si>
  <si>
    <t>Ropinski et al.</t>
  </si>
  <si>
    <t>CT,MRI,PET</t>
  </si>
  <si>
    <t>Structure analysis, Communication</t>
  </si>
  <si>
    <t>main goal to support doctor-doctor communication, explore images from multimodal acquisitions in a curated way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</si>
  <si>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</si>
  <si>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</si>
  <si>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</si>
  <si>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</si>
  <si>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</si>
  <si>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</si>
  <si>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A visualization framework for the analysis of neuromuscular simulations</t>
  </si>
  <si>
    <t xml:space="preserve">Pronost et al. </t>
  </si>
  <si>
    <t>Simulation, MRI, Electromyography</t>
  </si>
  <si>
    <t>Organ, System*</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</si>
  <si>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</si>
  <si>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</si>
  <si>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</si>
  <si>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</si>
  <si>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</si>
  <si>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</si>
  <si>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</si>
  <si>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</si>
  <si>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Real-time visualization of muscle stiffness distribution with ultrasound shear wave imaging during muscle contraction</t>
  </si>
  <si>
    <t>Shinohara et al.</t>
  </si>
  <si>
    <t>Ultrasound</t>
  </si>
  <si>
    <t>direct visualization to explore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</si>
  <si>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</si>
  <si>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</si>
  <si>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</si>
  <si>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</si>
  <si>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</si>
  <si>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</si>
  <si>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</si>
  <si>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Visualizing Particle/Flow Structure Interactions in the Small Bronchial Tubes</t>
  </si>
  <si>
    <t>Soni, Thompson, Machijaru</t>
  </si>
  <si>
    <t>Process analysis, Direct visualization</t>
  </si>
  <si>
    <t xml:space="preserve">direct visualization of particle trajector information; particle destination map (which shows the final position of a particle, in the form of a scalar field, as a function of the particle's release position) and FTLE map (finite-time Lyapunov exponent to characterize particle flow/structure interactions)---these methods are just different ways to map the data visually, from what I understand. Not really illustrative </t>
  </si>
  <si>
    <t>Breathing</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</si>
  <si>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</si>
  <si>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</si>
  <si>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</si>
  <si>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</si>
  <si>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</si>
  <si>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</si>
  <si>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CoViCAD: Comprehensive Visualization of Coronary Artery Disease</t>
  </si>
  <si>
    <t>Termeer et al.</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</si>
  <si>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</si>
  <si>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</si>
  <si>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</si>
  <si>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</si>
  <si>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</si>
  <si>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</si>
  <si>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Normalized Cut Group Clustering of Resting-State fMRI Data</t>
  </si>
  <si>
    <t>Van Den Heuvel, Mandl, Pol</t>
  </si>
  <si>
    <t>brain activation</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</si>
  <si>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</si>
  <si>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</si>
  <si>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</si>
  <si>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</si>
  <si>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</si>
  <si>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</si>
  <si>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Tridimensional Visualization and Analysis of Early Human Development</t>
  </si>
  <si>
    <t>Belle et al.</t>
  </si>
  <si>
    <t>Cell, Tissue, Organ, System, *Whole Body</t>
  </si>
  <si>
    <t>Anatomy (form follows function)</t>
  </si>
  <si>
    <t xml:space="preserve">exploration of high resolution microscopy data of human embryos to undertsand system structure </t>
  </si>
  <si>
    <t>embryo development</t>
  </si>
  <si>
    <t>human embryo</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</si>
  <si>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</si>
  <si>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</si>
  <si>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</si>
  <si>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</si>
  <si>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</si>
  <si>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</si>
  <si>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</si>
  <si>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</si>
  <si>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</si>
  <si>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</si>
  <si>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This communicates a clear and specific message about the data through a series of processing steps to map the data to this visual result; has reconstructed 3D models</t>
  </si>
  <si>
    <t>wing</t>
  </si>
  <si>
    <t>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</si>
  <si>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</si>
  <si>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</si>
  <si>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</si>
  <si>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</si>
  <si>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</si>
  <si>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</si>
  <si>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</si>
  <si>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Analysis of long molecular dynamics simulations using interactive focus+ context visualization</t>
  </si>
  <si>
    <t>Byška et al.</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</si>
  <si>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</si>
  <si>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</si>
  <si>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</si>
  <si>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</si>
  <si>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</si>
  <si>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</si>
  <si>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</si>
  <si>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</si>
  <si>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</si>
  <si>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</si>
  <si>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</si>
  <si>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</si>
  <si>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</si>
  <si>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</si>
  <si>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</si>
  <si>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</si>
  <si>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</si>
  <si>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</si>
  <si>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</si>
  <si>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</si>
  <si>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</si>
  <si>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</si>
  <si>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</si>
  <si>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</si>
  <si>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</si>
  <si>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</si>
  <si>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</si>
  <si>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</si>
  <si>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</si>
  <si>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</si>
  <si>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</si>
  <si>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</si>
  <si>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</si>
  <si>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</si>
  <si>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</si>
  <si>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</si>
  <si>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Molecule, Organell</t>
  </si>
  <si>
    <t xml:space="preserve"> analysis and exploration of multiple microarray datasets simultaneously for gene expression</t>
  </si>
  <si>
    <t>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</si>
  <si>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</si>
  <si>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</si>
  <si>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</si>
  <si>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</si>
  <si>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</si>
  <si>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</si>
  <si>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</si>
  <si>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</si>
  <si>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</si>
  <si>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</si>
  <si>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</si>
  <si>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</si>
  <si>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</si>
  <si>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</si>
  <si>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</si>
  <si>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</si>
  <si>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</si>
  <si>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</si>
  <si>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</si>
  <si>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Visualizing tumor environment with perfusion and diffusion MRI: Computational challenges</t>
  </si>
  <si>
    <t>Marias, Kostas; Nikiforaki, Katerina; Manikis, Georgios C.; Kontopodis, Eleftherios; Papanikolaou, Nikolaos</t>
  </si>
  <si>
    <t>DWI, PWI</t>
  </si>
  <si>
    <t xml:space="preserve">Visualize tumor regions, highlighted through color coding overlay. gain information on cellularity, tissue integrity or changes in its architecture. Charts that are shown are summarizing results from acquisition </t>
  </si>
  <si>
    <t>perfusion</t>
  </si>
  <si>
    <t>tumor</t>
  </si>
  <si>
    <t>In this paper we presented a number of considerations regarding the application of diffusion and perfusion MRI for Visualizing the tumor environment based on the work and experience of our group.</t>
  </si>
  <si>
    <t>marias.jpg</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</si>
  <si>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</si>
  <si>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</si>
  <si>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</si>
  <si>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Pathline: A Tool For Comparative Functional Genomics</t>
  </si>
  <si>
    <t>Melançon, Munzner, Weiskopf</t>
  </si>
  <si>
    <t>microarray(?), BioCyc database</t>
  </si>
  <si>
    <t xml:space="preserve">Molecule, Organelle </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</si>
  <si>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</si>
  <si>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</si>
  <si>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</si>
  <si>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</si>
  <si>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</si>
  <si>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</si>
  <si>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</si>
  <si>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</si>
  <si>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</si>
  <si>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Geometric Detection Algorithms for Cavities on Protein Surfaces in Molecular Graphics: A Survey</t>
  </si>
  <si>
    <t>Simões et al.</t>
  </si>
  <si>
    <t>x-ray crystallography, nmr</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</si>
  <si>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</si>
  <si>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</si>
  <si>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</si>
  <si>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</si>
  <si>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</si>
  <si>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</si>
  <si>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</si>
  <si>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</si>
  <si>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</si>
  <si>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</si>
  <si>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Is it Necessary to Model the Matrix Degrading Enzymes for Simulating Tumour Growth?</t>
  </si>
  <si>
    <t>Toma et al.</t>
  </si>
  <si>
    <t>Molecule, Cell, Tissue</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</si>
  <si>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</si>
  <si>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</si>
  <si>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</si>
  <si>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</si>
  <si>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</si>
  <si>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</si>
  <si>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</si>
  <si>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</si>
  <si>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</si>
  <si>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</si>
  <si>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</si>
  <si>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</si>
  <si>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</si>
  <si>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</si>
  <si>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</si>
  <si>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</si>
  <si>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Quantitative Analysis of Knee Movement Patterns Through Comparative Visualization</t>
  </si>
  <si>
    <t>4D CT</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</si>
  <si>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</si>
  <si>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Movement</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</si>
  <si>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</si>
  <si>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</si>
  <si>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</si>
  <si>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</si>
  <si>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</si>
  <si>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</si>
  <si>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</si>
  <si>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</si>
  <si>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GPU-based Multi-Volume Rendering for the Visualization of Functional Brain Images</t>
  </si>
  <si>
    <t>Roßler et al.</t>
  </si>
  <si>
    <t>combination rendering, e.g., direct volume rendering, pre-integrated volume rendering, light. Purpose to visualize fMRI data</t>
  </si>
  <si>
    <t>activation</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</si>
  <si>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</si>
  <si>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</si>
  <si>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</si>
  <si>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</si>
  <si>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</si>
  <si>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no</t>
  </si>
  <si>
    <t>Diffusion Tensor Visualization with Glyph Packing</t>
  </si>
  <si>
    <t>Kindlmann, Westin</t>
  </si>
  <si>
    <t>DT-MRI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</si>
  <si>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</si>
  <si>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</si>
  <si>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</si>
  <si>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</si>
  <si>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</si>
  <si>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</si>
  <si>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</si>
  <si>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</si>
  <si>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</si>
  <si>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Interactive simulation and comparative visualisation of the bone-determined range of motion of the human shoulder</t>
  </si>
  <si>
    <t>Krekel et al.</t>
  </si>
  <si>
    <t>motion tracking</t>
  </si>
  <si>
    <t>Comparative visualization of ROM envelopes to assess shoulder joint mobility; bones of shoulder joint present for spatial reference</t>
  </si>
  <si>
    <t>Shoulder</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</si>
  <si>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</si>
  <si>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</si>
  <si>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</si>
  <si>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</si>
  <si>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</si>
  <si>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10.1111/j.1467-8659.2009.01681.x</t>
  </si>
  <si>
    <t>Visual Analysis of Multi-Joint Kinematic Data</t>
  </si>
  <si>
    <t>visual analysis solution for kinetic data</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</si>
  <si>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</si>
  <si>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</si>
  <si>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</si>
  <si>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</si>
  <si>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</si>
  <si>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</si>
  <si>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y- near lower grp, in collection with character animation works</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</si>
  <si>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</si>
  <si>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</si>
  <si>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</si>
  <si>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</si>
  <si>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</si>
  <si>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</si>
  <si>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</si>
  <si>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</si>
  <si>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</si>
  <si>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</si>
  <si>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</si>
  <si>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</si>
  <si>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</si>
  <si>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</si>
  <si>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</si>
  <si>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</si>
  <si>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</si>
  <si>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</si>
  <si>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</si>
  <si>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</si>
  <si>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</si>
  <si>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Adapted Surface Visualization of Cerebral Aneurysms with Embedded Blood Flow Information</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</si>
  <si>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</si>
  <si>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</si>
  <si>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</si>
  <si>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</si>
  <si>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</si>
  <si>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Bartz, Dirk; Botha, Charl; Hornegger, Joachim; Machiraju (editors, Raghu; Gasteiger, Rocco; Neugebauer, Mathias; Kubisch, Christoph;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</si>
  <si>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</si>
  <si>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</si>
  <si>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</si>
  <si>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</si>
  <si>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OpenCMISS: a multi-physics &amp; multi-scale computational infrastructure for the VPH/Physiome project</t>
  </si>
  <si>
    <t>Bradley et al.</t>
  </si>
  <si>
    <t xml:space="preserve">many </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</si>
  <si>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</si>
  <si>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</si>
  <si>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</si>
  <si>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</si>
  <si>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</si>
  <si>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</si>
  <si>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</si>
  <si>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</si>
  <si>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</si>
  <si>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</si>
  <si>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</si>
  <si>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</si>
  <si>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</si>
  <si>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</si>
  <si>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</si>
  <si>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</si>
  <si>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</si>
  <si>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</si>
  <si>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</si>
  <si>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</si>
  <si>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</si>
  <si>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</si>
  <si>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</si>
  <si>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</si>
  <si>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</si>
  <si>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</si>
  <si>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caspi.jpg</t>
  </si>
  <si>
    <t xml:space="preserve">MetaCyc (MetaCyc.org) is a highly curated reference database of small-molecule metabolism from all domains of life. It contains data about enzymes and metabolic pathways that have been experimentally validated and reported in the scientific literature. Visualizations in this database are illustrative/graphical networks to communicate and explore members of a pathway </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</si>
  <si>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</si>
  <si>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</si>
  <si>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</si>
  <si>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</si>
  <si>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Illustration-Inspired Visualization of Blood Flow Dynamics</t>
  </si>
  <si>
    <t>Coppin et al.</t>
  </si>
  <si>
    <t>CFD</t>
  </si>
  <si>
    <t xml:space="preserve">main idea to communicate dynamics of blood flow, use of illustrative techniques to abstract essential elements </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</si>
  <si>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</si>
  <si>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</si>
  <si>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</si>
  <si>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</si>
  <si>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</si>
  <si>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</si>
  <si>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Visualization of time dependent confocal microscopy data</t>
  </si>
  <si>
    <t>De Leeuw et al.</t>
  </si>
  <si>
    <t>confocal microscopy</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</si>
  <si>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</si>
  <si>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</si>
  <si>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</si>
  <si>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</si>
  <si>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</si>
  <si>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</si>
  <si>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</si>
  <si>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</si>
  <si>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</si>
  <si>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</si>
  <si>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</si>
  <si>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</si>
  <si>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</si>
  <si>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</si>
  <si>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</si>
  <si>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</si>
  <si>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</si>
  <si>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</si>
  <si>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</si>
  <si>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</si>
  <si>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Reaching new levels of realism in modeling biological macromolecules in cellular environments</t>
  </si>
  <si>
    <t>Feig, Sugita</t>
  </si>
  <si>
    <t>visualize results of simulations/models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</si>
  <si>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</si>
  <si>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</si>
  <si>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</si>
  <si>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Feig, Michael; Sugita, Yuji</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</si>
  <si>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</si>
  <si>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</si>
  <si>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</si>
  <si>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</si>
  <si>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Mitochondrial form and function</t>
  </si>
  <si>
    <t>Friedman, Nunnari</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</si>
  <si>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</si>
  <si>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</si>
  <si>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</si>
  <si>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</si>
  <si>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</si>
  <si>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</si>
  <si>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</si>
  <si>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</si>
  <si>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</si>
  <si>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Resting State fMRI-guided Fiber Clustering: Methods and Applications</t>
  </si>
  <si>
    <t>Ge et al.</t>
  </si>
  <si>
    <t>fMRI/DTI</t>
  </si>
  <si>
    <t xml:space="preserve">cluster fiber bundles (derive, analysis) and explore result </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</si>
  <si>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</si>
  <si>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</si>
  <si>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</si>
  <si>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</si>
  <si>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</si>
  <si>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</si>
  <si>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</si>
  <si>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</si>
  <si>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</si>
  <si>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</si>
  <si>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</si>
  <si>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</si>
  <si>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</si>
  <si>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</si>
  <si>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</si>
  <si>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</si>
  <si>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</si>
  <si>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</si>
  <si>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</si>
  <si>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</si>
  <si>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</si>
  <si>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</si>
  <si>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</si>
  <si>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</si>
  <si>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</si>
  <si>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</si>
  <si>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</si>
  <si>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</si>
  <si>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</si>
  <si>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</si>
  <si>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</si>
  <si>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</si>
  <si>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</si>
  <si>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</si>
  <si>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</si>
  <si>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We present a fully automatic real-time algorithm for robust and accurate left ventricular segmentation in three-dimensional (3D) cardiac ultrasound.</t>
  </si>
  <si>
    <t>hansegard.jpg</t>
  </si>
  <si>
    <t>Hansegård, Jøger; Orderud, Fredrik; Rabben, Stein I.</t>
  </si>
  <si>
    <t xml:space="preserve">Quadrilateral Mesh; Active Shape Model; Spline Interpolant; Left Ventricular Shape; Left Ventricular Model </t>
  </si>
  <si>
    <t>10.1007/978-3-540-74272-2_20</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</si>
  <si>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</si>
  <si>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</si>
  <si>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</si>
  <si>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</si>
  <si>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</si>
  <si>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</si>
  <si>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</si>
  <si>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</si>
  <si>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</si>
  <si>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</si>
  <si>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</si>
  <si>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</si>
  <si>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</si>
  <si>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</si>
  <si>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</si>
  <si>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</si>
  <si>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</si>
  <si>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</si>
  <si>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</si>
  <si>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</si>
  <si>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</si>
  <si>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</si>
  <si>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</si>
  <si>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</si>
  <si>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</si>
  <si>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</si>
  <si>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 xml:space="preserve">molecular pathway, gene expression, gene interaction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</si>
  <si>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</si>
  <si>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</si>
  <si>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</si>
  <si>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</si>
  <si>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</si>
  <si>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</si>
  <si>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</si>
  <si>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A Survey of Cardiac 4D PC-MRI Data Processing</t>
  </si>
  <si>
    <t>Köhler et al.</t>
  </si>
  <si>
    <t>Tissue, Orgen</t>
  </si>
  <si>
    <t xml:space="preserve">focus of survey mainly of visualizing this data for domain experts to explore features of the data, or to analyze data for a specific hypothesis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</si>
  <si>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</si>
  <si>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</si>
  <si>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</si>
  <si>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</si>
  <si>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</si>
  <si>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</si>
  <si>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</si>
  <si>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</si>
  <si>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The application of GPU particle tracing to diffusion tensor field visualization</t>
  </si>
  <si>
    <t>Kondratieva et al.</t>
  </si>
  <si>
    <t>DTI</t>
  </si>
  <si>
    <t>Physiology (drives the anatomy)</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</si>
  <si>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</si>
  <si>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</si>
  <si>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</si>
  <si>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</si>
  <si>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</si>
  <si>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</si>
  <si>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</si>
  <si>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</si>
  <si>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</si>
  <si>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</si>
  <si>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A Survey and Classification of Visualisation in Multiscale Biomedical Applications</t>
  </si>
  <si>
    <t>Mcfarlane et al.</t>
  </si>
  <si>
    <t>simulation, imaging</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</si>
  <si>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</si>
  <si>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</si>
  <si>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</si>
  <si>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</si>
  <si>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</si>
  <si>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multiscale</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</si>
  <si>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</si>
  <si>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</si>
  <si>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Visualization and User Interaction Methods for Multiscale Biomedical Data</t>
  </si>
  <si>
    <t>Millán Vaquero et al.</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</si>
  <si>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</si>
  <si>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visualization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</si>
  <si>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</si>
  <si>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</si>
  <si>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</si>
  <si>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</si>
  <si>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</si>
  <si>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</si>
  <si>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</si>
  <si>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</si>
  <si>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</si>
  <si>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</si>
  <si>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</si>
  <si>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</si>
  <si>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</si>
  <si>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</si>
  <si>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</si>
  <si>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</si>
  <si>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</si>
  <si>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</si>
  <si>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</si>
  <si>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</si>
  <si>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</si>
  <si>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</si>
  <si>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</si>
  <si>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</si>
  <si>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</si>
  <si>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</si>
  <si>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</si>
  <si>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</si>
  <si>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</si>
  <si>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</si>
  <si>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</si>
  <si>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</si>
  <si>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</si>
  <si>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</si>
  <si>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</si>
  <si>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</si>
  <si>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</si>
  <si>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</si>
  <si>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</si>
  <si>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</si>
  <si>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</si>
  <si>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</si>
  <si>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</si>
  <si>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</si>
  <si>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</si>
  <si>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</si>
  <si>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</si>
  <si>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</si>
  <si>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</si>
  <si>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</si>
  <si>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</si>
  <si>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Computational fluid dynamics simulations of blood flow regularized by 3D phase contrast MRI</t>
  </si>
  <si>
    <t>Rispoli et al.</t>
  </si>
  <si>
    <t>Simulation, MRI</t>
  </si>
  <si>
    <t>Main focus of paper is the CFD simulation, visualization in paper simply is to visualize results of the simulation</t>
  </si>
  <si>
    <t>bioengineering</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</si>
  <si>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</si>
  <si>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</si>
  <si>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</si>
  <si>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</si>
  <si>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</si>
  <si>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</si>
  <si>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</si>
  <si>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</si>
  <si>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</si>
  <si>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</si>
  <si>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</si>
  <si>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</si>
  <si>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</si>
  <si>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</si>
  <si>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</si>
  <si>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</si>
  <si>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Menneskets fysiologi</t>
  </si>
  <si>
    <t>Sand et al.</t>
  </si>
  <si>
    <t>ilustration</t>
  </si>
  <si>
    <t>Phyiology</t>
  </si>
  <si>
    <t>Illustrations designed to communicate processes in a clear way, totally abstracted from original data</t>
  </si>
  <si>
    <t xml:space="preserve">body processes across scales </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</si>
  <si>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</si>
  <si>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</si>
  <si>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</si>
  <si>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</si>
  <si>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</si>
  <si>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</si>
  <si>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</si>
  <si>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</si>
  <si>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</si>
  <si>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</si>
  <si>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</si>
  <si>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</si>
  <si>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</si>
  <si>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</si>
  <si>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</si>
  <si>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</si>
  <si>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Exploring connectivity of the brain's white matter with dynamic queries</t>
  </si>
  <si>
    <t>Sherbondy et al.</t>
  </si>
  <si>
    <t>DTI, fMRI</t>
  </si>
  <si>
    <t>visual analysis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</si>
  <si>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[water diffusion in brain leads to brain structure]</t>
  </si>
  <si>
    <t>a novel interaction technique and a software system designed to assist in the exploration of white matter connectivity in the brain.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</si>
  <si>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</si>
  <si>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</si>
  <si>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</si>
  <si>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</si>
  <si>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</si>
  <si>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</si>
  <si>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</si>
  <si>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</si>
  <si>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</si>
  <si>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</si>
  <si>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</si>
  <si>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</si>
  <si>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</si>
  <si>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</si>
  <si>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</si>
  <si>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</si>
  <si>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</si>
  <si>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</si>
  <si>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</si>
  <si>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</si>
  <si>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heart beat (changes in walls of heart)</t>
  </si>
  <si>
    <t xml:space="preserve">heart </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</si>
  <si>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</si>
  <si>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</si>
  <si>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</si>
  <si>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</si>
  <si>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</si>
  <si>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</si>
  <si>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Visualization and function of vimentin phosphorylation by cdc2 kinase during mitosis.</t>
  </si>
  <si>
    <t>Tsujimura et al.</t>
  </si>
  <si>
    <t xml:space="preserve">this is a tool that really provides a survey of the tools and methods for biological data visualization - idea is to explore these papers </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</si>
  <si>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</si>
  <si>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</si>
  <si>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</si>
  <si>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</si>
  <si>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</si>
  <si>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</si>
  <si>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</si>
  <si>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</si>
  <si>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</si>
  <si>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</si>
  <si>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</si>
  <si>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</si>
  <si>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</si>
  <si>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(same as PC-MRI).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</si>
  <si>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</si>
  <si>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</si>
  <si>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</si>
  <si>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</si>
  <si>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</si>
  <si>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</si>
  <si>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Hummod browser: An exploratory visualization tool for the analysis of whole-body physiology simulation data</t>
  </si>
  <si>
    <t>Wu et al.</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</si>
  <si>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</si>
  <si>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reaction,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</si>
  <si>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</si>
  <si>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</si>
  <si>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</si>
  <si>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</si>
  <si>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</si>
  <si>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</si>
  <si>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</si>
  <si>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</si>
  <si>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</si>
  <si>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</si>
  <si>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</si>
  <si>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</si>
  <si>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</si>
  <si>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</si>
  <si>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</si>
  <si>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</si>
  <si>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</si>
  <si>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</si>
  <si>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</si>
  <si>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Membrane mapping: combining mesoscopic and molecular cell visualization</t>
  </si>
  <si>
    <t xml:space="preserve">Waltemate et al. </t>
  </si>
  <si>
    <t xml:space="preserve">Simulation, X-ray crystallography, nmr, em </t>
  </si>
  <si>
    <t xml:space="preserve">explore visualization of the output of detailed MD simulations on an atomistic level, see what actual molecules look like, however not for the whole cell but only for a small region of interest; education on cell and inner molecular dynamics </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</si>
  <si>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</si>
  <si>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</si>
  <si>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</si>
  <si>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</si>
  <si>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</si>
  <si>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</si>
  <si>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</si>
  <si>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</si>
  <si>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</si>
  <si>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</si>
  <si>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</si>
  <si>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</si>
  <si>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</si>
  <si>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</si>
  <si>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</si>
  <si>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</si>
  <si>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</si>
  <si>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</si>
  <si>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</si>
  <si>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</si>
  <si>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</si>
  <si>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</si>
  <si>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</si>
  <si>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</si>
  <si>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</si>
  <si>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</si>
  <si>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</si>
  <si>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</si>
  <si>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</si>
  <si>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</si>
  <si>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</si>
  <si>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</si>
  <si>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</si>
  <si>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Multi-Segment Foot for Human Modelling and Simulation</t>
  </si>
  <si>
    <t>Park et al.</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</si>
  <si>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</si>
  <si>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</si>
  <si>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</si>
  <si>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</si>
  <si>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</si>
  <si>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</si>
  <si>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</si>
  <si>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</si>
  <si>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</si>
  <si>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ParaGlyder: Probe-driven Interactive Visual Analysis for Multiparametric Medical Imaging Data</t>
  </si>
  <si>
    <t>Mörth et al.</t>
  </si>
  <si>
    <t>MR</t>
  </si>
  <si>
    <t xml:space="preserve">Metabolic tumor profiling with through interactive visual analysis of multimodal data; for individuals </t>
  </si>
  <si>
    <t>morphogenesis, tumor growth</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</si>
  <si>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</si>
  <si>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</si>
  <si>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</si>
  <si>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</si>
  <si>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</si>
  <si>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</si>
  <si>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</si>
  <si>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</si>
  <si>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</si>
  <si>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</si>
  <si>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</si>
  <si>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</si>
  <si>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</si>
  <si>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</si>
  <si>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</si>
  <si>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</si>
  <si>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</si>
  <si>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Advanced Multi-scale Modelling of the Respiratory System</t>
  </si>
  <si>
    <t>Wiechert et al.</t>
  </si>
  <si>
    <t>simulation, CT</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</si>
  <si>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</si>
  <si>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Breathing, air exchange</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</si>
  <si>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</si>
  <si>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</si>
  <si>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</si>
  <si>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</si>
  <si>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</si>
  <si>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</si>
  <si>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</si>
  <si>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</si>
  <si>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</si>
  <si>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</si>
  <si>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</si>
  <si>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</si>
  <si>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</si>
  <si>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</si>
  <si>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</si>
  <si>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</si>
  <si>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</si>
  <si>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</si>
  <si>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</si>
  <si>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</si>
  <si>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</si>
  <si>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</si>
  <si>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</si>
  <si>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</si>
  <si>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</si>
  <si>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</si>
  <si>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</si>
  <si>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</si>
  <si>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</si>
  <si>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</si>
  <si>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</si>
  <si>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</si>
  <si>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</si>
  <si>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</si>
  <si>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</si>
  <si>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</si>
  <si>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</si>
  <si>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muscle</t>
  </si>
  <si>
    <t>engineering</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</si>
  <si>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</si>
  <si>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</si>
  <si>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</si>
  <si>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</si>
  <si>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</si>
  <si>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</si>
  <si>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</si>
  <si>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An anatomy-based approach to human muscle modeling and deformation</t>
  </si>
  <si>
    <t>Dong et al.</t>
  </si>
  <si>
    <t>simulation, motion data, imaging data</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</si>
  <si>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</si>
  <si>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</si>
  <si>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</si>
  <si>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</si>
  <si>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</si>
  <si>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</si>
  <si>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</si>
  <si>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</si>
  <si>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</si>
  <si>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</si>
  <si>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</si>
  <si>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</si>
  <si>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</si>
  <si>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</si>
  <si>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</si>
  <si>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</si>
  <si>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</si>
  <si>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</si>
  <si>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</si>
  <si>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</si>
  <si>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</si>
  <si>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</si>
  <si>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</si>
  <si>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</si>
  <si>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</si>
  <si>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</si>
  <si>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</si>
  <si>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</si>
  <si>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</si>
  <si>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</si>
  <si>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</si>
  <si>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</si>
  <si>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 Biofeedback for Upper Limb Compensatory Movements: A Preliminary Study Next to Rehabilitation Professionals</t>
  </si>
  <si>
    <t>Lopes, Daniel S.; Faria, Afonso; Barriga, Ana; Caneira, Sérgio; Baptista, Filomena; Matos, Catarina; Neves, Ana F.; Prates, Leonor; Pereira, Ângela Maria; Nicolau, Hugo</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</si>
  <si>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</si>
  <si>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</si>
  <si>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</si>
  <si>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</si>
  <si>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</si>
  <si>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</si>
  <si>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</si>
  <si>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Modeling and Simulating Virtual Anatomical Humans</t>
  </si>
  <si>
    <t>MadehKhaksar et al.</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</si>
  <si>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</si>
  <si>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</si>
  <si>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</si>
  <si>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</si>
  <si>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</si>
  <si>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</si>
  <si>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</si>
  <si>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</si>
  <si>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10.1007%2F978-1-4471-6275-9_6</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</si>
  <si>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</si>
  <si>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</si>
  <si>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</si>
  <si>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</si>
  <si>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</si>
  <si>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</si>
  <si>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</si>
  <si>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</si>
  <si>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</si>
  <si>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</si>
  <si>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</si>
  <si>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Big Data Visualization in Cardiology—A Systematic Review and Future Directions</t>
  </si>
  <si>
    <t>Nazir et al.</t>
  </si>
  <si>
    <t>microscopy, imaging</t>
  </si>
  <si>
    <t xml:space="preserve">Cell, Tissue, Organ </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</si>
  <si>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</si>
  <si>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heart beat, blood flow</t>
  </si>
  <si>
    <t xml:space="preserve">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</si>
  <si>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</si>
  <si>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</si>
  <si>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</si>
  <si>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</si>
  <si>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</si>
  <si>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</si>
  <si>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</si>
  <si>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</si>
  <si>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</si>
  <si>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</si>
  <si>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</si>
  <si>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</si>
  <si>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</si>
  <si>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</si>
  <si>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</si>
  <si>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</si>
  <si>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</si>
  <si>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</si>
  <si>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</si>
  <si>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</si>
  <si>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</si>
  <si>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</si>
  <si>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</si>
  <si>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</si>
  <si>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</si>
  <si>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</si>
  <si>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</si>
  <si>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</si>
  <si>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Modern visualisation tools for research and education in biomechanics</t>
  </si>
  <si>
    <t>Van Sint Jan, S.; Viceconti, M.; Clapworthy, G.</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</si>
  <si>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</si>
  <si>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</si>
  <si>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</si>
  <si>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</si>
  <si>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</si>
  <si>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</si>
  <si>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</si>
  <si>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</si>
  <si>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</si>
  <si>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</si>
  <si>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</si>
  <si>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</si>
  <si>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</si>
  <si>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</si>
  <si>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</si>
  <si>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</si>
  <si>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</si>
  <si>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</si>
  <si>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Muscle and Fascia Simulation with Extended Position Based Dynamics</t>
  </si>
  <si>
    <t xml:space="preserve">Romeo et al. </t>
  </si>
  <si>
    <t xml:space="preserve">Method </t>
  </si>
  <si>
    <t>main idea is to use for visual effects, so for communication/presentation tasks. basis still is visualization of input simulation data, but with aesthetic feel</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</si>
  <si>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</si>
  <si>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</si>
  <si>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</si>
  <si>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</si>
  <si>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</si>
  <si>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</si>
  <si>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</si>
  <si>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3D volumetric muscle modeling for real-time deformation analysis with FEM</t>
  </si>
  <si>
    <t>Berranen et al.</t>
  </si>
  <si>
    <t>modeling of muscle deformation, visualize output of model</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</si>
  <si>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</si>
  <si>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</si>
  <si>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</si>
  <si>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</si>
  <si>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</si>
  <si>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</si>
  <si>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</si>
  <si>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A Dynamic Skull Model for Simulation of Cerebral Cortex Folding</t>
  </si>
  <si>
    <t>Chen et al</t>
  </si>
  <si>
    <t>Simulation, DTI (for structural)</t>
  </si>
  <si>
    <t>model of human brain, and direct visualization of simulation</t>
  </si>
  <si>
    <t>Brain development</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</si>
  <si>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</si>
  <si>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</si>
  <si>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</si>
  <si>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</si>
  <si>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</si>
  <si>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</si>
  <si>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</si>
  <si>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</si>
  <si>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</si>
  <si>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</si>
  <si>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</si>
  <si>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</si>
  <si>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</si>
  <si>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</si>
  <si>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</si>
  <si>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</si>
  <si>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</si>
  <si>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</si>
  <si>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</si>
  <si>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</si>
  <si>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</si>
  <si>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</si>
  <si>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</si>
  <si>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brain diffusion</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</si>
  <si>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</si>
  <si>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</si>
  <si>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</si>
  <si>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</si>
  <si>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</si>
  <si>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</si>
  <si>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</si>
  <si>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</si>
  <si>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</si>
  <si>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</si>
  <si>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</si>
  <si>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</si>
  <si>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</si>
  <si>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</si>
  <si>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</si>
  <si>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</si>
  <si>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</si>
  <si>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</si>
  <si>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</si>
  <si>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</si>
  <si>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Visualization of biomedical processes: local quantitative physiological functions in living human body</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</si>
  <si>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</si>
  <si>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medical imaging</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</si>
  <si>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</si>
  <si>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</si>
  <si>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</si>
  <si>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</si>
  <si>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</si>
  <si>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</si>
  <si>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Simulation data mapping in virtual cardiac model</t>
  </si>
  <si>
    <t>Jiquan et al.</t>
  </si>
  <si>
    <t>Process simulation,Process analysis</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</si>
  <si>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</si>
  <si>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</si>
  <si>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</si>
  <si>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</si>
  <si>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</si>
  <si>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</si>
  <si>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</si>
  <si>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</si>
  <si>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</si>
  <si>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Comprehensive Biomechanical Modeling and Simulation of the Upper Body</t>
  </si>
  <si>
    <t xml:space="preserve">Lee, Sifakis, Terzopoulos, </t>
  </si>
  <si>
    <t>Process modeling,ProcessSimulation</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</si>
  <si>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</si>
  <si>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</si>
  <si>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</si>
  <si>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</si>
  <si>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</si>
  <si>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</si>
  <si>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Modeling and Simulation of Skeletal Muscle for Computer Graphics: A Survey</t>
  </si>
  <si>
    <t>Lee et al.</t>
  </si>
  <si>
    <t>Process modeling, Process simulation</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</si>
  <si>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</si>
  <si>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</si>
  <si>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</si>
  <si>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</si>
  <si>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</si>
  <si>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</si>
  <si>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CycleStack: Inferring periodic behavior via temporal sequence visualization in ultrasound video</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</si>
  <si>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</si>
  <si>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</si>
  <si>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</si>
  <si>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</si>
  <si>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</si>
  <si>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</si>
  <si>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</si>
  <si>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</si>
  <si>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</si>
  <si>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Modeling Liver Physiology: Combining Fractals, Imaging and Animation</t>
  </si>
  <si>
    <t>Lin, Johnson, Hunt</t>
  </si>
  <si>
    <t>Process modeling, Process simulation, Direct visualization</t>
  </si>
  <si>
    <t xml:space="preserve"> visualization of the liver model output in Maya, highly abstracted visual representations "help researchers gain intuition, support scientists" -&gt; exploratory (discover), but communicate is also strong element given simplicity of visualization outuput</t>
  </si>
  <si>
    <t>Liver physiology</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</si>
  <si>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</si>
  <si>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</si>
  <si>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</si>
  <si>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</si>
  <si>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</si>
  <si>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</si>
  <si>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</si>
  <si>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</si>
  <si>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</si>
  <si>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</si>
  <si>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</si>
  <si>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</si>
  <si>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Movement (Gait)</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</si>
  <si>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</si>
  <si>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</si>
  <si>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</si>
  <si>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</si>
  <si>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</si>
  <si>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</si>
  <si>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</si>
  <si>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</si>
  <si>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</si>
  <si>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</si>
  <si>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</si>
  <si>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</si>
  <si>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</si>
  <si>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</si>
  <si>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</si>
  <si>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</si>
  <si>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</si>
  <si>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</si>
  <si>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</si>
  <si>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</si>
  <si>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</si>
  <si>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</si>
  <si>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</si>
  <si>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</si>
  <si>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</si>
  <si>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</si>
  <si>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</si>
  <si>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</si>
  <si>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</si>
  <si>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</si>
  <si>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</si>
  <si>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</si>
  <si>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</si>
  <si>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</si>
  <si>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</si>
  <si>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</si>
  <si>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</si>
  <si>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</si>
  <si>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</si>
  <si>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</si>
  <si>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morphogenesis, tumor metabolism</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</si>
  <si>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</si>
  <si>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</si>
  <si>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</si>
  <si>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</si>
  <si>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</si>
  <si>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</si>
  <si>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</si>
  <si>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</si>
  <si>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</si>
  <si>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</si>
  <si>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</si>
  <si>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</si>
  <si>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</si>
  <si>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</si>
  <si>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</si>
  <si>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</si>
  <si>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Visualization of Myocardial Perfusion Derived from Coronary Anatomy</t>
  </si>
  <si>
    <t>MRI, simulation</t>
  </si>
  <si>
    <t>visual analysis of areas of perfusion (query) due to changes in coronary arteries that supply heart tissue, communication element with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</si>
  <si>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</si>
  <si>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</si>
  <si>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</si>
  <si>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</si>
  <si>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</si>
  <si>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</si>
  <si>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</si>
  <si>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</si>
  <si>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</si>
  <si>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</si>
  <si>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</si>
  <si>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</si>
  <si>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</si>
  <si>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</si>
  <si>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</si>
  <si>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</si>
  <si>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</si>
  <si>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</si>
  <si>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Toward Real-time Simulation of Cardiac Dynamics</t>
  </si>
  <si>
    <t>Bartocci et al.</t>
  </si>
  <si>
    <t>visualize results of cardiac electrophysiology in voltage map</t>
  </si>
  <si>
    <t>heart beat (electrophysiology)</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</si>
  <si>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</si>
  <si>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</si>
  <si>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</si>
  <si>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</si>
  <si>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</si>
  <si>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</si>
  <si>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</si>
  <si>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</si>
  <si>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</si>
  <si>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</si>
  <si>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</si>
  <si>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</si>
  <si>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pathway</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</si>
  <si>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</si>
  <si>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</si>
  <si>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</si>
  <si>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</si>
  <si>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</si>
  <si>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</si>
  <si>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</si>
  <si>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</si>
  <si>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</si>
  <si>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</si>
  <si>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</si>
  <si>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</si>
  <si>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</si>
  <si>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</si>
  <si>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</si>
  <si>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</si>
  <si>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</si>
  <si>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</si>
  <si>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Weighing-up protein dynamics: the combination of native mass spectrometry and molecular dynamics simulations</t>
  </si>
  <si>
    <t>Marklund, Erik G; Benesch, Justin LP</t>
  </si>
  <si>
    <t>mass spectrometry</t>
  </si>
  <si>
    <t xml:space="preserve">visualize results of simulation/experiment, explore what data look like, </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</si>
  <si>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</si>
  <si>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</si>
  <si>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</si>
  <si>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</si>
  <si>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</si>
  <si>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</si>
  <si>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</si>
  <si>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MovExp: A Versatile Visualization Tool for Human-Computer Interaction Studies with 3D Performance and Biomechanical Data</t>
  </si>
  <si>
    <t>Palmas, Gregorio; Bachynskyi, Myroslav; Oulasvirta, Antti; Seidel, Hans-Peter; Weinkauf, Tina</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</si>
  <si>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</si>
  <si>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</si>
  <si>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</si>
  <si>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</si>
  <si>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</si>
  <si>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</si>
  <si>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</si>
  <si>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</si>
  <si>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</si>
  <si>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</si>
  <si>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</si>
  <si>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</si>
  <si>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</si>
  <si>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</si>
  <si>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</si>
  <si>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</si>
  <si>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</si>
  <si>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</si>
  <si>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</si>
  <si>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</si>
  <si>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</si>
  <si>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Cytoscape: A Software Environment for Integrated Models of Biomolecular Interaction Networks</t>
  </si>
  <si>
    <t>Shannon, Paul; Markiel, Andrew; Ozier, Owen; Baliga, Nitin S.; Wang, Jonathan T.; Ramage, Daniel; Amin, Nada; Schwikowski, Benno; Ideker, Trey</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</si>
  <si>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</si>
  <si>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</si>
  <si>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</si>
  <si>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</si>
  <si>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</si>
  <si>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</si>
  <si>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</si>
  <si>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</si>
  <si>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Visualization and analysis of gene expression in tissue sections by spatial transcriptomics</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</si>
  <si>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</si>
  <si>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RNAseq</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</si>
  <si>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</si>
  <si>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</si>
  <si>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</si>
  <si>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</si>
  <si>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</si>
  <si>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</si>
  <si>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</si>
  <si>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</si>
  <si>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The Virtual Physiological Human: Ten Years After</t>
  </si>
  <si>
    <t>Viceconti, Hunter</t>
  </si>
  <si>
    <t xml:space="preserve">Model </t>
  </si>
  <si>
    <t>complete virtual physiological human aimed for mainly exploration (what are the results of this simulation?) and analysis (what are the properties tied to this simulation parameter? etc)</t>
  </si>
  <si>
    <t>breathing, heart beat (two main examples, others)</t>
  </si>
  <si>
    <t>lungs, heart (but many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</si>
  <si>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</si>
  <si>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</si>
  <si>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</si>
  <si>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</si>
  <si>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</si>
  <si>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</si>
  <si>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</si>
  <si>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Applying systems-level spectral imaging and analysis to reveal the organelle interactome</t>
  </si>
  <si>
    <t>Valm, Alex M.; Cohen, Sarah; Legant, Wesley R.; Melunis, Justin; Hershberg, Uri; Wait, Eric; Cohen, Andrew R.; Davidson, Michael W.; Betzig, Eric; Lippincott-Schwartz, Jennifer</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</si>
  <si>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</si>
  <si>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</si>
  <si>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</si>
  <si>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</si>
  <si>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</si>
  <si>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</si>
  <si>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</si>
  <si>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</si>
  <si>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</si>
  <si>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</si>
  <si>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Estimating the 4D respiratory lung motion by spatiotemporal registration and super-resolution image reconstruction</t>
  </si>
  <si>
    <t>Wu, Guorong; Wang, Qian; Lian, Jun; Shen, Dinggang</t>
  </si>
  <si>
    <t>main goal is analysis of lung motion and perform series of analytical steps to reduce uncertainty of this</t>
  </si>
  <si>
    <t>breathin</t>
  </si>
  <si>
    <t>lungs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</si>
  <si>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</si>
  <si>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</si>
  <si>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</si>
  <si>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</si>
  <si>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</si>
  <si>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High-resolution three-dimensional visualization of hepatic sinusoids in cirrhotic rats via serial histological sections</t>
  </si>
  <si>
    <t>Liu et al.</t>
  </si>
  <si>
    <t>microscopy (digital)</t>
  </si>
  <si>
    <t>directly visualize histology for analysis</t>
  </si>
  <si>
    <t>Cirrhosis</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</si>
  <si>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</si>
  <si>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</si>
  <si>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</si>
  <si>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</si>
  <si>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</si>
  <si>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</si>
  <si>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</si>
  <si>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</si>
  <si>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Agent-Based Spatial Simulation with NetLogo Volume 1</t>
  </si>
  <si>
    <t>Banos, Lang, Marilleau</t>
  </si>
  <si>
    <t>Banos, Arnaud; Lang, Christophe; Marilleau, Nicolas</t>
  </si>
  <si>
    <t>Molecular Maya (mMaya)</t>
  </si>
  <si>
    <t>Clarafi</t>
  </si>
  <si>
    <t>Interactive Network Visualization of Gene Expression Time-Series Data</t>
  </si>
  <si>
    <t>Cruz, Arrais, Machado</t>
  </si>
  <si>
    <t>Cruz, António; P. Arrais, Joel; Machado, Penousal</t>
  </si>
  <si>
    <t>10.1109/iV.2018.00105</t>
  </si>
  <si>
    <t>Structure and dynamics of molecular networks: A novel paradigm of drug discovery</t>
  </si>
  <si>
    <t>Csermely et al.</t>
  </si>
  <si>
    <t>Csermely, Peter; Korcsmáros, Tamás; Kiss, Huba J. M.; London, Gábor; Nussinov, Ruth</t>
  </si>
  <si>
    <t>InkVis: A High-Particle-Count Approach for Visualization of Phase-Contrast Magnetic Resonance Imaging Data</t>
  </si>
  <si>
    <t>de Hoon et al.</t>
  </si>
  <si>
    <t>de Hoon, Niels; Lawonn, Kai; Jalba, Andrei; Eisemann, Elmar; Vilanova, Anna</t>
  </si>
  <si>
    <t>10.2312/vcbm.20191243</t>
  </si>
  <si>
    <t>Functional Mechanisms of Recovery after Chronic Stroke: Modeling with the Virtual Brain</t>
  </si>
  <si>
    <t>Falcon et al.</t>
  </si>
  <si>
    <t>Falcon, Maria Inez; Riley, Jeffrey D.; Jirsa, Viktor; McIntosh, Anthony R.; Chen, E. Elinor; Solodkin, Ana</t>
  </si>
  <si>
    <t>10.1523/ENEURO.0158-15.2016</t>
  </si>
  <si>
    <t>Art and Science of the Cellular Mesoscale</t>
  </si>
  <si>
    <t>Goodsell, David S.; Olson, Arthur J.; Forli, Stefano</t>
  </si>
  <si>
    <t>10.1016/j.tibs.2020.02.010</t>
  </si>
  <si>
    <t>Real-Time Visualization of Large Time-Varying Molecules</t>
  </si>
  <si>
    <t>Hao, Xuejun; Varshney, Amitabh; Sukharev, Sergei</t>
  </si>
  <si>
    <t>10.1109/10.1.1.2.2390</t>
  </si>
  <si>
    <t>OncoThreads: Visualization of Large Scale Longitudinal Cancer Molecular Data</t>
  </si>
  <si>
    <t>Harbig, Theresa A.; Nusrat, Sabrina; Mazor, Tali; Wang, Qianwen; Thomson, Alexander; Bitter, Hans; Cerami, Ethan; Gehlenborg, Nils</t>
  </si>
  <si>
    <t xml:space="preserve"> 10.1093/bioinformatics/btab289</t>
  </si>
  <si>
    <t>OmicsTIDE: Interactive Exploration of Trends in Multi-Omics Data</t>
  </si>
  <si>
    <t>Harbig, Theresa; Fratte, Julian; Krone, Michael; Nieselt, Kay</t>
  </si>
  <si>
    <t>A survey of physical methods for studying nuclear mechanics and mechanobiology</t>
  </si>
  <si>
    <t>Hobson, Chad M.; Falvo, Michael R.; Superfine, Richard</t>
  </si>
  <si>
    <t>10.1063/5.0068126</t>
  </si>
  <si>
    <t>The New Field of Network Physiology: Building the Human Physiolome</t>
  </si>
  <si>
    <t>Ivanov, Plamen Ch.</t>
  </si>
  <si>
    <t>10.3389/fnetp.2021.711778</t>
  </si>
  <si>
    <t>Interaction Design for Fragment-Based Molecule Parameterisation</t>
  </si>
  <si>
    <t xml:space="preserve">J.M. van der Woning (Jimi);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</si>
  <si>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</si>
  <si>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</si>
  <si>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Visualizing Protein Interactions and Dynamics: Evolving a Visual Language for Molecular Animation</t>
  </si>
  <si>
    <t>Jenkinson, Jodie; McGill, Gaël</t>
  </si>
  <si>
    <t>10.1187/cbe.11-08-0071</t>
  </si>
  <si>
    <t>Electron tomographic analysis reveals ultrastructural features of mitochondrial cristae architecture which reflect energetic state and aging</t>
  </si>
  <si>
    <t>Jiang, Yi-fan; Lin, Shao-syuan; Chen, Jing-min; Tsai, Han-zen; Hsieh, Tao-shih; Fu, Chi-yu</t>
  </si>
  <si>
    <t>10.1038/srep45474</t>
  </si>
  <si>
    <t>A Visual Environment for Hypothesis Formation and Reasoning in Studies with fMRI and Multivariate Clinical Data</t>
  </si>
  <si>
    <t>Jönsson, Daniel; Bergström, Albin; Forsell, Camilla; Simon, Rozalyn; Engström, Maria; Ynnerman, Anders; Hotz, Ingrid</t>
  </si>
  <si>
    <t>Escher: A Web Application for Building, Sharing, and Embedding Data-Rich Visualizations of Biological Pathways</t>
  </si>
  <si>
    <t>King, Zachary A.; Dräger, Andreas; Ebrahim, Ali; Sonnenschein, Nikolaus; Lewis, Nathan E.; Palsson, Bernhard O.</t>
  </si>
  <si>
    <t>10.1371/journal.pcbi.1004321</t>
  </si>
  <si>
    <t>Knowledge Representation for Multi-Scale Physiology Route Modeling</t>
  </si>
  <si>
    <t>Kokash, Natallia; de Bono, Bernard</t>
  </si>
  <si>
    <t>10.3389/fninf.2021.560050</t>
  </si>
  <si>
    <t>Visualization of Biomolecular Structures: State of the Art Revisited</t>
  </si>
  <si>
    <t>Kozlíková, B.; Krone, M.; Falk, M.; Lindow, N.; Baaden, M.; Baum, D.; Viola, I.; Parulek, J.; Hege, H.-C.</t>
  </si>
  <si>
    <t>10.1111/cgf.13072</t>
  </si>
  <si>
    <t>Visualization of Biomolecular Structures: State of the Art</t>
  </si>
  <si>
    <t>Kozlíková, Barbora; Krone, Michael; Lindow, Norbert; Falk, Martin; Baaden, Marc; Baum, Daniel; Viola, Ivan; Parulek, Julius; Hege, Hans-Christian</t>
  </si>
  <si>
    <t>10.2312/eurovisstar.20151112</t>
  </si>
  <si>
    <t>Visual Analysis of Biomolecular Cavities: State of the Art</t>
  </si>
  <si>
    <t>Krone, M.; Kozlíková, B.; Lindow, N.; Baaden, M.; Baum, D.; Parulek, J.; Hege, H.-C.; Viola, I.</t>
  </si>
  <si>
    <t>overview of the existing methods for visualization and visual analysis of void space in molecules, for both static and dynamic cases</t>
  </si>
  <si>
    <t>10.1111/cgf.12928</t>
  </si>
  <si>
    <t>Two-Level Approach to Efficient Visualization of Protein Dynamics</t>
  </si>
  <si>
    <t>Lampe, Ove Daae; Viola, Ivan; Reuter, Nathalie; Hauser, Helwig</t>
  </si>
  <si>
    <t>10.1109/TVCG.2007.70517</t>
  </si>
  <si>
    <t>gganatogram: An R package for modular visualisation of anatograms and tissues based on ggplot2</t>
  </si>
  <si>
    <t>Maag, Jesper L. V.</t>
  </si>
  <si>
    <t>Multicompartment modeling of protein shedding kinetics during vascularized tumor growth</t>
  </si>
  <si>
    <t>Machiraju, Gautam B.; Mallick, Parag; Frieboes, Hermann B.</t>
  </si>
  <si>
    <t>10.1038/s41598-020-73866-8</t>
  </si>
  <si>
    <t>SigTools: Exploratory Visualization for Genomic Signals</t>
  </si>
  <si>
    <t>Masoumi, Shohre; Libbrecht, Maxwell W.; Wiese, Kay C.</t>
  </si>
  <si>
    <t>The State of the Art in Multilayer Network Visualization</t>
  </si>
  <si>
    <t>McGee, F.; Ghoniem, M.; Melançon, G.; Otjacques, B.; Pinaud, B.</t>
  </si>
  <si>
    <t xml:space="preserve">molecular pathway </t>
  </si>
  <si>
    <t>10.1111/cgf.13610</t>
  </si>
  <si>
    <t>Interactive exploration of a 3D intracranial aneurysm wall model extracted from histologic slices</t>
  </si>
  <si>
    <t>Niemann, Annika; Weigand, Simon; Hoffmann, Thomas; Skalej, Martin; Tulamo, Riikka; Preim, Bernhard; Saalfeld, Sylvia</t>
  </si>
  <si>
    <t>10.1007/s11548-019-02083-0</t>
  </si>
  <si>
    <t>The Systems Biology Graphical Notation</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</si>
  <si>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</si>
  <si>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10.1038/nbt.1558</t>
  </si>
  <si>
    <t>Grand Challenges in Bioinformatics Data Visualization</t>
  </si>
  <si>
    <t>O'Donoghue, Seán I.</t>
  </si>
  <si>
    <t>10.3389/fbinf.2021.669186</t>
  </si>
  <si>
    <t>ChromEMT: Visualizing 3D chromatin structure and compaction in interphase and mitotic cells</t>
  </si>
  <si>
    <t>Ou, Horng D.; Phan, Sébastien; Deerinck, Thomas J.; Thor, Andrea; Ellisman, Mark H.; O’Shea, Clodagh C.</t>
  </si>
  <si>
    <t>10.1126/science.aag0025</t>
  </si>
  <si>
    <t>Scale-Space Splatting: Reforming Spacetime for Cross-Scale Exploration of Integral Measures in Molecular Dynamics</t>
  </si>
  <si>
    <t>Pálenik, Juraj; Byška, Jan; Bruckner, Stefan; Hauser, Helwig</t>
  </si>
  <si>
    <t xml:space="preserve">Molecule </t>
  </si>
  <si>
    <t>10.1109/TVCG.2019.2934258</t>
  </si>
  <si>
    <t>Simulating realistic membrane shapes</t>
  </si>
  <si>
    <t>Pezeshkian, Weria; Marrink, Siewert J.</t>
  </si>
  <si>
    <t>10.1016/j.ceb.2021.02.009</t>
  </si>
  <si>
    <t>Fixed-Charge Atomistic Force Fields for Molecular Dynamics Simulations in the Condensed Phase: An Overview</t>
  </si>
  <si>
    <t>Riniker, Sereina</t>
  </si>
  <si>
    <t>10.1021/acs.jcim.8b00042</t>
  </si>
  <si>
    <t>Popup-Plots: Warping Temporal Data Visualization</t>
  </si>
  <si>
    <t>Schmidt, Johanna; Fleischmann, Dominik; Preim, Bernhard; Brändle, Norbert; Mistelbauer, Gabriel</t>
  </si>
  <si>
    <t xml:space="preserve">Blood flow </t>
  </si>
  <si>
    <t xml:space="preserve">Vessel </t>
  </si>
  <si>
    <t>10.1109/TVCG.2018.2841385</t>
  </si>
  <si>
    <t>Adaptive parallel simulation of a two-timescale model for apoptotic receptor-clustering on GPUs</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</si>
  <si>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</si>
  <si>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</si>
  <si>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10.1109/BIBM.2014.6999195</t>
  </si>
  <si>
    <t>RunBioSimulations: an extensible web application that simulates a wide range of computational modeling frameworks, algorithms, and formats</t>
  </si>
  <si>
    <t>Shaikh, Bilal; Marupilla, Gnaneswara; Wilson, Mike; Blinov, Michael L.; Moraru, Ion I.; Karr, Jonathan R.</t>
  </si>
  <si>
    <t>10.1093/nar/gkab411</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</si>
  <si>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</si>
  <si>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</si>
  <si>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</si>
  <si>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Illustrative Transitions in Molecular Visualization via Forward and Inverse Abstraction Transform</t>
  </si>
  <si>
    <t>Sorger, Johannes; Mindek, Peter; Klein, Tobias; Johnson, Graham; Viola, Ivan</t>
  </si>
  <si>
    <t>10.2312/VCBM.20161267</t>
  </si>
  <si>
    <t>Embryo-scale, single-cell spatial transcriptomics</t>
  </si>
  <si>
    <t>Srivatsan, Sanjay R.; Regier, Mary C.; Barkan, Eliza; Franks, Jennifer M.; Packer, Jonathan S.; Grosjean, Parker; Duran, Madeleine; Saxton, Sarah; Ladd, Jon J; Spielmann, Malte; Lois, Carlos; Lampe, Paul D.; Shendure, Jay; Stevens, Kelly R.; Trapnell, Cole</t>
  </si>
  <si>
    <t>10.1126/science.abb9536</t>
  </si>
  <si>
    <t>Discovering Medical Knowledge Using Visual Analytics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</si>
  <si>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</si>
  <si>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</si>
  <si>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</si>
  <si>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10.2312/VCBM.20151210</t>
  </si>
  <si>
    <t>Localizing protein-protein interactions in living cells using fluorescence lifetime imaging microscopy</t>
  </si>
  <si>
    <t>Sun, Yuansheng; Periasamy, Ammasi</t>
  </si>
  <si>
    <t>10.1007/978-1-4939-2080-8_6</t>
  </si>
  <si>
    <t>MCell-R: A particle-resolution network-free spatial modeling framework</t>
  </si>
  <si>
    <t>Tapia, Jose-Juan; Saglam, Ali Sinan; Czech, Jacob; Kuczewski, Robert; Bartol, Thomas M.; Sejnowski, Terrence J.; Faeder, James R.</t>
  </si>
  <si>
    <t>10.1007/978-1-4939-9102-0_9</t>
  </si>
  <si>
    <t>FoldSynth: interactive 2D/3D visualisation platform for molecular strands</t>
  </si>
  <si>
    <t>Todd, Stephen; Todd, Peter; Leymarie, Frederic Fol; Latham, William; Kelley, Lawrence A.; Sternberg, Michael; Hugues, Jim; Taylor, Stephen</t>
  </si>
  <si>
    <t>NPDock: a web server for protein–nucleic acid docking</t>
  </si>
  <si>
    <t>Tuszynska, Irina; Magnus, Marcin; Jonak, Katarzyna; Dawson, Wayne; Bujnicki, Janusz M.</t>
  </si>
  <si>
    <t>10.1093/nar/gkv493</t>
  </si>
  <si>
    <t>CG2AT2: An Enhanced Fragment-based approach for Serial Multi-scale Molecular Dynamics simulations</t>
  </si>
  <si>
    <t>Vickery, Owen N.; Stansfeld, Phillip J.</t>
  </si>
  <si>
    <t>Cellinker: a platform of ligand–receptor interactions for intercellular communication analysis</t>
  </si>
  <si>
    <t>Zhang, Yang; Liu, Tianyuan; Wang, Jing; Zou, Bohao; Li, Le; Yao, Linhui; Chen, Kechen; Ning, Lin; Wu, Bingyi; Zhao, Xiaoyang; Wang, Dong</t>
  </si>
  <si>
    <t>10.1093/bioinformatics/btab036</t>
  </si>
  <si>
    <t>Accelerated Visualization of Dynamic Molecular Surfaces</t>
  </si>
  <si>
    <t>Lindow</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</si>
  <si>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</si>
  <si>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10.1111/j.1467-8659.2009.01693.x</t>
  </si>
  <si>
    <t>Interactive Exploration of Genomic Conservation</t>
  </si>
  <si>
    <t>Bandi, Gutwin</t>
  </si>
  <si>
    <t>Bandi, Venkat; Gutwin, Carl</t>
  </si>
  <si>
    <t>A survey on visualization of tensor field</t>
  </si>
  <si>
    <t>Bi et al.</t>
  </si>
  <si>
    <t>Bi, Chongke; Yang, Lu; Duan, Yulin; Shi, Yun</t>
  </si>
  <si>
    <t>10.1007/s12650-019-00555-8</t>
  </si>
  <si>
    <t>4DFlowNet: Super-Resolution 4D Flow MRI Using Deep Learning and Computational Fluid Dynamics</t>
  </si>
  <si>
    <t>Ferdian, Edward; Suinesiaputra, Avan; Dubowitz, David J.; Zhao, Debbie; Wang, Alan; Cowan, Brett; Young, Alistair A.</t>
  </si>
  <si>
    <t>10.3389/fphy.2020.00138</t>
  </si>
  <si>
    <t>Open Challenges in Medical Visualization</t>
  </si>
  <si>
    <t>Gillmann, Christina; Smit, Noeska N; Groller, Eduard; Preim, Bernhard; Vilanova, Anna; Wischgoll, Thomas</t>
  </si>
  <si>
    <t>Visualizing Mitochondrial Form and Function within the Cell</t>
  </si>
  <si>
    <t>Glancy, Brian</t>
  </si>
  <si>
    <t>10.1016/j.molmed.2019.09.009</t>
  </si>
  <si>
    <t>Hierarchical fibrous structures for muscle-inspired soft-actuators: A review</t>
  </si>
  <si>
    <t>Gotti, Carlo; Sensini, Alberto; Zucchelli, Andrea; Carloni, Raffaella; Focarete, Maria</t>
  </si>
  <si>
    <t>10.1016/j.apmt.2020.100772</t>
  </si>
  <si>
    <t>Spatial Stochastic Modeling with MCell and CellBlender</t>
  </si>
  <si>
    <t>Gupta, Sanjana; Czech, Jacob; Kuczewski, Robert; Bartol, Thomas M.; Sejnowski, Terrence J.; Lee, Robin E. C.; Faeder, James R.</t>
  </si>
  <si>
    <t xml:space="preserve">Molecule, Organelle, Cell </t>
  </si>
  <si>
    <t>Virtual physiological human 2016: translating the virtual physiological human to the clinic</t>
  </si>
  <si>
    <t>Hoekstra, Alfons G.; van Bavel, Ed; Siebes, Maria; Gijsen, Frank; Geris, Liesbet</t>
  </si>
  <si>
    <t>10.1098/rsfs.2017.0067</t>
  </si>
  <si>
    <t>Multi-Scale Procedural Animations of Microtubule Dynamics Based on Measured Data</t>
  </si>
  <si>
    <t>Klein, Tobias; Viola, Ivan; Gröller, Eduard; Mindek, Peter</t>
  </si>
  <si>
    <t>10.1109/TVCG.2019.2934612</t>
  </si>
  <si>
    <t>Aneulysis - A System for Aneurysm Data Analysis</t>
  </si>
  <si>
    <t>Meuschke, Monique; Wickenhöfer, Ralph; Preim, Bernhard; Lawonn, Kai</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</si>
  <si>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</si>
  <si>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</si>
  <si>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</si>
  <si>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Spectral landscapes of flow instabilities in brain aneurysms</t>
  </si>
  <si>
    <t>Natarajan, Thangam; MacDonald, Daniel E.; Temor, Lucas; Coppin, Peter W.; Steinman, David A.</t>
  </si>
  <si>
    <t>10.1103/PhysRevFluids.6.110505</t>
  </si>
  <si>
    <t>Improving extracellular vesicles visualization: From static to motion</t>
  </si>
  <si>
    <t>Reclusa, Pablo; Verstraelen, Peter; Taverna, Simona; Gunasekaran, Muthukumar; Pucci, Marzia; Pintelon, Isabel; Claes, Nathalie; de Miguel-Pérez, Diego; Alessandro, Riccardo; Bals, Sara; Kaushal, Sunjay; Rolfo, Christian</t>
  </si>
  <si>
    <t>10.1038/s41598-020-62920-0</t>
  </si>
  <si>
    <t>A Survey of Seed Placement and Streamline Selection Techniques</t>
  </si>
  <si>
    <t>Sane, Sudhanshu; Bujack, Roxana; Garth, Christoph; Childs, Hank</t>
  </si>
  <si>
    <t>10.1111/cgf.14036</t>
  </si>
  <si>
    <t>Neural inhibition can explain negative BOLD responses : A mechanistic modelling and fMRI study</t>
  </si>
  <si>
    <t>Sten, Sebastian; Lundengård, Karin; Witt, Suzanne Tyson; Cedersund, Gunnar; Elinder, Fredrik; Engström, Maria</t>
  </si>
  <si>
    <t>Visualization and Quantification for Interactive Analysis of Neural Connectivity in Drosophila</t>
  </si>
  <si>
    <t>Swoboda, N.; Moosburner, J.; Bruckner, S.; Yu, J. Y.; Dickson, B. J.; Bühler, K.</t>
  </si>
  <si>
    <t>10.1111/cgf.12792</t>
  </si>
  <si>
    <t>Exploration of Interventricular Septum Motion in Multi-Cycle Cardiac MRI</t>
  </si>
  <si>
    <t>Tautz, Lennart; Hüllebrand, Markus; Steinmetz, Michael; Voit, Dirk; Frahm, Jens; Hennemuth, Anja</t>
  </si>
  <si>
    <t>10.2312/VCBM.20171251</t>
  </si>
  <si>
    <t>Actin assembly ruptures the nuclear envelope by prying the lamina away from nuclear pores and nuclear membranes in starfish oocytes</t>
  </si>
  <si>
    <t>Wesolowska, Natalia; Avilov, Ivan; Machado, Pedro; Geiss, Celina; Kondo, Hiroshi; Mori, Masashi; Lenart, Peter</t>
  </si>
  <si>
    <t>10.7554/eLife.49774</t>
  </si>
  <si>
    <t>Comprehensive Modeling and Visualization of Cardiac Anatomy and Physiology from CT Imaging and Computer Simulations</t>
  </si>
  <si>
    <t>Xiong, Guanglei; Sun, Peng; Zhou, Haoyin; Ha, Seongmin; Hartaigh, Briain O.; Truong, Quynh A.; Min, James K.</t>
  </si>
  <si>
    <t>10.1109/TVCG.2016.2520946</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</si>
  <si>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</si>
  <si>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</si>
  <si>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Ultrastructure and dynamics of the actin−myosin II cytoskeleton during mitochondrial fission</t>
  </si>
  <si>
    <t>Yang, Changsong; Svitkina, Tatyana M.</t>
  </si>
  <si>
    <t>10.1038/s41556-019-0313-6</t>
  </si>
  <si>
    <t>Visualization of biomedical data</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</si>
  <si>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</si>
  <si>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 S. I.; Baldi B. F.; Clark S. J.; Darling A. E.; Hogan J. M.; Kaur S.; Maier-Hein L.; McCarthy D. J.; Moore W. J.; Stenau E.; Swedlow J. R.; Vuong J.; Procter J. B.</t>
  </si>
  <si>
    <t>biomedical research, genomics, epigenetics, RNA biology, protein, cell imaging, tissue imaging</t>
  </si>
  <si>
    <t>TODO add paper from Ivan</t>
  </si>
  <si>
    <t>Multiscale cardiac modelling reveals the origins of notched T waves in long QT syndrome type 2</t>
  </si>
  <si>
    <t>Sadrieh et al.</t>
  </si>
  <si>
    <t>Heart beat</t>
  </si>
  <si>
    <t>Dynamic flow characteristics in normal and asthmatic lungs</t>
  </si>
  <si>
    <t>Kim et al.</t>
  </si>
  <si>
    <t>Lungs</t>
  </si>
  <si>
    <t>10.1002/cnm.2730</t>
  </si>
  <si>
    <t>Multi-scale computational models of the airways to unravel the pathophysiological mechanisms in asthma and chronic obstructive pulmonary disease (AirPROM)</t>
  </si>
  <si>
    <t xml:space="preserve">Burrowes et al. </t>
  </si>
  <si>
    <t>10.1098/rsfs.2012.0057</t>
  </si>
  <si>
    <t>todo</t>
  </si>
  <si>
    <t>total</t>
  </si>
  <si>
    <t>Scale</t>
  </si>
  <si>
    <t>Contained entries</t>
  </si>
  <si>
    <t>% of total</t>
  </si>
  <si>
    <t>Organelle/
Gene</t>
  </si>
  <si>
    <t>% complete</t>
  </si>
  <si>
    <t>% remaining</t>
  </si>
  <si>
    <t>Schedule</t>
  </si>
  <si>
    <t>date todo</t>
  </si>
  <si>
    <t>assigned</t>
  </si>
  <si>
    <t>remaining</t>
  </si>
  <si>
    <t>% left</t>
  </si>
  <si>
    <t>Paper types</t>
  </si>
  <si>
    <t>TOTAL</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</si>
  <si>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</si>
  <si>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</si>
  <si>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</si>
  <si>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</si>
  <si>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</si>
  <si>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</si>
  <si>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</si>
  <si>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</si>
  <si>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</si>
  <si>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</si>
  <si>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</si>
  <si>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</si>
  <si>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</si>
  <si>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</si>
  <si>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</si>
  <si>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</si>
  <si>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</si>
  <si>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</si>
  <si>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Sequence Surveyor: Leveraging Overview for Scalable Genomic Alignment Visualization</t>
  </si>
  <si>
    <t>Albers, Dewey, Gleicher</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</si>
  <si>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</si>
  <si>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</si>
  <si>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</si>
  <si>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</si>
  <si>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Dynamic personalities of proteins</t>
  </si>
  <si>
    <t>Henzler-Wildman, Katherine; Kern, Dorothee</t>
  </si>
  <si>
    <t>10.1038/nature06522</t>
  </si>
  <si>
    <t>Multi-scale computational modelling in biology and physiology</t>
  </si>
  <si>
    <t>Southern, James; Pitt-Francis, Joe; Whiteley, Jonathan; Stokeley, Daniel; Kobashi, Hiromichi; Nobes, Ross; Kadooka, Yoshimasa; Gavaghan, David</t>
  </si>
  <si>
    <t>cell, molecule, organell</t>
  </si>
  <si>
    <t>10.1016/j.pbiomolbio.2007.07.019</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</si>
  <si>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</si>
  <si>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</si>
  <si>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</si>
  <si>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</si>
  <si>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</si>
  <si>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Real-Time Two-Dimensional Blood Flow Imaging Using an Autocorrelation Technique</t>
  </si>
  <si>
    <t>Kasai, C.; Namekawa, K.; Koyano, A.; Omoto, R.</t>
  </si>
  <si>
    <t>10.1109/T-SU.1985.31615</t>
  </si>
  <si>
    <t>Opsin spectral sensitivity determines the effectiveness of optogenetic termination of ventricular fibrillation in the human heart: a simulation study</t>
  </si>
  <si>
    <t>Karathanos, Thomas V.; Bayer, Jason D.; Wang, Dafang; Boyle, Patrick M.; Trayanova, Natalia A.</t>
  </si>
  <si>
    <t>10.1113/JP271739</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</si>
  <si>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</si>
  <si>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</si>
  <si>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</si>
  <si>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</si>
  <si>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</si>
  <si>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</si>
  <si>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</si>
  <si>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COVID-view: Diagnosis of COVID-19 using Chest CT</t>
  </si>
  <si>
    <t>Jadhav et al.</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</si>
  <si>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</si>
  <si>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</si>
  <si>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CellML 2.0</t>
  </si>
  <si>
    <t>Clerx et al.</t>
  </si>
  <si>
    <t>The CellML language is an open standard based on the XML markup language</t>
  </si>
  <si>
    <t>Clerx, Michael; Cooling, Michael T.; Cooper, Jonathan; Garny, Alan; Moyle, Keri; Nickerson, David P.; Nielsen, Poul M. F.; Sorby, Hugh</t>
  </si>
  <si>
    <t>10.1515/jib-2020-0021</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</si>
  <si>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</si>
  <si>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</si>
  <si>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</si>
  <si>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</si>
  <si>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</si>
  <si>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</si>
  <si>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</si>
  <si>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</si>
  <si>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</si>
  <si>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</si>
  <si>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Multi-Scale Multivariate Models for Small Area Health Survey Data: A Chilean Example</t>
  </si>
  <si>
    <t>Lawson, Andrew; Schritz, Anna; Villarroel, Luis; Aguayo, Gloria A.</t>
  </si>
  <si>
    <t>10.3390/ijerph17051682</t>
  </si>
  <si>
    <t>Data-driven Sonification of CFD Aneurysm Models</t>
  </si>
  <si>
    <t>Detecting the Transition Stage of Cells and Cell Parts by Prototype-Based Classification</t>
  </si>
  <si>
    <t>Mechanotransduction within the nucleus</t>
  </si>
  <si>
    <t>Mathematical modelling of tumour growth and treatment</t>
  </si>
  <si>
    <t>Ellipsoidal Abstract and Illustrative Representations of Molecular Surfaces</t>
  </si>
  <si>
    <t>Liang, Meng; Fu, Yuhang; Gao, Ruibo; Wang, Qiaoqiao; Nie, Junlan</t>
  </si>
  <si>
    <t>10.3390/ijms20205158</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</si>
  <si>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</si>
  <si>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</si>
  <si>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</si>
  <si>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</si>
  <si>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</si>
  <si>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Rule-Based Modeling of Biological Systems using BioNetGen modeling language</t>
  </si>
  <si>
    <t>Blinov, Faeder, Hlavacek</t>
  </si>
  <si>
    <t>Blinov, Michael L; Faeder, James R; Hlavacek, William S</t>
  </si>
  <si>
    <t>Towards a systems view of IBS</t>
  </si>
  <si>
    <t>Mayer, Emeran A.; Labus, Jennifer S.; Tillisch, Kirsten; Cole, Steven W.; Baldi, Pierre</t>
  </si>
  <si>
    <t xml:space="preserve">*System </t>
  </si>
  <si>
    <t>10.1038/nrgastro.2015.121</t>
  </si>
  <si>
    <t>DNA microarrays and beyond: completing the journey from tissue to cell</t>
  </si>
  <si>
    <t>Mills, J. C.; Roth, K. A.; Cagan, R. L.; Gordon, J. I.</t>
  </si>
  <si>
    <t>10.1038/35087108</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</si>
  <si>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</si>
  <si>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</si>
  <si>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</si>
  <si>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</si>
  <si>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</si>
  <si>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</si>
  <si>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A Survey of Perceptually Motivated 3D Visualization of Medical Image Data</t>
  </si>
  <si>
    <t>Preim, Bernhard; Baer, Alexandra; Cunningham, Douglas; Isenberg, Tobias; Ropinski, Timo</t>
  </si>
  <si>
    <t xml:space="preserve">ORgan </t>
  </si>
  <si>
    <t>10.1111/cgf.12927</t>
  </si>
  <si>
    <t>Reversible whole-organism cell cycle arrest in a living vertebrate</t>
  </si>
  <si>
    <t>Sampetrean, Oltea; Iida, Shin-ichi; Makino, Shinji; Matsuzaki, Yuriko; Ohno, Kikuo; Saya, Hideyuki</t>
  </si>
  <si>
    <t>10.4161/cc.8.4.7785</t>
  </si>
  <si>
    <t>Quantifying intracellular rates of glycolytic and oxidative ATP production and consumption using extracellular flux measurements</t>
  </si>
  <si>
    <t>Mookerjee, Shona A.; Gerencser, Akos A.; Nicholls, David G.; Brand, Martin D.</t>
  </si>
  <si>
    <t>10.1074/jbc.M116.774471</t>
  </si>
  <si>
    <t>Bridging scales: From cell biology to physiology using in situ single-cell technologies</t>
  </si>
  <si>
    <t>Nagle, Maeve P.; Tam, Gabriela S.; Maltz, Evan; Hemminger, Zachary; Wollman, Roy</t>
  </si>
  <si>
    <t>10.1016/j.cels.2021.03.002</t>
  </si>
  <si>
    <t>Case study: an environment for understanding protein simulations using game graphics</t>
  </si>
  <si>
    <t>Gresh, D.; Suits, F.; Sham, Yuk Yin</t>
  </si>
  <si>
    <t>10.1109/VISUAL.2001.964547</t>
  </si>
  <si>
    <t>AnimoAminoMiner: Exploration of Protein Tunnels and their Properties in Molecular Dynamics</t>
  </si>
  <si>
    <t>Byška, Jan; Le Muzic, Mathieu; Gröller, M. Eduard; Viola, Ivan; Kozlíková, Barbora</t>
  </si>
  <si>
    <t>10.1109/TVCG.2015.2467434</t>
  </si>
  <si>
    <t>Finding Instability in Biological Models</t>
  </si>
  <si>
    <t>Cook et al.</t>
  </si>
  <si>
    <t>Cook, Byron; Fisher, Jasmin; Hall, Benjamin A.; Ishtiaq, Samin; Juniwal, Garvit; Piterman, Nir</t>
  </si>
  <si>
    <t>10.1007/978-3-319-08867-9_24</t>
  </si>
  <si>
    <t>Chemical ideograms and molecular computer graphics</t>
  </si>
  <si>
    <t>Dubois, Laurent, Weber</t>
  </si>
  <si>
    <t>Dubois, J. E.; Laurent, D.; Weber, J.</t>
  </si>
  <si>
    <t>10.1007/BF01901269</t>
  </si>
  <si>
    <t>Zomit: biological data visualization and browsing.</t>
  </si>
  <si>
    <t>Pook, S; Vaysseix, G; Barillot, E</t>
  </si>
  <si>
    <t>10.1093/bioinformatics/14.9.807</t>
  </si>
  <si>
    <t>Arcadia: a visualization tool for metabolic pathways</t>
  </si>
  <si>
    <t>Villéger, Alice C.; Pettifer, Stephen R.; Kell, Douglas B.</t>
  </si>
  <si>
    <t>10.1093/bioinformatics/btq154</t>
  </si>
  <si>
    <t>Computational physiology and the physiome project</t>
  </si>
  <si>
    <t>Crampin et al.</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</si>
  <si>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</si>
  <si>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</si>
  <si>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</si>
  <si>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Three dimensional visualization of proteins in cellular interactions</t>
  </si>
  <si>
    <t>Monks, C.R.F.; Crossno, P.J.; Davidson, G.; Pavlakos, C.; Kupfer, A.; Silva, C.; Wylie, B.</t>
  </si>
  <si>
    <t>10.1109/VISUAL.1996.568133</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</si>
  <si>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</si>
  <si>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</si>
  <si>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</si>
  <si>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</si>
  <si>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</si>
  <si>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</si>
  <si>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</si>
  <si>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</si>
  <si>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</si>
  <si>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</si>
  <si>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</si>
  <si>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KEGG mapping tools for uncovering hidden features in biological data</t>
  </si>
  <si>
    <t>Kanehisa, Minoru; Sato, Yoko; Kawashima, Masayuki</t>
  </si>
  <si>
    <t>10.1002/pro.4172</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</si>
  <si>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</si>
  <si>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</si>
  <si>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</si>
  <si>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</si>
  <si>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</si>
  <si>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</si>
  <si>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</si>
  <si>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Multiscale Unfolding: Illustratively Visualizing the Whole Genome at a Glance.</t>
  </si>
  <si>
    <t>Halladjian, Sarkis; Kouřil, David; Miao, Haichao; Groeller, E.; Viola, I.; Isenberg, T.</t>
  </si>
  <si>
    <t>10.1109/TVCG.2021.3065443</t>
  </si>
  <si>
    <t>The PyMOL Molecular Graphics System, Version 2.5</t>
  </si>
  <si>
    <t>Schrödinger, LLC</t>
  </si>
  <si>
    <t>Blood flow patterns in the human aorta studied by magnetic resonance</t>
  </si>
  <si>
    <t>Klipstein, Richard H.; Firmin, David N.; Underwood, S. Richard; R. Simon 0. Rees, Donald B. Longmore</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</si>
  <si>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</si>
  <si>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</si>
  <si>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</si>
  <si>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</si>
  <si>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Instant Construction of Atomistic Models for Visualization in Integrative Cell Biology</t>
  </si>
  <si>
    <t>Klein, Tobias</t>
  </si>
  <si>
    <t>Atomistic Force Fields for Proteins</t>
  </si>
  <si>
    <t>Best, R.</t>
  </si>
  <si>
    <t>Best, Robert B.</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</si>
  <si>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</si>
  <si>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</si>
  <si>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</si>
  <si>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</si>
  <si>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</si>
  <si>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</si>
  <si>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Visualization and Exploration of Transcriptomics Data</t>
  </si>
  <si>
    <t>Gehlenborg, Nils</t>
  </si>
  <si>
    <t>A Mathematical Model to Simulate Glioma Growth and Radiotherapy at the Microscopic Level</t>
  </si>
  <si>
    <t>Toma, A.; Holl-Ulrich, K.; Becker, S.; Mang, A.; Schütz, T. A.; Bonsanto, M. M.; Tronnier, V.; Buzug, T. M.</t>
  </si>
  <si>
    <t>10.1515/bmt-2012-4081</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</si>
  <si>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</si>
  <si>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</si>
  <si>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</si>
  <si>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</si>
  <si>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Interactive Visualization of 3D Histopathology in Native Resolution</t>
  </si>
  <si>
    <t>idea is really to explore the histopathology datasets</t>
  </si>
  <si>
    <t>tissue</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</si>
  <si>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</si>
  <si>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</si>
  <si>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</si>
  <si>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</si>
  <si>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</si>
  <si>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</si>
  <si>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</si>
  <si>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</si>
  <si>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</si>
  <si>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</si>
  <si>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</si>
  <si>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</si>
  <si>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</si>
  <si>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</si>
  <si>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</si>
  <si>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</si>
  <si>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</si>
  <si>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</si>
  <si>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</si>
  <si>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</si>
  <si>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</si>
  <si>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</si>
  <si>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</si>
  <si>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</si>
  <si>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</si>
  <si>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</si>
  <si>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</si>
  <si>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</si>
  <si>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Molecules into Cells: Specifying Spatial Architecture</t>
  </si>
  <si>
    <t>Harold, Franklin M.</t>
  </si>
  <si>
    <t>10.1128/MMBR.69.4.544-564.2005</t>
  </si>
  <si>
    <t>Visualization and analysis of molecular data</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</si>
  <si>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</si>
  <si>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</si>
  <si>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</si>
  <si>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An outlook into ultra-scale visualization of large-scale biological data</t>
  </si>
  <si>
    <t>Samatova, Nagiza F.; Breimyer, Paul; Hendrix, William; Schmidt, Matthew C.; Rhyne, Theresa-Marie</t>
  </si>
  <si>
    <t>10.1109/ULTRAVIS.2008.5154061</t>
  </si>
  <si>
    <t>Visualizing Cells and Humans in 3D: Biomedical Image Analysis at Nanometer and Meter Scales</t>
  </si>
  <si>
    <t>Yoo, Terry S.; Bliss, Donald; Lowekamp, Bradley C.; Chen, David T.; Murphy, Gavin E.; Narayan, Kedar; Hartnell, Lisa M.; Do, Thao; Subramaniam, Sriram</t>
  </si>
  <si>
    <t>10.1109/MCG.2012.68</t>
  </si>
  <si>
    <t>Cross-beam vector Doppler ultrasound for angle-independent velocity measurements</t>
  </si>
  <si>
    <t>Dunmire et al.</t>
  </si>
  <si>
    <t>Physiolgoy</t>
  </si>
  <si>
    <t>Dunmire, B.; Beach, K. W.; Labs, K.-H.; Plett, M.; Jr, D. E. Strandness</t>
  </si>
  <si>
    <t>10.1016/S0301-5629(00)00287-8</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</si>
  <si>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</si>
  <si>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</si>
  <si>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</si>
  <si>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</si>
  <si>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</si>
  <si>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Molecular Surface Abstraction</t>
  </si>
  <si>
    <t>Cipriano, Gleicher</t>
  </si>
  <si>
    <t>Cipriano, Gregory; Gleicher, Michael</t>
  </si>
  <si>
    <t>10.1109/TVCG.2007.70578</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</si>
  <si>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</si>
  <si>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</si>
  <si>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</si>
  <si>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</si>
  <si>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</si>
  <si>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</si>
  <si>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</si>
  <si>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</si>
  <si>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</si>
  <si>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The Virtual Liver Network: systems understanding from bench to bedside</t>
  </si>
  <si>
    <t>Henney, A.; H.Coaker</t>
  </si>
  <si>
    <t>10.4155/fmc.14.127</t>
  </si>
  <si>
    <t>Narcissus and Echo: Reflections on an Art-Science Collaboration</t>
  </si>
  <si>
    <t>Steinman, Dolores A.; Coppin, Peter W.; Steinman, David A.</t>
  </si>
  <si>
    <t>10.1162/leon_a_02009</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</si>
  <si>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</si>
  <si>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</si>
  <si>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</si>
  <si>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</si>
  <si>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</si>
  <si>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</si>
  <si>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</si>
  <si>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</si>
  <si>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</si>
  <si>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</si>
  <si>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</si>
  <si>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data type</t>
  </si>
  <si>
    <t xml:space="preserve">spatial </t>
  </si>
  <si>
    <t>temporal</t>
  </si>
  <si>
    <t>Source</t>
  </si>
  <si>
    <t>note/quote</t>
  </si>
  <si>
    <t xml:space="preserve">what is it </t>
  </si>
  <si>
    <t>MD simulations</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</si>
  <si>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</si>
  <si>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</si>
  <si>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</si>
  <si>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</si>
  <si>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</si>
  <si>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</si>
  <si>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</si>
  <si>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</si>
  <si>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</si>
  <si>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</si>
  <si>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</si>
  <si>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rPr/>
      <t xml:space="preserve">this figure from Hwang et al. is helpful to see what scRNA-seq is useful for: </t>
    </r>
    <r>
      <rPr>
        <color rgb="FF1155CC"/>
        <u/>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</si>
  <si>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</si>
  <si>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</si>
  <si>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</si>
  <si>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</si>
  <si>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</si>
  <si>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</si>
  <si>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</si>
  <si>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</si>
  <si>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</si>
  <si>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fluorescence microscopy</t>
  </si>
  <si>
    <t>Jensen, E.C., 2013. Overview of live‐cell imaging: requirements and methods used. The Anatomical Record: Advances in Integrative Anatomy and Evolutionary Biology, 296(1), pp.1-8.</t>
  </si>
  <si>
    <t xml:space="preserve">0.2-1.0 μm (0.2 is the max possible). Main choice for live cell imaging </t>
  </si>
  <si>
    <t>The fluorescence microscope allows to detect the presence and localization of fluorescent molecules in the sample. [https://toutestquantique.fr/en/fluorescent-and-confocal/]</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</si>
  <si>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</si>
  <si>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</si>
  <si>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</si>
  <si>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</si>
  <si>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</si>
  <si>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Fig. 3 for widefield microscopy: The scale is 0.19 μm per pixel (spatial)</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</si>
  <si>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</si>
  <si>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</si>
  <si>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</si>
  <si>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</si>
  <si>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</si>
  <si>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</si>
  <si>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</si>
  <si>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</si>
  <si>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</si>
  <si>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</si>
  <si>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</si>
  <si>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</si>
  <si>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</si>
  <si>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</si>
  <si>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</si>
  <si>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</si>
  <si>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</si>
  <si>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</si>
  <si>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</si>
  <si>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</si>
  <si>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</si>
  <si>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</si>
  <si>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</si>
  <si>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</si>
  <si>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</si>
  <si>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</si>
  <si>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</si>
  <si>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</si>
  <si>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</si>
  <si>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</si>
  <si>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</si>
  <si>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</si>
  <si>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</si>
  <si>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</si>
  <si>
    <t>doi</t>
  </si>
  <si>
    <t>The cat is out of the bag: cortical simulations with 10^9 neurons  10^13 synapses</t>
  </si>
  <si>
    <t>cortical simulation</t>
  </si>
  <si>
    <t>Rajagopal Ananthanarayanan, Steven K. Esser Horst D. Simon, and Dharmendra S. Modha</t>
  </si>
  <si>
    <t>Using python for signal processing and visualization</t>
  </si>
  <si>
    <t>Erik W. Anderson, Gilbert A. Preston, and Claudio T. Silva</t>
  </si>
  <si>
    <t>strong direct visualization, with particles for the flow visualization</t>
  </si>
  <si>
    <t>Paolo Angelelli, Sten Roar Snare, Siri Ann Nyrnes, Stefan Bruckner , Helwig Hauser, and Lasse Løvstakken</t>
  </si>
  <si>
    <t>Straightening tubular flow for side-by-side visualization</t>
  </si>
  <si>
    <t>Straightening tubular structure, and juxtapositioning to allow comparative visualization of flow</t>
  </si>
  <si>
    <t>Paolo Angelelli, and Helwig Hauser</t>
  </si>
  <si>
    <t>Paul Armitage, Christian Behrenbruch, Michael Brady, Niall Moore</t>
  </si>
  <si>
    <t>3D visualization of cerebrospinal fluid flow within the human central nervous system</t>
  </si>
  <si>
    <t>A. Aroussi, L. Howden, M. Vloeberghs</t>
  </si>
  <si>
    <t>Deanna S. Asakawa, Krishna S. Nayak, Silvia S. Blemker, Scott L. Delp, John M. Pauly, Dwight G. Nishimura, and Garry E. Gold</t>
  </si>
  <si>
    <t>Two-photon microscopy: visualization of kidney dynamics</t>
  </si>
  <si>
    <t>S.L. Ashworth, R.M. Sandoval, G.A. Tanner and B.A. Molitoris</t>
  </si>
  <si>
    <t>Towards Virtual Physiological Human: Multilevel Modelling and Simulation of the Human Anatomy and Physiology</t>
  </si>
  <si>
    <t>All</t>
  </si>
  <si>
    <t>Nicholas Ayache, Jean-Pierre Boissel, Søren Brunak, Gordon Clapworthy, Jochen Fingberg, Guy Lonsdale, Alejandro Frangi, Gustavo Deco, Peter Hunter, Poul Nielsen, Matt Halstead, Rod Hose, Isabelle Magnin, Fernando Martin-Sánchez, Peter Sloot, Jaap Kaandorp, Alfons Hoekstra, Serge Van Sint Jan, Marco Viceconti</t>
  </si>
  <si>
    <t>Patient-specific isogeometric fluid-structure interaction analysis of thoracic aortic blood flow due to implantation of the Jarvik 2000 left ventricular assist device</t>
  </si>
  <si>
    <t>CT, NURBS-based isogeometric analysis</t>
  </si>
  <si>
    <t>Y. Bazilevs, J.R. Gohean, T.J.R. Hughes, R.D. Moser, and Y. Zhang</t>
  </si>
  <si>
    <t>modeling of muscle deformation</t>
  </si>
  <si>
    <t>Yacine Berranen, Mitsuhiro Hayashibe, Benjamin Gilles and David Guiraud</t>
  </si>
  <si>
    <t>In vivo three-dimensional MR wall shear stress estimation in ascending aortic dilatation</t>
  </si>
  <si>
    <t>Erik T. Bieging, Alex Frydrychowicz, Andrew Wentland, Benjamin R. Landgraf, Kevin M. Johnson, Oliver Wieben, and Christopher J. Francois</t>
  </si>
  <si>
    <t>4D phase-contrast MRI at 3T: Effect of standard and blood-pool contrast agents on SNR, PC-MRA, and blood flow visualization</t>
  </si>
  <si>
    <t>Jelena Bock, Alex Frydrychowicz, Aurelien F. Stalder, Thorsten A. Bley, Hans Burkhardt, Jurgen Hennig, Michael Markl</t>
  </si>
  <si>
    <t>The inner life of the cell</t>
  </si>
  <si>
    <t>David Bolinsky, John Liebler, and Mike Astrachan</t>
  </si>
  <si>
    <t>Visual analysis</t>
  </si>
  <si>
    <t>Silvia Born, Matthias Pfeifle, Michael Markl, Matthias Gutberlet, and Gerik Scheuermann</t>
  </si>
  <si>
    <t>Four-dimensional MRI is an in vivo flow imaging modality that is expected to significantly enhance the understanding of cardiovascular diseases. Among other fields, 4D MRI provides valuable data for the research of cardiac blood flow and with that the development, diagnosis, and treatment of various cardiac pathologies. However, to gain insights from larger research studies or to apply 4D MRI in the clinical routine later on, analysis techniques become necessary that allow to robustly identify important flow characteristics without demanding too much time and expert knowledge. Heart muscle contractions and the particular complexity of the flow in the heart imply further challenges when analyzing cardiac blood flow. Working toward the goal of simplifying the analysis of 4D MRI heart data, we present a visual analysis method using line predicates. With line predicates precalculated integral lines are sorted into bundles with similar flow properties, such as velocity, vorticity, or flow paths. The user can combine the line predicates flexibly and by that carve out interesting flow features helping to gain overview. We applied our analysis technique to 4D MRI data of healthy and pathological hearts and present several flow aspects that could not be shown with current methods. Three 4D MRI experts gave feedback and confirmed the additional benefit of our method for their understanding of cardiac blood flow.</t>
  </si>
  <si>
    <t>Romain Bourqui, David Auber, Vincent Lacroix, and Fabien Jourdan</t>
  </si>
  <si>
    <t>Neural signaling, arm movement</t>
  </si>
  <si>
    <t>Neural network</t>
  </si>
  <si>
    <t>Austin J. Brockmeier, Evan G. Kriminger, Justin C. Sanchez, and Jose C. Principe</t>
  </si>
  <si>
    <t>A framework for fast initial exploration of PC-MRI cardiac flow</t>
  </si>
  <si>
    <t>sketching for rapid exploration</t>
  </si>
  <si>
    <t>Broos et al. have proposed a sketch method for rapid exploration of blood flow data from PC-MRI.</t>
  </si>
  <si>
    <t>A.J.M. Broos, N.H.L.C. de Hoon, P.J.H. de Koning, R.J. van der Geest, A. Vilanova, and A.C. Jalba</t>
  </si>
  <si>
    <t>Automated illustration of molecular flexibility</t>
  </si>
  <si>
    <t>Molecule inner motion</t>
  </si>
  <si>
    <t>Aaron Bryden, George N. Phillips Jr., and Michael Gleicher</t>
  </si>
  <si>
    <t>J. Byska and A. Jurcik and M. E. Groller and I. Viola, and B. Kozlikova</t>
  </si>
  <si>
    <t>Fast joint detection-estimation of evoked brain activity in event-related fMRI using a variational approach</t>
  </si>
  <si>
    <t>Lotfi Chaari, Thomas Vincent, Florence Forbes, Michel Dojat, and Philippe Ciuciu</t>
  </si>
  <si>
    <t>small multiples, color coded, time curve</t>
  </si>
  <si>
    <t>Hanbo Chen, Lei Guo, Jingxin Nie, Tuo Zhang, Xintao Hu, and Tianming Liu</t>
  </si>
  <si>
    <t>A Framework for Three-Dimensional Simulations of Morphogenesis</t>
  </si>
  <si>
    <t>Trevor M. Cickovski, Chengbang Huang, Rajiv Chaturvedi, Tilmann Glimm, H. George E. Hentschel, Mark S. Alber, James A. Glazier, Stuart A. Newman, and Jesus A. Izaguirre</t>
  </si>
  <si>
    <t>Computational physiology and the Physiome project</t>
  </si>
  <si>
    <t>Edmund J. Crampin, Matthew Halstead, Peter Hunter, Poul Nielsen, Denis Noble, Nicolas Smith and Merryn Tawhai</t>
  </si>
  <si>
    <t>Shareef M. Dabdoub, R. Wolfgang Rumpf, Amber D. Shindhelm, and William C. Ray</t>
  </si>
  <si>
    <t>Bendix: Intuitive helix geometry analysis and abstraction</t>
  </si>
  <si>
    <t>Anna Caroline E. Dahl, Matthieu Chavent, and Mark S. P. Sansom</t>
  </si>
  <si>
    <t>Computer-generated three-dimensional animation of the mitral valve.</t>
  </si>
  <si>
    <t>X-ray</t>
  </si>
  <si>
    <t>modeling and animation of the heart</t>
  </si>
  <si>
    <t>Joseph H. Dayan, Aaron Oliker, Ram Sharony, F. Gregory Baumann, Aubrey Galloway, Stephen B. Colvin, D. Craig Miller, Eugene A. Grossi</t>
  </si>
  <si>
    <t>Pablo de Heras Ciechomski, Michael Klann, Robin Mange, and Heinz Koeppl</t>
  </si>
  <si>
    <t>4D MRI flow coupled to physics-based fluid simulation for blood-flow visualization</t>
  </si>
  <si>
    <t>N. de Hoon, R. van Pelt, A. Jalba, and A. Vilanova</t>
  </si>
  <si>
    <t>Temporal interpolation of 4D PC-MRI blood-flow measurements using bidirectional physics-based fluid simulation</t>
  </si>
  <si>
    <t>N.H.L.C. de Hoon, A.C. Jalba, E. Eisemann, and A. Vilanova</t>
  </si>
  <si>
    <t>Joint factor and kinetic analysis of dynamic FDOPA PET scans of brain cancer patients</t>
  </si>
  <si>
    <t>some visual analysis, but still mainly direct visualization</t>
  </si>
  <si>
    <t>N. Dowson, P. Bourgeat, S. Rose, M. Daglish, J. Smith, M. Fay, A. Coulthard, C.Winter, D. MacFarlane, P. Thomas, S. Crozier, and O. Salvado</t>
  </si>
  <si>
    <t>multi neuronal brainstem recording</t>
  </si>
  <si>
    <t>novel method for visual analysis</t>
  </si>
  <si>
    <t>A method for visualization of dynamic multidimensional (multi-neuronalbrainstemrecordings) data L-plotting</t>
  </si>
  <si>
    <t>W.L. Dunin-Barkowski, A.T.Lovering, J.M.Orem, D.M.Baekey, T.E.Dick, I.A.Rybak, K.F. Morris, R.O’Connor, S.C.Nuding, R.Shannon, B.G.Lindsey</t>
  </si>
  <si>
    <t>A method for visualization of dynamic multidimensional data—L-plotting, similar to recurrence plotting,is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rhythmicity.Comparison of L-plots for experimental data and network simulations helps verification of computational models.</t>
  </si>
  <si>
    <t>l-plot, heatmap</t>
  </si>
  <si>
    <t>Roman Durikovi, Kazufumi Kaneda</t>
  </si>
  <si>
    <t>Mikala Egeblad, Andrew J. Ewald, Hanne A. Askautrud, Morgan L. Truitt, Bryan E. Welm, Emma Bainbridge, George Peeters, Matthew F. Krummel, and Zena Werb</t>
  </si>
  <si>
    <t>Statistical modeling of 4D respiratory lung motion using diffeomorphic image registration</t>
  </si>
  <si>
    <t>half of the visual information os from additional modeling and statistical information, however no visual analysis</t>
  </si>
  <si>
    <t>addressed the problem of extracting, modeling and predicting respiratory motion.We proposed a method to generate an inter-subject statistical model of the breathing motion, based on individual motion fields extracted from 4D CT images of 17 patients.</t>
  </si>
  <si>
    <t>Jan Ehrhardt, René Werner, Alexander Schmidt-Richberg, and Heinz Handels</t>
  </si>
  <si>
    <t>semi automatic clustering for visual analysis</t>
  </si>
  <si>
    <t>Rickard Englund, Timo Ropinski, and Ingrid Hotz</t>
  </si>
  <si>
    <t>Martin Falk, Michael Klann, Matthias Reuss, and Thomas Ertl</t>
  </si>
  <si>
    <t>Atomistic Visualization of Mesoscopic Whole-Cell Simulations</t>
  </si>
  <si>
    <t>M. Falk, M. Krone and T. Ertl</t>
  </si>
  <si>
    <t>Modeling and visualization of receptor clustering on the cellular membrane</t>
  </si>
  <si>
    <t>Martin Falk, Markus Daub, Guido Schneider, and Thomas Ertl</t>
  </si>
  <si>
    <t>visual analysis methods</t>
  </si>
  <si>
    <t>medical data set - lung</t>
  </si>
  <si>
    <t>Heart + Lung + Liver</t>
  </si>
  <si>
    <t>Fang et al. propose and compare three methods for the visualization and exploration of time-varying volumetric medical images based on the temporal characteristics of the data. Three methods to analyze and visualize time-varying data, with 1D, 2D histogram, and 2D scatter-plot with multi-dimensional scaling.</t>
  </si>
  <si>
    <t>Zhe Fang, Torsten Moller, Ghassan Hamarneh, and Anna Celler</t>
  </si>
  <si>
    <t>Feng et al.  have conducted a study of different approaches for visualization of PET data of human brain activity through color mapping.</t>
  </si>
  <si>
    <t>Dagan Feng, Weidong Cai</t>
  </si>
  <si>
    <t>J. W. Fenner, B. Brook, G. Clapworthy, P. V. Coveney, V. Feipel, H. Gregersen, D. R. Hose, P. Kohl, P. Lawford, K. M. McCormack, D. Pinney, S. R. Thomas, S. van Sint Jan, S.Waters, M.Vicecnoti</t>
  </si>
  <si>
    <t>Visualizing motional correlations in molecular dynamics using geometric deformations</t>
  </si>
  <si>
    <t>M. Fioravante, A. Shook, I. Thorpe, and P. Rheingans</t>
  </si>
  <si>
    <t>4D Blood Flow Visualization Fusing 3D and 4D MRA Image Sequences</t>
  </si>
  <si>
    <t>Nils Daniel Forkert, Jens Fiehler, Till Illies, Dietmar P.F. Moller, Heinz Handels, and Dennis Saring</t>
  </si>
  <si>
    <t>direct visualization and flow modeling</t>
  </si>
  <si>
    <t>Ola Friman, Anja Hennemuth, Andreas Harloff, Jelena Bock, Michael Markl, and Heinz-Otto Peitgen</t>
  </si>
  <si>
    <t>Visualization of vascular hemodynamics in a case of a large patent ductus arteriosus using flow sensitive 3D CMR at 3T</t>
  </si>
  <si>
    <t>Alex Frydrychowicz, Thorsten A. Bley, Sven Dittrich, Jurgen Hennig, Mathias Langer, and Michael Markl</t>
  </si>
  <si>
    <t xml:space="preserve">K. Furmanova, M. Jaresova, J. Byska, A. Jurcik, J. Parulek, H. Hauser, &amp; B. Kozlikova
</t>
  </si>
  <si>
    <t>10.1186/s12859-016-1448-0</t>
  </si>
  <si>
    <t>illustrative approach to see blood flow</t>
  </si>
  <si>
    <t>Rocco Gasteiger, Mathias Neugebauer, Oliver Beuing, and Bernhard Preim</t>
  </si>
  <si>
    <t>The connectome viewer toolkit: an open source framework to manage, analyze, and visualize connectomes.</t>
  </si>
  <si>
    <t>Stephan Gerhard, Alessandro Daducci, Alia Lemkaddem, Reto Meuli, Jean-Philippe Thiran, Patric Hagmann</t>
  </si>
  <si>
    <t>H. GILJA, T. HAUSKEN, S. ODEGAARD &amp; A. BERSTAD</t>
  </si>
  <si>
    <t>Sylvia Glaßer, Uta Preim, Klaus Tonnies, and Bernhard Preim</t>
  </si>
  <si>
    <t>The Machinery of Life: Neuromuscular synapse</t>
  </si>
  <si>
    <t>David S. Goodsell</t>
  </si>
  <si>
    <t>Complete valvular heart apparatus model from 4D cardiac CT</t>
  </si>
  <si>
    <t>Razvan Ioan Ionasec, Sasa Grbic, Dime Vitanovski, Ingmar Voigt, Bogdan Georgescu, Fernando Vega-Higuera, and Dorin Comaniciu</t>
  </si>
  <si>
    <t>D.L. Gresh, B.E. Rogowitz, R.L. Winslow, D.F. Scollan, and C.K. Yung</t>
  </si>
  <si>
    <t>David Gunther, Roberto A. Boto, Julia Contreras-Garcia, Jean-Philip Piquemal, and Julien Tierny</t>
  </si>
  <si>
    <t>3D Blood Flow Characteristics in the Carotid Artery Bifurcation Assessed by Flow-Sensitive 4D MRI at 3T</t>
  </si>
  <si>
    <t>A. Harloff, F. Albrecht, J. Spreer, A.F. Stalder, J. Bock, A. Frydrychowicz, J. Schollhorn, A. Hetzel, M. Schumacher, J. Hennig, and M. Markl</t>
  </si>
  <si>
    <t>Real-time strain rate imaging of the left ventricle by ultrasound.</t>
  </si>
  <si>
    <t>Andreas Heimdal, Asbjørn Støylen, Hans Torp, and Terje Skjærpe</t>
  </si>
  <si>
    <t>A.Hennemuth, A. Mahnken, C. Kühnel, S. Oeltze, and H.-O. Peitgen</t>
  </si>
  <si>
    <t>Physics-based Visual Characterization of Molecular Interaction Forces</t>
  </si>
  <si>
    <t>Pedro Hermosilla, Jorge Estrada, Victor Guallar, Timo Ropinski Alvar Vinacua and Pere-Pau Vazquez</t>
  </si>
  <si>
    <t>Stefan Hoehme, and Dirk Drasdo</t>
  </si>
  <si>
    <t>Stefan Hoehme, Marc Brulport, Alexander Bauer, Essam Bedawy, Wiebke Schormann, Matthias Hermes, Verena Puppe, Rolf Gebhardt, Sebastian Zellmer, Michael Schwarz, Ernesto Bockamp, Tobias Timmel, Jan G. Hengstler, and Dirk Drasdo</t>
  </si>
  <si>
    <t>VMD: visual molecular dynamics</t>
  </si>
  <si>
    <t>William Humphrey, Andrew Dalke, and Klaus Schulten</t>
  </si>
  <si>
    <t>Peter J. Hunter</t>
  </si>
  <si>
    <t>10.1109/jproc.2006.871767</t>
  </si>
  <si>
    <t>Visualization of multiscale simulation data: brain blood flow</t>
  </si>
  <si>
    <t>Joseph A. Insley, Leopold Grinberg, and Michael E. Papka</t>
  </si>
  <si>
    <t>Visualizing the origins of life: molecular animation for scientific research and education</t>
  </si>
  <si>
    <t>Janet Iwasa</t>
  </si>
  <si>
    <t>10.1145/1282040.1282062</t>
  </si>
  <si>
    <t>Solution to the VOI selection problem, by merging an algorithmic VOI selection system with a user-driven feedback in order to leverage the user’s expert understanding.</t>
  </si>
  <si>
    <t>Firdaus Janoos, Boonthanome Nouanesengsy, Raghu Machiraju, Han Wei Shen, Steffen Sammet, Michael Knopp, and Istvan A. Morocz</t>
  </si>
  <si>
    <t>Visual integration of quantitative proteomic data, pathways, and protein interactions</t>
  </si>
  <si>
    <t>Radu Jianu, Kebing Yu, Lulu Cao, Vinh Nguyen, Arthur R. Salomon, and David H. Laidlaw</t>
  </si>
  <si>
    <t>Simulation data mapping in virtual cardiac model.</t>
  </si>
  <si>
    <t>Liu Jiquan, Feng Jingyi, Huilong Duan, Chen Siping</t>
  </si>
  <si>
    <t>_x0097_Although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</si>
  <si>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Interactive coordinated multiple-view visualization of biomechanical motion data</t>
  </si>
  <si>
    <t>Daniel F. Keefe, Marcus Ewert, William Ribarsky, Remco Chang</t>
  </si>
  <si>
    <t>Visualization of molecular interactions by fluorescence complementation.</t>
  </si>
  <si>
    <t>Tom K. Kerppola</t>
  </si>
  <si>
    <t>Diffusion tensor visualization with glyph packing</t>
  </si>
  <si>
    <t>visual analysis of summarized data</t>
  </si>
  <si>
    <t>Gordon Kindlmann, Carl-Fredrik Westin</t>
  </si>
  <si>
    <t>A common goal of multivariate visualization is to enable data inspection at discrete points, while also illustrating largerscale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</si>
  <si>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Pina Kingman</t>
  </si>
  <si>
    <t>Prediction framework for statistical respiratory motion modeling</t>
  </si>
  <si>
    <t>Tobias Klinder, Cristian Lorenz, Jorn Ostermann</t>
  </si>
  <si>
    <t>Semi-automatic vortex extraction in 4D PC-MRI cardiac blood flow data using line predicates</t>
  </si>
  <si>
    <t>derivation, illustrative summarization of the data</t>
  </si>
  <si>
    <t>Benjamin Kohler, Rocco Gasteiger, Uta Preim, Holger Theisel, Matthias Gutberlet, and Bernhard Preim</t>
  </si>
  <si>
    <t>Ivan Kolesar, Jan Byska, Julius Parulek, Helwig Hauser, and Barbora Kozlikova</t>
  </si>
  <si>
    <t>Method, Model</t>
  </si>
  <si>
    <t>Ivan Kolesar, Julius Parulek, Ivan Viola, Stefan Bruckner, Anne-Kristin Stavrum, and Helwig Hauser</t>
  </si>
  <si>
    <t>Shoulder movement</t>
  </si>
  <si>
    <t>Visual analytics solution for visualization of kinetic data</t>
  </si>
  <si>
    <t>Peter R. Krekel, Edward R. Valstar, Jurriaan de Groot, Frits H. Post, Rob G. H. H. Nelissen, and Charl P. Botha</t>
  </si>
  <si>
    <t>Comparative visualization with the shoulder bone as spatial reference</t>
  </si>
  <si>
    <t>Peter R. Krekel,_x0003_ Charl P. Botha,_x0003_ Edward R. Valstar, Paul W. de Bruin, P.M. Rozing, and Frits H. Post</t>
  </si>
  <si>
    <t>Analysis of time-dependent flow-sensitive PC-MRI data</t>
  </si>
  <si>
    <t>summarization method of derived data</t>
  </si>
  <si>
    <t>Harinarayan Krishnan, Christoph Garth, Jens Guhring, M. Akif Gulsun, Andreas Greiser, Kenneth I. Joy</t>
  </si>
  <si>
    <t>Michael Krone, Florian Frieß, Katrin Scharnowski, Guido Reina, Silvia Fademrecht, Tobias Kulschewski, Jürgen Pleiss, Thomas Ertl</t>
  </si>
  <si>
    <t>Patient-Specific Modeling and Visualization of Blood Flow Through the Heart</t>
  </si>
  <si>
    <t>use high-resolution 4D CT data to model the heart walls, accurately simulate blood flow, and visualize it</t>
  </si>
  <si>
    <t>moving heart</t>
  </si>
  <si>
    <t>Scott Kulp, Dimitris Metaxas, Zhen Qian, Szilard Voros, Leon Axel, Viorel Mihalef</t>
  </si>
  <si>
    <t>A neuron membrane mesh representation for visualization of electrophysiological simulations</t>
  </si>
  <si>
    <t>Sebastien Lasserre, Juan Hernando, Sean Hill, Felix Schurmann, Pedro de Miguel Anasagasti, Georges Abou Jaoude, and Henry Markram</t>
  </si>
  <si>
    <t>illustrative visualization of pathline from blood flow and wall thickness</t>
  </si>
  <si>
    <t>Veins</t>
  </si>
  <si>
    <t>Kai Lawonn, Sylvia Glaßer, Anna Vilanova, Bernhard Preim, and Tobias Isenberg</t>
  </si>
  <si>
    <t>Kai Lawonn, Rocco Gasteiger and Bernhard Preim</t>
  </si>
  <si>
    <t>expressive visualization of blood flow</t>
  </si>
  <si>
    <t>Kai Lawonn, Tobias Günther, and Bernhard Preim</t>
  </si>
  <si>
    <t>Illustrative Visualization of Molecular Reactions using Omniscient Intelligence and Passive Agents</t>
  </si>
  <si>
    <t>M. Le Muzic, J. Parulek, A. K. Stavrum, and I. Viola</t>
  </si>
  <si>
    <t>Illustrative Timelapse: A technique for illustrative visualization of particle-based simulations</t>
  </si>
  <si>
    <t>M. Le Muzic, J. Parulek, A.K. Stavrum, and I. Viola</t>
  </si>
  <si>
    <t>by superimposing the movement of an object of interest in a video onto a signal, CycleStack allows the viewer to understand the underlying synchronism between the two, and organizes the individual plots in an aligned layout so that any deviation from the synchronism becomes evident</t>
  </si>
  <si>
    <t>Teng-Yok Lee_x0003_, Abon Chaudhuri, Fatih Porikli, Han-Wei Shen</t>
  </si>
  <si>
    <t>A Survey of Modeling and Simulation of Skeletal Muscle</t>
  </si>
  <si>
    <t>direct visualization of the modeled muscle</t>
  </si>
  <si>
    <t>muscle modeling</t>
  </si>
  <si>
    <t>DONGWOON LEE, MICHAEL GLUECK, AZAM KHAN, EUGENE FIUME, KEN JACKSON</t>
  </si>
  <si>
    <t>visual analysis of big biological data from the cell cycle model</t>
  </si>
  <si>
    <t>Ruby Lee, Jonathan R. Karr, and Markus W. Covert</t>
  </si>
  <si>
    <t>Lee, Sifakis, Terzopoulos</t>
  </si>
  <si>
    <t>Comprehensive biomechanical modeling and simulation of the upper body</t>
  </si>
  <si>
    <t>upper body movement</t>
  </si>
  <si>
    <t>SUNG-HEE LEE, EFTYCHIOS SIFAKIS, DEMETRI TERZOPOULOS</t>
  </si>
  <si>
    <t>Online tool for visualizing and analysing metabolic pathways</t>
  </si>
  <si>
    <t>Ivica Letunic, Takuji Yamada, Minoru Kanehisa, and Peer Bork</t>
  </si>
  <si>
    <t>Entourage: Visualizing relationships between biological pathways using contextual subsets</t>
  </si>
  <si>
    <t>Alexander Lex, Christian Partl, Denis Kalkofen, Marc Streit, Samuel Gratzl, Anne Mai Wassermann, Dieter Schmalstieg, and Hanspeter Pfister</t>
  </si>
  <si>
    <t>Gene expression data</t>
  </si>
  <si>
    <t>Tool to support hypothesis generation process for genes expression data</t>
  </si>
  <si>
    <t>Alexander Lex, Marc Streit, Ernst Kruijff, and Dieter Schmalstieg</t>
  </si>
  <si>
    <t>Modeling liver physiology: combining fractals, imaging and animation.</t>
  </si>
  <si>
    <t>direct visualization of the liver model</t>
  </si>
  <si>
    <t>Modeled and simulated 3D model of liver and its physiology with the help of fractals</t>
  </si>
  <si>
    <t>Debbie W. Lin, Scott Johnson, C. Anthony Hunt</t>
  </si>
  <si>
    <t>direct visualization, with visual analysis nad summarization</t>
  </si>
  <si>
    <t>Lundervold et al. presented a paper about usage of fMRI to study the neural correlates of consciousness.</t>
  </si>
  <si>
    <t>Arvid Lundervold</t>
  </si>
  <si>
    <t>Towards Patient-Specic Finite-Element Simulation of MitralClip Procedure</t>
  </si>
  <si>
    <t>Echo cardiography</t>
  </si>
  <si>
    <t>visualization of modeled process from patient data</t>
  </si>
  <si>
    <t>Regurgitation</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</si>
  <si>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simulated the outcomes of mitral clipping procedure.</t>
  </si>
  <si>
    <t>T. Mansi, I. Voigt, E. Assoumou Mengue, R. Ionasec, B. Georgescu, T. Noack, J. Seeburger, and D. Comaniciu</t>
  </si>
  <si>
    <t>visual analysis tool with the direct visualization of the data</t>
  </si>
  <si>
    <t>Framework for the visual integration, comparison, and exploration of correlations in spatial and non-spatial geriatric research data.</t>
  </si>
  <si>
    <t>Adrian Maries, Nathan Mays, Megan Olson Hunt, Kim F. Wong, William Layton, Robert Boudreau, Caterina Rosano, G. Elisabeta Marai</t>
  </si>
  <si>
    <t>Michael Markl, Alex Frydrychowicz, Sebastian Kozerke, Mike Hope, Oliver Wieben</t>
  </si>
  <si>
    <t>cardiovascular magnetic resonance methods for visualizing blood flow</t>
  </si>
  <si>
    <t>Michael Markl, Philip J. Kilner, Tino Ebbers</t>
  </si>
  <si>
    <t>Sebastian Meier, Anja Hennemuth, Ola Friman, Jelena Bock, Michael Markl, Tobias Preusser</t>
  </si>
  <si>
    <t>Conditional shape models for cardiac motion estimation.</t>
  </si>
  <si>
    <t>modeling derived from the data</t>
  </si>
  <si>
    <t>Coert Metz, Nora Baka, Hortense Kirisli, Michiel Schaap, Theo van Walsum, Stefan Klein, Lisan Neefjes, Nico Mollet, Boudewijn Lelieveldt, Marleen de Bruijne, Wiro Niessen</t>
  </si>
  <si>
    <t>Semi-Automatic Vortex Flow Classifcation in 4D PC-MRI Data of the Aorta</t>
  </si>
  <si>
    <t>Vortices semi-automatic classification and visualization</t>
  </si>
  <si>
    <t>M.Meuschke, B. Köhler, U. Preim, B. Preim, and K. Lawonn</t>
  </si>
  <si>
    <t>10.1109/PacificVis.2012.6183580</t>
  </si>
  <si>
    <t>Artery</t>
  </si>
  <si>
    <t>\cite{meyer:2008} For proper function of the heart, the heart muscle requires continuous supply of oxygen and nutrients. This is provided by the coronary artery. Coronary artery disease is a disease connected with limitation of ability to provide the necessary supply. Detection and exploration of problematic places on the coronary artery is therefore crucial for proper diagnosis. Meyer et al. \cite{meyer:2008} have developed a more sophisticated visualization of multiple type of data on the surface of 3D model of heart with glyphs.</t>
  </si>
  <si>
    <t>Jennis Meyer-Spradow, Lars Stegger, Christian Doring, Timo Ropinski, Klaus Hinrichs</t>
  </si>
  <si>
    <t>Visualizing ribosome biogenesis: parallel assembly pathways for the 30S subunit.</t>
  </si>
  <si>
    <t>Anke M. Mulder, Craig Yoshioka, Andrea H. Beck, Anne E. Bunner, Ronald A. Milligan, Clinton S. Potter, Bridget Carragher, and James R. Williamson</t>
  </si>
  <si>
    <t>10.1126/science.1193220</t>
  </si>
  <si>
    <t>Luciana Porcher Nedel, Daniel Thalmann</t>
  </si>
  <si>
    <t>Negebauer et al. created a visualization of scalar values on cerebral aneurysm by mapping 3D information into 2D layout based on the current viewport and models bounding box.</t>
  </si>
  <si>
    <t>Mathias Neugebauer, Rocco Gasteiger, Oliver Beuing, Volker Diehl, Martin Skalej, and Bernhard Preim</t>
  </si>
  <si>
    <t>surface mapping, color coded, mesh</t>
  </si>
  <si>
    <t>Concurrent Volume Visualization of Real-Time fMRI</t>
  </si>
  <si>
    <t>Brain activity</t>
  </si>
  <si>
    <t>Nguyen et al. created a visualization of brain activity on the patients brain from the fMRI acquisition. fMRI signal mapping into the reference MRI volume and is treated as light emission.</t>
  </si>
  <si>
    <t>Tan Khoa Nguyen, Henrik Ohlsson, Anders Eklund, Frida Hernell, Patric Ljung, Camilla Forsell, Mats Andersson, Hans Knutsson and Anders Ynnerman</t>
  </si>
  <si>
    <t>We present a novel approach to interactive and concurrent volume visualization of functional Magnetic Resonance Imaging (fMRI). While the patient is in the scanner, data is extracted in real-time using state-of-the-art signal processing techniques. The fMRI signal is treated as light emission when rendering a patient-specific high resolution reference MRI volume, obtained at the beginning of the experiment. As a result, the brain glows and emits light from active regions. The low resolution fMRI signal is thus effectively fused with the reference brain with the current transfer function settings yielding an effective focus and context visualization. The delay from a change in the fMRI signal to the visualization is approximately 2 seconds. The advantage of our method over standard 2D slice based methods is shown in a user study. We demonstrate our technique through experiments providing interactive visualization to the fMRI operator and also to the test subject in the scanner through a head mounted display.</t>
  </si>
  <si>
    <t>Visualizing genomes: techniques and challenges</t>
  </si>
  <si>
    <t>Review of tools for visualizing genome sequence data</t>
  </si>
  <si>
    <t>Cydney B. Nielsen, Michael Cantor, Inna Dubchak, David Gordon, Ting Wang</t>
  </si>
  <si>
    <t>Simplified Simulation and Visualization of Tubular Flows with Approximate Centerline Generation</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</si>
  <si>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t>
  </si>
  <si>
    <t>Tiago H. C. Nobrega, Diego Dias Bispo Carvalho, and Aldo von Wangenheim</t>
  </si>
  <si>
    <t>An Integrated Visual Analysis System for Fusing MR Spectroscopy and Multi-Modal Radiology Imaging</t>
  </si>
  <si>
    <t>Cancer development</t>
  </si>
  <si>
    <t>Miguel Nunes, Benjamin Rowland, Matthias Schlachter, Soleakhena Ken, Kresimir Matkovic, Anne Laprie, Katja Buhler</t>
  </si>
  <si>
    <t>Angiography</t>
  </si>
  <si>
    <t>Steffen Oeltze-Jafra, Juan R. Cebral, Gabor Janiga, and Bernhard Preim</t>
  </si>
  <si>
    <t>presented and compared four interactive approaches to analyzing cerebral perfusion data from ischemic stroke patients which are based on (1) concentration time curves(CTC), (2) parameters describing the CTC shape, (3) enhancement trends computed in a statistical analysis, and (4) semi-quantitative perfusion parameters derived via parametric modelling and deconvolution with an arterial input function</t>
  </si>
  <si>
    <t>Steffen Oeltze, Bernhard Preim, Helwig Hauser, Jarle Rørvik, Arvid Lundervold</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</si>
  <si>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</si>
  <si>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color coded, parallel coordinates, brushing</t>
  </si>
  <si>
    <t>integration of statistical methods and visual exploration techniques for the analysis of the high-dimensional space of perfusion parameters, derived from medical perfusion data</t>
  </si>
  <si>
    <t>Steffen Oeltze, Helmut Doleisch, Helwig Hauser, Philipp Muigg, Bernhard Preim</t>
  </si>
  <si>
    <t>slice rendering, scatter plot, histogram, brushing</t>
  </si>
  <si>
    <t>S. Oeltze, A. Kuß, F. Grothues, A. Hennemuth, B. Preim</t>
  </si>
  <si>
    <t>slice rendering, 3D view, bullseye, line plot, brushing</t>
  </si>
  <si>
    <t>Eirikur Palsson</t>
  </si>
  <si>
    <t>direct visualization with encoding for visual analysis</t>
  </si>
  <si>
    <t>\cite{park:2000} (park is visual analysis) Park et al. \cite{park:2000} created a method to model the patient left ventriculum from the data, and to visualize different measures on the wall of the heart. Their tool is capable to explore the tensor field on the wall of the heart along main axis, circular axis, and to explore inner wall of the heart as well.</t>
  </si>
  <si>
    <t>Jinah Park, Sang-il Park</t>
  </si>
  <si>
    <t>GeomCell Design of Cell Geometry</t>
  </si>
  <si>
    <t>direct visualization of the model output</t>
  </si>
  <si>
    <t>Methodology to construct muscle cells models and cell organelles</t>
  </si>
  <si>
    <t>Julius Parulek, Miloš Šrámek, and Ivan Zahradník</t>
  </si>
  <si>
    <t>10.1007/978-1-84882-565-9_2</t>
  </si>
  <si>
    <t>Interactive real time simulation of cardiac radio-frequency ablation</t>
  </si>
  <si>
    <t>empirical</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</si>
  <si>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</si>
  <si>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E. Pernod, M. Sermesant, J. Relan, H. Delingette</t>
  </si>
  <si>
    <t>mesh, surface mapping, color coded</t>
  </si>
  <si>
    <t>Blood flow in its context: Combining 3D B-mode and color doppler ultrasonic data</t>
  </si>
  <si>
    <t>Bernhard Petersch, Dieter Honigmann</t>
  </si>
  <si>
    <t>slice rendering, color coded, representation combination</t>
  </si>
  <si>
    <t>A. J. Pretorius, I. A. Khan, R. J. Errington</t>
  </si>
  <si>
    <t>A novel grid-based visualization approach for metabolic networks with advanced focus&amp;context view</t>
  </si>
  <si>
    <t>Markus Rohrschneider, Christian Heine, Andre Reichenbach, Andreas Kerren, Gerik Scheuermann</t>
  </si>
  <si>
    <t>Multimodal visualization with interactive closeups</t>
  </si>
  <si>
    <t>T. Ropinski, I. Viola, M. Biermann, H. Hauser, K. Hinrichs</t>
  </si>
  <si>
    <t>combination rendering</t>
  </si>
  <si>
    <t>Friedemann Roßler, Eduardo Tejada, Thomas Fangmeier, Thomas Ertl, and Markus Knauff</t>
  </si>
  <si>
    <t>E.O.Wilson's life on Earth</t>
  </si>
  <si>
    <t>Morgan Ryan, Gael McGill, Edward O. Wilson</t>
  </si>
  <si>
    <t>Asako Sakaue-Sawano, Hiroshi Kurokawa, Toshifumi Morimura, Aki Hanyu, Hiroshi Hama, Hatsuki Osawa, Saori Kashiwagi, Kiyoko Fukami, Takaki Miyata, Hiroyuki Miyoshi, Takeshi Imamura, Masaharu Ogawa, Hisao Masai, and Atsushi Miyawaki</t>
  </si>
  <si>
    <t>Modeling real-time 3-D lung deformations for medical visualization</t>
  </si>
  <si>
    <t>Anand P. Santhanam, Celina Imielinska, Paul Davenport, Patrick Kupelian, Jannick P. Rolland</t>
  </si>
  <si>
    <t>Jean-Marc Schleich, Claude Almange, Jean-Louis Dillenseger, Jean-Louis Coatrieux</t>
  </si>
  <si>
    <t>Johannes Schmidt-Ehrenberg, Daniel Baum, and Hans-Christian Hege</t>
  </si>
  <si>
    <t>Comparison of metabolic pathways using constraint graph drawing</t>
  </si>
  <si>
    <t>Falk Schreiber</t>
  </si>
  <si>
    <t>Blood flow computation in phase-contrast MRI by minimal paths in anisotropic media</t>
  </si>
  <si>
    <t>Michael Schwenke, Anja Hennemuth, Bernd Fischer, and Ola Friman</t>
  </si>
  <si>
    <t>A. Sheharyar, T. Chitiboi, E. Keller, O. Rahman, S. Schnell, M. Markl, O. Bouhali, and L. Linsen</t>
  </si>
  <si>
    <t>Muscle contraction</t>
  </si>
  <si>
    <t>MINORU SHINOHARA, KARIM SABRA, JEAN-LUC GENNISSON, MATHIAS FINK, MICKAEL TANTER</t>
  </si>
  <si>
    <t>Visualizing Particle / Flow Structure Interactions in the Small Bronchial Tubes</t>
  </si>
  <si>
    <t>direct visualization with illustrative method</t>
  </si>
  <si>
    <t>Bela Soni, David Thompson, Raghu Machiraju</t>
  </si>
  <si>
    <t>small multiples showing time curves data from kidney</t>
  </si>
  <si>
    <t>Authors proposed a method to visualize elasticity of kidneys during a breathing process. Proposed method overlays a set of small multiples showing time curves data over the volume rendering of the kidney.</t>
  </si>
  <si>
    <t>S. Stoppely, E. Hodnelandz, H. Hauser, and S. Bruckner</t>
  </si>
  <si>
    <t>Hari Sundar, Harold Litt, Dinggang Shen</t>
  </si>
  <si>
    <t>Towards a model of lung biomechanics: Pulmonary kinematics via registration of serial lung images</t>
  </si>
  <si>
    <t>Tessa A. Sundaram, James C. Gee</t>
  </si>
  <si>
    <t>Creating and simulating skeletal muscle from the visible human data set</t>
  </si>
  <si>
    <t>J. Teran, E. Sifakis, S. Blemker, V. Ng Thow Hing, C. Lau, R. Fedkiw</t>
  </si>
  <si>
    <t>Termeer et al. \cite{termeer:2007} have extented an accepted medical visualization technique called the bull’s eye plot by removing discontinuities, preserving the volumetric nature of the left ventricular wall and adding anatomical context.</t>
  </si>
  <si>
    <t>Maurice Termeer, Javier Olivan Bescos, Marcel Breeuwer, Anna Vilanova, Frans Gerritsen, M. Eduard Groller</t>
  </si>
  <si>
    <t>Visualization of myocardial perfusion derived from coronary anatomy</t>
  </si>
  <si>
    <t>Moreover, Termeer \cite{termeer:2008} have introduced a method for the exploration of perfusion on the cardiac muscle. The perfusion information is mapped on the surface of the heart muscle, and that was projected into bulls eye layout, heavily used in medicine practice nowadays.</t>
  </si>
  <si>
    <t>Maurice Termeer, Javier Olivan Bescos, Marcel Breeuwer, Anna Vilanova, Frans Gerritsen, M. Eduard Groller, Member, Eike Nagel</t>
  </si>
  <si>
    <t>Visually assessing the effect of the coronary artery anatomy on the perfusion of the heart muscle in patients with coronary artery disease remains a challenging task. We explore the feasibility of visualizing this effect on perfusion using a numerical approach. We perform a computational simulation of the way blood is perfused throughout the myocardium purely based on information from a three-dimensional anatomical tomographic scan. The results are subsequently visualized using both three-dimensional visualizations and bull’s eye plots, partially inspired by approaches currently common in medical practice. Our approach results in a comprehensive visualization of the coronary anatomy that compares well to visualizations commonly used for other scanning technologies. We demonstrate techniques giving detailed insight in blood supply, coronary territories and feeding coronary arteries of a selected region. We demonstrate the advantages of our approach through visualizations that show information which commonly cannot be directly observed in scanning data, such as a separate visualization of the supply from each coronary artery. We thus show that the results of a computational simulation can be effectively visualized and facilitate visually correlating these results to for example perfusion data.</t>
  </si>
  <si>
    <t>B. Thomaß, J. Walter, M. Krone, H. Hasse, and T. Ertl</t>
  </si>
  <si>
    <t>Compared different methods to visualize medical image data: isosurfaces, direct volume rendering, glyphs</t>
  </si>
  <si>
    <t>Melanie Tory, Niklas Röber, Torsten Möller, Anna Celler, M. Stella Atkins</t>
  </si>
  <si>
    <t>Martijn van den Heuvel, Rene Mandl, Hilleke Hulshoff Pol</t>
  </si>
  <si>
    <t>Visual analysis of integrated resting state functional brain connectivity and anatomy</t>
  </si>
  <si>
    <t>A.F. van Dixhoorn, B.H. Vissers, L. Ferrarini, J. Milles, and C.P. Botha</t>
  </si>
  <si>
    <t>Exploration of 4D MRI blood flow using stylistic visualization</t>
  </si>
  <si>
    <t>illustrative visualization for visual analysis</t>
  </si>
  <si>
    <t>Roy van Pelt, Javier Olivan Bescos, Marcel Breeuwer, Rachel E. Clough, M. Eduard Groller, Bart ter Haar Romeny, Anna Vilanova</t>
  </si>
  <si>
    <t>Roy van Pelt, Javier Olivan Bescos, Marcel Breeuwer, Rachel E. Clough, M. Eduard Groller, Bart ter Haar Romeny, and Anna Vilanova</t>
  </si>
  <si>
    <t>flow visualization, clipping, particles</t>
  </si>
  <si>
    <t>Characterization of Blood-Flow Patterns from Phase-Contrast MRI Velocity Fields</t>
  </si>
  <si>
    <t>R. van Pelt, A. Fuster, G. Claassen, and A. Vilanova</t>
  </si>
  <si>
    <t>Understanding Blood-Flow Dynamics : Challenges in Visualization</t>
  </si>
  <si>
    <t>methods for visual analysis and illustration are mentioned</t>
  </si>
  <si>
    <t>Roy van Pelt, and Anna Vilanova</t>
  </si>
  <si>
    <t>segmentation, direct visualization, with visual analysis nad summarization</t>
  </si>
  <si>
    <t>Eric Wait, Mark Winter, Chris Bjornsson, Erzsebet Kokovay, Yue Wang, Susan Goderie, Sally Temple, and Andrew R. Cohen</t>
  </si>
  <si>
    <t>Physiological self-regulation of regional brain activity using real-time functional magnetic resonance imaging (fMRI): Methodology and exemplary data</t>
  </si>
  <si>
    <t>Nikolaus Weiskopf, Ralf Veit, Michael Erb, Klaus Mathiak, Wolfgang Grodd, Rainer Goebel, Niels Birbaumera</t>
  </si>
  <si>
    <t>M. Wolter, I. Assenmacher, B. Hentschel, M. Schirski, T. Kuhlen</t>
  </si>
  <si>
    <t>Ken C.L. Wong, LinweiWang, Heye Zhang, Pengcheng Shi</t>
  </si>
  <si>
    <t>Physics-based modeling of aortic wall motion from ECG-gated 4D computed tomography</t>
  </si>
  <si>
    <t>Guanglei Xiong, Charles A. Taylor</t>
  </si>
  <si>
    <t>Yin Yang, Xiaohu Guo, Jennell Vick, Luis G. Torres, Thomas F. Campbell</t>
  </si>
  <si>
    <t>Key from main</t>
  </si>
  <si>
    <t>Publication Year</t>
  </si>
  <si>
    <t>Publication Title</t>
  </si>
  <si>
    <t>Url</t>
  </si>
  <si>
    <t>Abstract Note</t>
  </si>
  <si>
    <t>Notes</t>
  </si>
  <si>
    <t>Manual Tags</t>
  </si>
  <si>
    <t>Automatic Tags</t>
  </si>
  <si>
    <t>The Cat is Out of the Bag: Cortical Simulations with 10&lt;sup&gt;9$&lt;/sup&gt; Neurons, 10&lt;sup&gt;13$&lt;/sup&gt; Synapses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</si>
  <si>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 at unprecedented scale { that e®ectively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</si>
  <si>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&lt;p&gt;Spatial resolution&lt;/p&gt; &lt;p&gt; &lt;/p&gt; &lt;p&gt;individual neurons&lt;/p&gt; &lt;p&gt;synapses between neurons&lt;/p&gt; &lt;p&gt;entire groups of neurons&lt;/p&gt; &lt;p&gt;whole group of neurons that total to simulate the entire brain (just larger than the size of a cat's brain)&lt;/p&gt; &lt;p&gt; &lt;/p&gt;; &lt;p&gt;"&lt;span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none;"&gt;The total number of such synapses in the human brain has been vaguely stated to be in the range of 10&lt;/span&gt;&lt;sup style="box-sizing: border-box; position: relative; font-size: 13px; line-height: 0; vertical-align: baseline; top: -0.5em; color: #3b3b3b; font-family: sans-serif;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initial;"&gt;13&lt;/sup&gt;&lt;span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none;"&gt;-10&lt;/span&gt;&lt;sup style="box-sizing: border-box; position: relative; font-size: 13px; line-height: 0; vertical-align: baseline; top: -0.5em; color: #3b3b3b; font-family: sans-serif;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initial;"&gt;15&lt;/sup&gt;&lt;span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style="box-sizing: border-box; background: #ffffff; color: #428bca; text-decoration: none; font-family: Cantarell !important; font-size: 17.3333px; font-style: normal; font-variant-ligatures: normal; font-variant-caps: normal; font-weight: 400; letter-spacing: normal; orphans: 2; text-align: left; text-indent: 0px; text-transform: none; white-space: normal; widows: 2; word-spacing: 0px; -webkit-text-stroke-width: 0px;" rel="noopener" href="http://bionumbers.hms.harvard.edu/bionumber.aspx?&amp;amp;id=106138" target="_blank"&gt;BNID 106138&lt;/a&gt;&lt;span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style="box-sizing: border-box; background: #ffffff; color: #428bca; text-decoration: none; font-family: Cantarell !important; font-size: 17.3333px; font-style: normal; font-variant-ligatures: normal; font-variant-caps: normal; font-weight: 400; letter-spacing: normal; orphans: 2; text-align: left; text-indent: 0px; text-transform: none; white-space: normal; widows: 2; word-spacing: 0px; -webkit-text-stroke-width: 0px;" rel="noopener" href="http://bionumbers.hms.harvard.edu/bionumber.aspx?&amp;amp;id=100693" target="_blank"&gt;100693&lt;/a&gt;&lt;span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with every cubic millimeter of cerebral cortex having about a billion such synapses (&lt;/span&gt;&lt;a style="box-sizing: border-box; background: #ffffff; color: #428bca; text-decoration: none; font-family: Cantarell !important; font-size: 17.3333px; font-style: normal; font-variant-ligatures: normal; font-variant-caps: normal; font-weight: 400; letter-spacing: normal; orphans: 2; text-align: left; text-indent: 0px; text-transform: none; white-space: normal; widows: 2; word-spacing: 0px; -webkit-text-stroke-width: 0px;" rel="noopener" href="http://bionumbers.hms.harvard.edu/bionumber.aspx?&amp;amp;id=109245" target="_blank"&gt;BNID 109245&lt;/a&gt;&lt;span style="color: #3b3b3b; font-family: sans-serif; font-size: 17.3333px;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none;"&gt;).&lt;/span&gt;"&lt;/p&gt; &lt;p&gt;These guys simulated activity of synaptic activity in the entire brain--they've exceeded at least the size of the cat brain &lt;/p&gt;; &lt;p&gt;This is a truly multiscale work because there requires an actual switch/change of the data domain to see what's happening on the other scale&lt;/p&gt;</t>
  </si>
  <si>
    <t>Brain; Cell; Exploration; Ivo; Organ; signal propagation; signal propogation; simulation; Tissue</t>
  </si>
  <si>
    <t>Computing in Science and Engineering</t>
  </si>
  <si>
    <t>Explore; Organ; Tissue</t>
  </si>
  <si>
    <t>IEEE Transactions on Visualization and Computer Graphics</t>
  </si>
  <si>
    <t>Organ; Tissue</t>
  </si>
  <si>
    <t>Proceedings of the 30th Spring Conference on Computer Graphics</t>
  </si>
  <si>
    <t>Medical Image Analysis</t>
  </si>
  <si>
    <t>Distributed Frameworks for Multimedia Applications</t>
  </si>
  <si>
    <t>Journal of Magnetic Resonance Imaging</t>
  </si>
  <si>
    <t>Kidney International</t>
  </si>
  <si>
    <t>&lt;p&gt;Organelle scale: emphasis on fragmented nuclei visible in images, which are a hallmark to recognize apoptosis, and visibility of lysosomes. Goal: to understand dynamic events like this in the kidney at subcellular resolution&lt;/p&gt; &lt;p&gt;Cell scale: localize individual cells, which receptors are binding to which types of cells to facilitate intercellular communication -- how are different individual cells behaving?&lt;/p&gt; &lt;p&gt;Tissue scale: observe how collections of cells, like the glomerulus, perform filtering proceses&lt;/p&gt;</t>
  </si>
  <si>
    <t>Cell; Exploration; ivo; Organ; Organelle; Tissue</t>
  </si>
  <si>
    <t>Cell; done; ivo; modeling; Molecule; multi-scale; no vis; Organ; Organelle; Tissue</t>
  </si>
  <si>
    <t>Computer Methods in Applied Mechanics and Engineering</t>
  </si>
  <si>
    <t>Engineering in Medicine and Biology Society (EMBC), 2012 Annual International Conference of the IEEE</t>
  </si>
  <si>
    <t>Magnetic Resonance in Medicine</t>
  </si>
  <si>
    <t>http://multimedia.mcb.harvard.edu/</t>
  </si>
  <si>
    <t>Communication; done; ivo; Molecule; Organelle</t>
  </si>
  <si>
    <t>Tenth International Conference on Information Visualization</t>
  </si>
  <si>
    <t>Cell; Molecule</t>
  </si>
  <si>
    <t>5th International IEEE/EMBS Conference on Neural Engineering (NER), 2011</t>
  </si>
  <si>
    <t>Cardiac ﬂow is still not fully understood, and is currently an active research topic. Using phase-contrast magnetic resonance imaging (PC-MRI) blood ﬂow can be measured. For the inspection of such ﬂow,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ﬂow without the need of additional imaging and time-consuming segmentation. To achieve this, only the 4D data from one PC-MRI scan is used. A context visualization is derived automatically from the data, and provides context for the ﬂow. Instead of relying on segmentation to deliver an accurate context, the heart’s ventricles are approximated by half-ellipsoids that can be placed with minimal user interaction. Furthermore, seeding positions for ﬂow visualization can be placed automatically in areas of interest deﬁned by the user and based on derived ﬂow features. The framework enables a user to do a fast initial exploration of cardiac ﬂow, as is demonstrated by a use case and a user study involving cardiac blood ﬂow researchers.</t>
  </si>
  <si>
    <t>Communication; done; Exploration; IV; ivo; Molecule</t>
  </si>
  <si>
    <t>Computer Graphics Forum</t>
  </si>
  <si>
    <t>done; Exploration; ivo; Molecule; Visual analysis</t>
  </si>
  <si>
    <t>IEEE Transactions on Medical Imaging</t>
  </si>
  <si>
    <t>Med Image Comput Comput Assist Interv</t>
  </si>
  <si>
    <t>IEEE/ACM Transactions on Computational Biology and Bioinformatics</t>
  </si>
  <si>
    <t>&lt;p&gt;NOTE this paper is connected to Chaturvedi et al. -- they're both talking about CompuCell3D framework but each are targeting different domains, so spin is a bit different for each&lt;/p&gt;; &lt;p&gt;Scales&lt;/p&gt; &lt;p&gt;The CPM (cellular pots model) uses a lattice to describe cells, and associates an integer index with each lattice site (voxel) to identify the spatial extent and location of each cell at any instant.&lt;/p&gt; &lt;p&gt;Visualization of simulation at cellular-resolution, superimpose cell behavior patterns on top of cell visualization to show the "tissue" behavior- ie the limb growing out&lt;/p&gt;</t>
  </si>
  <si>
    <t>Cell; done; Exploration; in_paper; ivo; seed; semi multi-scale; Tissue; visualization</t>
  </si>
  <si>
    <t>Experimental Physiology</t>
  </si>
  <si>
    <t>https://onlinelibrary.wiley.com/doi/abs/10.1113/expphysiol.2003.026740</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</si>
  <si>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 proteins to cells, tissues, organs and organ systems – these methods have the potential to link patient-specific knowledge at the two ends of these spatial scales. A genetic profile linked to cardiac ion channel 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 mutations of chloride ion channels in lung epithelial cells to the integrated function of the intact lung requires models that include the detailed anatomy of the lungs, the physics of air flow, blood flow and gas exchange, together with the large deformation mechanics of breathing. Organizing this large 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</si>
  <si>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Cell; done; ivo; modeling; Molecule; no vis; Organ; Organelle; Tissue</t>
  </si>
  <si>
    <t>BMC Bioinformatics 2016</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</si>
  <si>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</si>
  <si>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Communication; done; Exploration; ivo; Molecule</t>
  </si>
  <si>
    <t>The Journal of Thoracic and Cardiovascular Surgery</t>
  </si>
  <si>
    <t>2013 IEEE Symposium on Biological Data Visualization (BioVis)</t>
  </si>
  <si>
    <t>&lt;p&gt;SCALES&lt;/p&gt; &lt;p&gt;spatial arrangement of organelles within the cell, with overall view of cell (CELL SCALE)&lt;/p&gt;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none;"&gt;ZigCell3D consequently focuses on the mesoscopic particle level. This level connects the actions resulting from the molecular state, which can be analysed with molecular dynamics simulations, to the macroscopic state of the cell, which is normally described by ordinary or partially differential equations (ODE/PDE)&lt;span&gt; &lt;/span&gt;&lt;/span&gt;&lt;a id="context_ref_21_1" style="background: #ffffff; color: #006699; text-decoration: none; cursor: pointer; font-family: Georgia, serif; font-size: 15px; font-style: normal; font-variant-ligatures: normal; font-variant-caps: normal; font-weight: 400; letter-spacing: normal; orphans: 2; text-align: start; text-indent: 0px; text-transform: none; white-space: normal; widows: 2; word-spacing: 0px; -webkit-text-stroke-width: 0px;"&gt;&lt;/a&gt;[21]&lt;span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This transition is the key step from the genotype to the phenotype of organisms and therefore justifies that the performance of the detailed simulation is lower than those of ODE models.&lt;/span&gt;&lt;/p&gt;</t>
  </si>
  <si>
    <t>Cell; done; ivo; Molecule; Organelle</t>
  </si>
  <si>
    <t>Eurographics Workshop on Visual Computing for Biology and Medicine</t>
  </si>
  <si>
    <t>https://diglib.eg.org/handle/10.2312/vcbm20161272</t>
  </si>
  <si>
    <t>Magnetic Resonance Imaging (MRI) enables volumetric and time-varying measurements of blood-ﬂow data. Such data have shown potential to improve diagnosis and risk assessment of various cardiovascular diseases. Hereby, a unique way of analysing patient-speciﬁc haemodynamics becomes possible. However, these measurements are susceptible to artifacts, noise and a coarse spatio-temporal resolution. Furthermore, typical ﬂow visualization techniques rely on interpolation. For example, using pathlines requires a high quality temporal resolution. While numerical simulations, based on mathematical ﬂow models, address some of these limitations, the involved modelling assumptions (e.g., regarding the inﬂow and mesh) do not provide patientspeciﬁc data to the degree actual measurements would. To overcome this issue, data assimilation techniques can be applied to use measured data in order to steer a physically-based simulation of the ﬂow, combining the beneﬁts of measured data and simulation. Our work builds upon such an existing solution to increase the temporal resolution of the measured data, but achieves signiﬁcantly higher ﬁdelity.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ﬂow data. It reduces artifacts, noise, and interpolation error, while being closer to laminar ﬂow, as is expected for ﬂow in vessels.</t>
  </si>
  <si>
    <t>&lt;h2&gt;SeriesInformation&lt;/h2&gt; Eurographics Workshop on Visual Computing for Biology and Medicine&lt;h2&gt;SeriesInformation&lt;/h2&gt; Visual Computing for Blood Flow Analysis and Motion Analysis&lt;h2&gt;Other&lt;/h2&gt; 59&lt;h2&gt;Other&lt;/h2&gt; 68&lt;h2&gt;Other&lt;/h2&gt; Niels H. L. C. de Hoon, Andrei C. Jalba, Elmar Eisemann, and Anna Vilanova&lt;h2&gt;Other&lt;/h2&gt; Categories and Subject Descriptors (according to ACMCCS): I.3.3 [Computer Graphics]: Applications-4D PC-MRI Blood-Flow I.6.8 [Simulation and Modelling]: Types of Simulation-Combined G.1.1 [Mathematics of Computing]: Numerical Analysis- Interpolation</t>
  </si>
  <si>
    <t>4D PC; Applications; Categories and Subject Descriptors (according to ACMCCS); Combined G.1.1 [Mathematics of Computing]; Flow; I.3.3 [Computer Graphics]; I.6.8 [Simulation and Modelling]; Interpolation; MRI Blood; Numerical Analysis; Types of Simulation</t>
  </si>
  <si>
    <t>Medical Image Computing and Computer-Assisted Intervention – MICCAI 2010</t>
  </si>
  <si>
    <t>&lt;p&gt;From tissue level collections of cells (abstracted as ellipsoidal shapes) to whole organ (stomach) - measurements were on tenths of mm, segments grew by about 0.18 mm per day &lt;/p&gt; &lt;p&gt;It's not super true multiscale because there's not a switch of data views, it's just we're seeing a very abstracted vis of groups of cells that are growing as they go through morphogenesis of the stomach (group entire set of cells into a number of ellipsoidal bundles)&lt;/p&gt; &lt;p&gt; &lt;/p&gt; &lt;p&gt;size of stomach at beginning is in 10e-4 zone so I think classifying this as a tissue-level visualization is also fair, where we consider the ellipsoidal skeletal structures as clustered cell visualizations, where these clusters would contain cells in the thousands&lt;/p&gt; &lt;p&gt;think about this as a much more abstracted form of showing morphogenesis&lt;/p&gt; &lt;p&gt;&lt;span class=""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306.8px; top: 987.94px; font-size: 15.2px; font-family: sans-serif; transform: scaleX(0.957155);" dir="ltr"&gt;&lt;span class="highlight selected" style="box-sizing: content-box; padding: 1px; margin: -1px; background-color: #006400; border-radius: 4px;"&gt;roscop&lt;/span&gt;ic&lt;/span&gt;&lt;span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388.8px; top: 987.94px; font-size: 15.2px; font-family: sans-serif; transform: scaleX(0.918287);" dir="ltr"&gt;cross-sections&lt;/span&gt;&lt;span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120px; top: 1005.94px; font-size: 15.2px; font-family: sans-serif; transform: scaleX(0.962125);" dir="ltr"&gt;and&lt;/span&gt;&lt;span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151.6px; top: 1005.94px; font-size: 15.2px; font-family: sans-serif; transform: scaleX(1.02632);" dir="ltr"&gt;from&lt;/span&gt;&lt;span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190px; top: 1005.94px; font-size: 15.2px; font-family: sans-serif; transform: scaleX(0.947843);" dir="ltr"&gt;Sadler's&lt;/span&gt;&lt;span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249.2px; top: 1005.94px; font-size: 15.2px; font-family: sans-serif; transform: scaleX(0.99367);" dir="ltr"&gt;b&lt;/span&gt;&lt;span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258px; top: 1005.94px; font-size: 15.2px; font-family: sans-serif; transform: scaleX(0.899035);" dir="ltr"&gt;o&lt;/span&gt;&lt;span style="box-sizing: content-box; padding: 0px; margin: 0px; color: transparent; position: absolute; white-space: pre; cursor: text; transform-origin: 0px 0px; font-style: normal; font-variant-ligatures: normal; font-variant-caps: normal; font-weight: 400; letter-spacing: normal; orphans: 2; text-align: center; text-indent: 0px; text-transform: none; widows: 2; word-spacing: 0px; -webkit-text-stroke-width: 0px; background-color: #ffffff; text-decoration-thickness: initial; text-decoration-style: initial; text-decoration-color: initial; left: 266px; top: 1005.94px; font-size: 15.2px; font-family: sans-serif; transform: scaleX(0.971751);" dir="ltr"&gt;ok&lt;/span&gt;&lt;/p&gt;; &lt;p&gt;TASKS&lt;/p&gt; &lt;p&gt;explore the results of the simulation, communicate how embryological development works through highly abstracted shapes that represent the results of the simulation (so this is 50/50)&lt;/p&gt;</t>
  </si>
  <si>
    <t>Communication; done; Exploration; ivo; morphogenesis; Organ; semi multi-scale; stomach; Tissue</t>
  </si>
  <si>
    <t>Disease Models and Mechanisms</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</si>
  <si>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</si>
  <si>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&lt;p&gt;Classification justification&lt;/p&gt; &lt;p&gt;Spatial resolution is clearly showing individual cells!&lt;/p&gt; &lt;p&gt;What is the differential behavior of &lt;strong&gt;inflammatory cell populations&lt;/strong&gt; in a &lt;strong&gt;tumor microenvironment&lt;/strong&gt; (in mice).&lt;/p&gt; &lt;p&gt;**since a tumor microenvironment includes the surrounding vessels, the extracellular matrix, and the researchers cared about what the cells were doing in relation to these structures, I think this fits as a tissue classification.&lt;/p&gt; &lt;p&gt; &lt;/p&gt; &lt;p&gt;Exploration&lt;/p&gt; &lt;p&gt;This is a standard direct visualization use case where domain experts wanted to explore the input data to understand what it contained. They were looking inthe tumor microenvironment and were interested in understanding what the various stromal cells were doing, what tissue structures they were hanging out close to, and how they interacted with cancer cells&lt;/p&gt; &lt;p&gt;-----&lt;/p&gt; &lt;p&gt;&lt;span style="color: #1a1a1a; font-family: Effra, Helvetica, Arial,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none;"&gt;new insights into the tumor microenvironment by allowing us to contrast &lt;strong&gt;stromal cell behavior&lt;/strong&gt; between microenvironments. Furthermore, the techniques enabled the subdivision of myeloid cells into distinct subpopulations in vivo, based on their endocytic and migratory behavior, and their expression of surface markers.&lt;span&gt; &lt;/span&gt;&lt;/span&gt;&lt;/p&gt; &lt;p&gt; &lt;/p&gt; &lt;p&gt;"&lt;span style="color: #1a1a1a; font-family: Effra, Helvetica, Arial,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none;"&gt;To gain insights into the activities of stromal cell populations, we developed and applied multicolor imaging techniques to analyze the behavior of these cells within different tumor microenvironments in the same live mouse.&lt;/span&gt;"&lt;/p&gt;</t>
  </si>
  <si>
    <t>Cell; done; Exploration; ivo; semi multi-scale; Tissue</t>
  </si>
  <si>
    <t>in_paper; Organ</t>
  </si>
  <si>
    <t>IEEE Pacific Visualization Symposium, 2009. PacificVis '09</t>
  </si>
  <si>
    <t>&lt;p&gt;&lt;span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&lt;/span&gt;The method is applied to distinguish different transport modes of MAPK (mitogen-activated protein kinase) signaling molecules in a cell&lt;/span&gt;&lt;/p&gt;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none;"&gt;agent-based simulation method&lt;/span&gt;&lt;/p&gt; &lt;p&gt; &lt;/p&gt;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none;"&gt;(1) molecule-scale: &lt;/span&gt;&lt;/p&gt;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none;"&gt;explore/understand (communicate) difference between diffusion and motorized transport of signal transduction of molecules along cytoskeleton towards the nucleus. &lt;/span&gt;&lt;/p&gt;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none;"&gt;Explore/communication how a molecule (like a drug that is supposed to go into a tumor cell to trigger apoptosis) diffuse from the outer environment of the cell into the cell? &lt;/span&gt;&lt;/p&gt; &lt;p&gt;Analyze discrete signal transduction of individual molecules in MAPK process&lt;/p&gt; &lt;p&gt;REACTIONS between molecules communicated by arrow glyphs&lt;/p&gt;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none;"&gt;(2) organelle: how do cytoskeletal structures facilitate signal transduction?&lt;/span&gt;&lt;/p&gt;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none;"&gt;(3) cell: &lt;/span&gt;&lt;/p&gt;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none;"&gt;how crowded actually is the cell when all of these signal transduction processes are going on? How does that affect the overall behavior of the cell?&lt;/span&gt;&lt;/p&gt; &lt;p&gt; &lt;/p&gt;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none;"&gt;illustrative focus/context methods applied at all levels to aid understandability of the visualization&lt;br /&gt;&lt;/span&gt;&lt;/p&gt; &lt;p&gt; &lt;/p&gt; &lt;p&gt; &lt;/p&gt;</t>
  </si>
  <si>
    <t>Cell; Communication; done; Exploration; ivo; Molecule; multi-scale; Organelle; Visual analysis</t>
  </si>
  <si>
    <t>Proceedings of the 2011 IEEE Symposium on Biological Data Visualization</t>
  </si>
  <si>
    <t>&lt;p&gt;&lt;span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none;"&gt;&lt;span&gt;Summary-notes&lt;/span&gt;&lt;/span&gt;&lt;/p&gt;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 this paper, we develop a novel mathematical model describing the stochastic process of the ligand-receptor clustering&lt;/span&gt;. Includes particle rotation this time&lt;/p&gt;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major challenge is to cover several orders of magnitude in one data set. The simulation domain is at micrometer scale, both receptors and ligands are only a few nanometers in size, and their movement is at picometer scale depending on the time scale. The visualization allows for a global dynamic, distance-dependent scaling and an additional user-defined scaling of receptors and ligands.&lt;span&gt; &lt;/span&gt;&lt;/span&gt;&lt;/p&gt; &lt;p&gt; &lt;/p&gt; &lt;p&gt;Scales:&lt;/p&gt; &lt;p&gt;Molecule: ligand-receptor coupling&lt;/p&gt; &lt;p&gt;Organelle: clustering of ligand-recepters on plasma membrane&lt;/p&gt; &lt;p&gt;The cell COULD be in this since the apoptosis thing is mentioned as a big selling point for this thing, but the spatial resoltuion of this application really is not at the cell, it just goes to organelle (with the plasma membrane of the cell)&lt;/p&gt; &lt;p&gt; &lt;/p&gt; &lt;p&gt;&lt;strong&gt;Tasks:&lt;/strong&gt;&lt;/p&gt; &lt;p&gt;Analysis:&lt;/p&gt;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visualization supports the process of model development by visual data analysis including the identification of cluster components as well as the illustration of particle trajectories.&lt;/span&gt;&lt;/p&gt;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none;"&gt;Exploration:&lt;/span&gt;&lt;/p&gt;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none;"&gt;Glyph-based visualization techniques are used to validate and analyze the results of our in-silico model (directly visualize model information so users can understand what the input data contain!). Information on the individual clusters as well as particle-specific data can be selected by the user and is mapped to colors to highlight &lt;strong&gt;certain properties of the data&lt;/strong&gt;.&lt;/span&gt;&lt;/span&gt;&lt;/p&gt;; &lt;p&gt;Time aspect:&lt;/p&gt;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none;"&gt;We simulated approx. 500 million time steps with&lt;span&gt; &lt;/span&gt;&lt;/span&gt;&lt;span id="MathJax-Element-73-Frame" class="MathJax" style="padding: 0px; display: inline; font-style: normal; font-weight: normal; line-height: normal; font-size: 15px; text-indent: 0px; text-align: left; text-transform: none; letter-spacing: normal; word-spacing: normal; overflow-wrap: normal; white-space: nowrap; float: none; direction: ltr; max-width: none; max-height: none; min-width: 0px; min-height: 0px; border: 0px; margin: 0px;"&gt;&lt;span id="MathJax-Span-2544" class="math" style="transition: none 0s ease 0s; display: inline-block; position: static; border: 0px; padding: 0px; margin: 0px; vertical-align: 0px; line-height: normal; text-decoration: none; box-sizing: content-box; width: 1.625em;"&gt;&lt;span style="transition: none 0s ease 0s; display: inline-block; position: relative; border: 0px; padding: 0px; margin: 0px; vertical-align: 0px; line-height: normal; text-decoration: none; box-sizing: content-box; width: 1.444em; height: 0px; font-size: 16.65px;"&gt;&lt;span style="transition: none 0s ease 0s; display: inline; position: absolute; border: 0px; padding: 0px; margin: 0px; vertical-align: 0px; line-height: normal; text-decoration: none; box-sizing: content-box; clip: rect(1.204em, 1001.38em, 2.405em, -999.997em); top: -2.219em; left: 0em;"&gt;&lt;span id="MathJax-Span-2545" class="mrow" style="transition: none 0s ease 0s; display: inline; position: static; border: 0px; padding: 0px; margin: 0px; vertical-align: 0px; line-height: normal; text-decoration: none; box-sizing: content-box;"&gt;&lt;span id="MathJax-Span-2546" class="mi" style="transition: none 0s ease 0s; display: inline; position: static; border: 0px; padding: 0px; margin: 0px; vertical-align: 0px; line-height: normal; text-decoration: none; box-sizing: content-box; font-family: MathJax_Main;"&gt;Δ&lt;/span&gt;&lt;span id="MathJax-Span-2547" class="texatom" style="padding: 0px; transition: none 0s ease 0s; display: inline; position: static; border: 0px; margin: 0px; vertical-align: 0px; line-height: normal; text-decoration: none; box-sizing: content-box;"&gt;&lt;span id="MathJax-Span-2548" class="mrow" style="transition: none 0s ease 0s; display: inline; position: static; border: 0px; padding: 0px; margin: 0px; vertical-align: 0px; line-height: normal; text-decoration: none; box-sizing: content-box;"&gt;&lt;span id="MathJax-Span-2549" class="munderover" style="transition: none 0s ease 0s; display: inline; position: static; border: 0px; padding: 0px; margin: 0px; vertical-align: 0px; line-height: normal; text-decoration: none; box-sizing: content-box;"&gt;&lt;span style="transition: none 0s ease 0s; display: inline-block; position: relative; border: 0px; padding: 0px; margin: 0px; vertical-align: 0px; line-height: normal; text-decoration: none; box-sizing: content-box; width: 0.604em; height: 0px;"&gt;&lt;span style="transition: none 0s ease 0s; display: inline; position: absolute; border: 0px; padding: 0px; margin: 0px; vertical-align: 0px; line-height: normal; text-decoration: none; box-sizing: content-box; clip: rect(3.246em, 1000.3em, 4.207em, -999.997em); top: -4.021em; left: 0.063em;"&gt;&lt;span id="MathJax-Span-2550" class="mi" style="transition: none 0s ease 0s; display: inline; position: static; border: 0px; padding: 0px; margin: 0px; vertical-align: 0px; line-height: normal; text-decoration: none; box-sizing: content-box; font-family: MathJax_Math-italic;"&gt;t&lt;/span&gt;&lt;/span&gt;&lt;span style="padding: 0px; transition: none 0s ease 0s; display: inline; position: absolute; border: 0px; margin: 0px; vertical-align: 0px; line-height: normal; text-decoration: none; box-sizing: content-box; clip: rect(3.246em, 1000.42em, 3.667em, -999.997em); top: -4.261em; left: 0.063em;"&gt;&lt;span id="MathJax-Span-2551" class="mo" style="transition: none 0s ease 0s; display: inline; position: static; border: 0px; padding: 0px; margin: 0px; vertical-align: 0px; line-height: normal; text-decoration: none; box-sizing: content-box; font-family: MathJax_Main;"&gt;¯&lt;/span&gt;&lt;/span&gt;&lt;/span&gt;&lt;/span&gt;&lt;/span&gt;&lt;/span&gt;&lt;/span&gt;&lt;/span&gt;&lt;/span&gt;&lt;/span&gt;&lt;/span&gt;&lt;span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&lt;/span&gt;set to 10&lt;/span&gt;&lt;sup style="font-size: 11.25px; line-height: 0; position: relative; vertical-align: 0px; top: -0.5em; bottom: 1ex; color: #333333; font-family: Georgia, serif;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initial;"&gt;−9&lt;/sup&gt;&lt;span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&lt;/span&gt;seconds corresponding to 0.5 seconds of simulation time.&lt;/span&gt;&lt;/p&gt;</t>
  </si>
  <si>
    <t>Cell; Exploration; in_paper; ivo; Molecule; Organelle; semi multi-scale; Visual analysis</t>
  </si>
  <si>
    <t>Molecular visualization is an important tool for analysing the results of biochemical simulations. With modern GPU ray casting approaches, it is only possible to render several million of atoms interactively unless advanced acceleration methods are employed. Whole‐cell simulations consist of at least several billion atoms even for simplified cell models. However, many instances of only a few different proteins occur in the intracellular environment, which can be exploited to fit the data into the graphics memory. For each protein species, one model is stored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 We also show that the method can be used to render scenes that are composed of triangulated instances, not only implicit surfaces</t>
  </si>
  <si>
    <t>&lt;p&gt;Key point: explore signaling processes in cellular environment. Modeled the simulated interior of the cell&lt;/p&gt; &lt;p&gt;Spotlight on an extracellular signaling process (&lt;span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none;"&gt;mitogen-activated ERK pathway is responsible for cell growth, proliferation and differentiation&lt;/span&gt;)&lt;/p&gt; &lt;p&gt;Molecule scale: chemical interactions between molecules (analysis)&lt;/p&gt; &lt;p&gt;Organelle scale: motorized transport along cytoskeletal filaments (actin, microtubules), molecule diffusion across the cell membrane (explore, communication, analysis)&lt;/p&gt; &lt;p&gt;Cell scale: establish clear understanding for systems biology domain collaborators of cellular dimensions and complexity (behavior of simplified cell models); show crowded internal environment of the cell (communication)&lt;/p&gt;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none;"&gt;effects of cellular signaling mechanisms, which take place in seconds to even hours.&lt;/span&gt; marking this with 10^4 to denote that signal transduction processes on which this application focuses can take hours&lt;/p&gt; &lt;p&gt; &lt;/p&gt;</t>
  </si>
  <si>
    <t>Computer Graphics International, 2000. Proceedings</t>
  </si>
  <si>
    <t>Philosophical Transactions of Royal Society A</t>
  </si>
  <si>
    <t>Cell; done; ivo; Molecule; multi-scale; no vis; Organ; Organelle; Tissue</t>
  </si>
  <si>
    <t>Proceedings of the 15th Eurographics Conference on Visualization</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</si>
  <si>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</si>
  <si>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Journal of Cardiovascular Magnetic Resonance</t>
  </si>
  <si>
    <t>done; ivo; Molecule; Visual analysis</t>
  </si>
  <si>
    <t>Front Neuroinformatics</t>
  </si>
  <si>
    <t>Biochemistry and Molecular Biology Education</t>
  </si>
  <si>
    <t>https://onlinelibrary.wiley.com/doi/abs/10.1002/bmb.20297</t>
  </si>
  <si>
    <t>&lt;p&gt;From the Machinery of Life&lt;/p&gt; &lt;p&gt;Shows a dynamic process in a static illustration, where the strategy is to arrange the scene so that the entire synaptic cycle and molecules that participate at each stage in the cycle can be captured.&lt;/p&gt;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seconds.&lt;/span&gt;&lt;/p&gt; &lt;p&gt; &lt;/p&gt; &lt;p&gt;Semi multi-scale&lt;/p&gt; &lt;p&gt;-show what molecules are involved in a neuromuscular synapse (molecule)&lt;/p&gt; &lt;p&gt;-show the action of cellular vesicles in the neuromuscular synapse (organelle)&lt;/p&gt; &lt;p&gt;Here, the cells themselves are just context, there isn't an active communication goal with these specifically beyond being the frame for what the illustration is focused on telling us about &lt;/p&gt;; &lt;p&gt;&lt;span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 style="color: #000000;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none;"&gt;Synaptic vesicles need approximately 60 sec to go through the whole cycle&lt;/span&gt;&lt;/span&gt;&lt;/p&gt; &lt;p&gt;&lt;span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 style="color: #000000;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none;"&gt;Of these 60 sec, Ca&lt;sup style="font-size: 0.8461em; line-height: 1.6363em; position: relative; vertical-align: baseline; top: -0.5em; color: #000000; font-family: 'Times New Roman', serif;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initial;"&gt;2+&lt;/sup&gt;-triggered fusion (step&lt;span&gt;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initial;"&gt;5&lt;/em&gt;&lt;span&gt; &lt;/span&gt;in&lt;span&gt; &lt;/span&gt;&lt;a class="figpopup" style="display: inline !important; zoom: 1 !important; cursor: pointer; color: #2f4a8b;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href="https://www.ncbi.nlm.nih.gov/books/NBK27964/figure/A636/?report=objectonly" target="object"&gt;Fig. 9-1&lt;/a&gt;) occurs in less than 1 msec. Docking and priming (steps&lt;span&gt;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initial;"&gt;3&lt;/em&gt;&lt;span&gt; &lt;/span&gt;and&lt;span&gt;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initial;"&gt;4&lt;/em&gt;&lt;span&gt; &lt;/span&gt;in&lt;span&gt; &lt;/span&gt;&lt;a class="figpopup" style="display: inline !important; zoom: 1 !important; cursor: pointer; color: #2f4a8b;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href="https://www.ncbi.nlm.nih.gov/books/NBK27964/figure/A636/?report=objectonly" target="object"&gt;Fig. 9-1&lt;/a&gt;) have been estimated to require approximately 10 to 20 msec and endocytosis (step&lt;span&gt; &lt;/span&gt;&lt;em style="color: #000000; font-family: 'Times New Roman', serif; font-size: 15.9991px;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initial;"&gt;6&lt;/em&gt;&lt;span&gt; &lt;/span&gt;in&lt;span&gt; &lt;/span&gt;&lt;a class="figpopup" style="display: inline !important; zoom: 1 !important; cursor: pointer; color: #2f4a8b;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href="https://www.ncbi.nlm.nih.gov/books/NBK27964/figure/A636/?report=objectonly" target="object"&gt;Fig. 9-1&lt;/a&gt;) a few seconds.&lt;/span&gt;&lt;/span&gt;&lt;/p&gt; &lt;p&gt;&lt;span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none;"&gt;from &lt;/span&gt;&lt;span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none;"&gt;Südhof T C . The synaptic vesicle cycle: A cascade of protein—protein interactions.&lt;span&gt; &lt;/span&gt;&lt;/span&gt;&lt;span style="color: #303030; font-family: 'Times New Roman',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initial;"&gt;&lt;span class="ref-journal"&gt;Nature.&lt;span&gt; &lt;/span&gt;&lt;/span&gt;1995;&lt;span class="ref-vol"&gt;375&lt;/span&gt;:645–653.&lt;/span&gt;&lt;/p&gt;</t>
  </si>
  <si>
    <t>Cell; Communication; done; Molecule; Organelle; semi multi-scale</t>
  </si>
  <si>
    <t>Scandinavian journal of gastroenterology</t>
  </si>
  <si>
    <t>Computers &amp; Graphics</t>
  </si>
  <si>
    <t>Proceedings of Visualization 2000</t>
  </si>
  <si>
    <t>Cell; Exploration; Heart; Ivo; Molecule; Organ; Tissue; TRUE multi-scale; Visual analysis</t>
  </si>
  <si>
    <t>Journal of the American Society of Echocardiography</t>
  </si>
  <si>
    <t>Proceedings of the First Eurographics Conference on Visual Computing for Biomedicine</t>
  </si>
  <si>
    <t>Exploration; Organ; Visual analysis</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</si>
  <si>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none;"&gt;Therefore, we combine 2D and 3D visualizations together with brushing-and-linking in order to communicate which residues influence the ligand.&lt;/span&gt;" "&lt;span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none;"&gt;Moreover, they also found the application useful for results presentation, to help other collaborators “understand what is really happening”.&lt;/span&gt;"&lt;/p&gt;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none;"&gt;Furthermore, we propose how to perform real-time computations of the three main energy components, i.e., electrostatic, van der Waals (vdW) and solvation, which enables the domain expert to interactively explore entire trajectories consisting of multiple snapshots. &lt;/span&gt;"&lt;/p&gt;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none;"&gt;by selecting any (or all) of the energy types, changing the range of distances at which interactions are considered and the amount of energy, the user can finely analyze individual or group interactions.&lt;/span&gt;"&lt;/p&gt;</t>
  </si>
  <si>
    <t>Communication; done; Exploration; Ivo; Molecule; Visual analysis</t>
  </si>
  <si>
    <t>binding analysis; Computational modeling; Data visualization; Drugs; Proteins; Three-dimensional displays; Two dimensional displays; Visualization</t>
  </si>
  <si>
    <t>&lt;p&gt;Cell: &lt;span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none;"&gt;Proliferating cells double volume and deform into dumb-bells after a given number of time steps before splitting into two daughter cells.&lt;/span&gt;&lt;/p&gt; &lt;p&gt; &lt;/p&gt; &lt;p&gt;Tissue: morphogenesis, hundreds of cells&lt;/p&gt;</t>
  </si>
  <si>
    <t>Cell; done; exploration; ivo; semi multi-scale; Tissue; Visual analysis</t>
  </si>
  <si>
    <t>Proceedings of the National Academy of Sciences</t>
  </si>
  <si>
    <t>&lt;p&gt;This is showing individual cells but the main task and focus is all about how these cells align to sinusoids, so it's very much a tissue-focused application where we're looking at how groups of cells behave in an environment&lt;/p&gt;</t>
  </si>
  <si>
    <t>Communication; Exploration; Ivo; Tissue</t>
  </si>
  <si>
    <t>Journal of Molecular Graphics</t>
  </si>
  <si>
    <t>done; Exploration; ivo; Molecule</t>
  </si>
  <si>
    <t>Proceedings of the IEEE</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</si>
  <si>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</si>
  <si>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&lt;p&gt;Spatial and temporal scale:&lt;/p&gt;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none;"&gt;Moreover, a quantitative analysis of structure–function relations across the relevant range of spatial scales (nanometers to meters) and temporal scales (microseconds to human lifetime) requires a hierarchy of models in which the parameters of a model at one limited spatial or temporal scale can be linked to a more detailed model of structure–function at the level below&lt;/span&gt;"&lt;/p&gt;</t>
  </si>
  <si>
    <t>Cell; done; ivo; Molecule; no vis; Organ; Organelle; Tissue</t>
  </si>
  <si>
    <t>Collaborative software; Computational biology; Computational modeling; computational physiology; Computer science; Humans; International collaboration; Mathematical model; mathematical modeling; Medical diagnostic imaging; Physiology; Physiome Project; Protein engineering; Surgery</t>
  </si>
  <si>
    <t>2011 IEEE Symposium on Large Data Analysis and Visualization</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</si>
  <si>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</si>
  <si>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&lt;p&gt;Multiscale visualization &lt;/p&gt; &lt;p&gt;Atomistic simulations to drive behavior of red blood cells in their movement&lt;/p&gt; &lt;p&gt;The "truly" multiscale part is really the timescale, with the atomistic simulation stuff. This isn't really visualized, spatial resolution is more focused on the red blood cells, platelets at the smallest end of the spectrum and explore this in context of platelet deposition in a cerebral aneurysm&lt;/p&gt; &lt;p&gt;Cell --&amp;gt; Organ&lt;/p&gt; &lt;p&gt; &lt;/p&gt; &lt;p&gt;Exploring results of simulation by directly visualizing &lt;span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none;"&gt;macroscale simulation data&lt;/span&gt;&lt;/p&gt; &lt;p&gt; &lt;/p&gt; &lt;p&gt; &lt;/p&gt;;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none;"&gt;TASKS &lt;/span&gt;&lt;/p&gt;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none;"&gt;strong focus on exploration of simulation data, visual analysis through data derivation to show the flow data, illustrative elements to communicate the shapes in the system, e.g., platelets, red blood cells&lt;/span&gt;&lt;/p&gt;</t>
  </si>
  <si>
    <t>blood flow; Brain; Cell; Communication; done; Exploration; ivo; Ivo; Organ; Tissue; Visual analysis</t>
  </si>
  <si>
    <t>Aneurysm; Biological system modeling; Computational modeling; Data models; Data visualization</t>
  </si>
  <si>
    <t>ACM SIGGRAPH 2007: Educators Program</t>
  </si>
  <si>
    <t>&lt;p&gt;show molecular resolution but also formation of vesicles (organelles)&lt;/p&gt; &lt;p&gt;animations of the primary components of early cells, simulating&lt;/p&gt; &lt;p&gt;(1) RNA replication by a ribozyme and&lt;/p&gt; &lt;p&gt;(2) the process of vesicular growth and division in a prebiotic environment.&lt;/p&gt; &lt;p&gt; &lt;/p&gt; &lt;p&gt;TIme scale: RNA replication can take about 3 min for eukaryotes, so putting in this rough ballpack. Since we have molecular visualization then considering the nanoscale molecular dynamics that this animation would also depict&lt;/p&gt;</t>
  </si>
  <si>
    <t>communication; done; ivo; Molecule; Organelle; semi multi-scale</t>
  </si>
  <si>
    <t>26th Annual International Conference of the IEEE Engineering in Medicine and Biology Society</t>
  </si>
  <si>
    <t>https://www.youtube.com/watch?v=Dl1ufW3cj4g</t>
  </si>
  <si>
    <t>NSF Scientific Visualization Challenge 2011 1st place video: Prototype of Brad Marsh's geometric abstraction concept to visually simplify complex data by Graham Johnson, Brad Marsh, and Andrew Noske. http://www.wired.com/wiredscience/201... 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 This animation explains how we've applied this unique process for rendering extraordinarily complex biological data (3D image maps generated by 'cellular tomography') into simplified geometric models that are much easier to interpret. The original 3D maps of pancreatic 'beta' cells precisely capture (at the 'nanoscale') both the extraordinary beauty and complexity of the molecular machinery within cells.  Even for experts, however, such complex data remain difficult to visually interpret without painstaking image analysis.  In contrast, the abstracted versions computed from the original 3D models employ simple geometric shapes to accurately depict the size, number and length of the various different 'compartments' or 'organelles' within each cell.  In addition, these objects can be easily reorganized in 3D space, such that the simplified geometric models reveal "at-a-glance" how the complex internal landscape of insulin-secreting cell undergoes dramatic changes in response to different metabolic demands, physiological states and chronic disease conditions, such as diabetes [1,2].   1. Mapping the β-cell in 3D at the nanoscale using novel cellular electron tomography and computational approaches. Noske AB, Marsh BJ. In: BetaSys - Systems Biology of Regulated Exocytosis in Pancreatic β-Cells (Booß-Bavnbek B, Klösgen B, Larsen J, Pociot B, Renström E, Eds.). 2011. Springer. Series: Systems Biology, 2(8):147-183. http://www.springer.com/new+%26+forth...   2. Expedited approaches to whole cell electron tomography and organelle mark-up in situ in high-pressure frozen pancreatic islets. Noske AB, Costin AJ, Morgan GP, Marsh BJ. Journal of Structural Biology. 2008. 161(3):298-313. www.ncbi.nlm.nih.gov/pubmed/18069000 A figure [CELLuloid] that artistically summarizes this animation as a series of movie frames can be viewed at: http://www.grahamj.com/bradmarsh/Mars... CONTRIBUTOR TEAM Graham Johnson PhD: implementation of 3D geometric abstraction concept, computer graphic animation, narration Molecular Graphics Laboratory Department of Molecular Biology The Scripps Research Institute La Jolla, CA, USA Andrew B Noske PhD: data acquisition, segmentation, image analysis Structural Cell Biology Group Division of Molecular Cell Biology Institute for Molecular Bioscience The University of Queensland St Lucia, QLD, AUSTRALIA Brad J Marsh PhD: development of geometric abstraction concept, data acquisition, image analysis, project supervision Structural Cell Biology Group Division of Molecular Cell Biology Institute for Molecular Bioscience The University of Queensland St Lucia, QLD, AUSTRALIA SPECIAL ACKNOWLEDGEMENTS Mr Garry Morgan, The University of Queensland Mr Adam Costin, The University of Queensland Prof. Ronald A Milligan, The Scripps Research Institute Prof. David N Mastronarde, University of Colorado</t>
  </si>
  <si>
    <t>&lt;p&gt;Communication of:&lt;/p&gt; &lt;p&gt;- how overall size/shape of cells change in response to glucose stimulation&lt;/p&gt; &lt;p&gt;- how organelles are restributed within cell in response to cell shape/size changes&lt;/p&gt;</t>
  </si>
  <si>
    <t>Cell; Communication; done; ivo; Organelle; semi multi-scale</t>
  </si>
  <si>
    <t>&lt;p&gt;Mainly for visual analysis but they have views that allow for exploring the results of high-speed imaging technologies used to capture biomechanical motion data, such as biplane fluoroscopy.&lt;/p&gt; &lt;p&gt;Explore data, supporting role to conducting spatial analysis&lt;/p&gt; &lt;p&gt;small multiples, parallel coordinates, detailed 3D inspection views&lt;/p&gt; &lt;p&gt; &lt;/p&gt; &lt;p&gt;Examples in paper show biomechanical data for chewing - skull 3D model&lt;/p&gt;</t>
  </si>
  <si>
    <t>Exploration; ivo; jaw/skull; Organ; Visual analysis</t>
  </si>
  <si>
    <t>Animals; Bioinformatics; biomechanics; coordinated multiple views; Data analysis; Data visualization; High-resolution imaging; Humans; information visualization; Legged locomotion; Motion analysis; Scientific visualization; Sequences; Space technology</t>
  </si>
  <si>
    <t>Nature Reviews Molecular Cell Biology</t>
  </si>
  <si>
    <t>http://ii.uib.no/vis_old/projects/physioillustration/research/our-resilient-genome.html</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</si>
  <si>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</si>
  <si>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&lt;p&gt;This makes sense as being at the molecular scale, all of the other organelle/cell elements are there really to just give a background/context, they're not adding much meaning to the overall goal of understanding the animation&lt;/p&gt; &lt;p&gt; &lt;/p&gt; &lt;p&gt;The timescale for this is long, I've changed this from what Ivo had because there are nanosecond events but we're then talking about the whole DNA repair process, which can take up to 48 hours to completely repair.&lt;/p&gt;</t>
  </si>
  <si>
    <t>animation; communication; DNA repair; done; ivo; Molecule</t>
  </si>
  <si>
    <t>BMC Bioinformatics 2014</t>
  </si>
  <si>
    <t>&lt;p&gt;&lt;span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none;"&gt;Illustrative animation model to show the emergence of the tree-like structures. Agent-based system &lt;/span&gt;&lt;/p&gt; &lt;p&gt;&lt;span style="color: #000000; font-family: Roboto, RobotoDraft, Helvetica, Arial, sans-serif; font-size: 13px; font-style: normal; font-variant-ligatures: normal; font-variant-caps: normal; font-weight: 400; letter-spacing: normal; orphans: 2; text-align: start; text-indent: 0px; text-transform: none; white-space: pre-wrap; widows: 2; word-spacing: 0px; -webkit-text-stroke-width: 0px; background-color: #ffffff; text-decoration-thickness: initial; text-decoration-style: initial; text-decoration-color: initial; display: inline !important; float: none;"&gt;The authors have proposed an illustrative model showing the process of polymerization in time scale ranging from nanoseconds to seconds. Model allows to steer the environment of the simulation and better explore and understand this complex process. Polymerization ranges spatially from molecules to macromolecules and temporally from nanoseconds (monomer movement) to seconds (overall process of polymerization)&lt;/span&gt;&lt;/p&gt; &lt;p&gt; &lt;/p&gt; &lt;p&gt;&lt;strong&gt;Exploration&lt;/strong&gt;&lt;/p&gt; &lt;p&gt;Explore results of simulation and the molecules that participate in the polymerization process. Interactive elements aid exploration of the visualized simulation&lt;/p&gt; &lt;p&gt; &lt;/p&gt; &lt;p&gt;&lt;strong&gt;Communication - main&lt;/strong&gt;&lt;/p&gt; &lt;p&gt;Core idea is to communicate the process of polymerization so that students and scientists can better understand this process. Visual abstraction necessary, labels, glyphs added to aid communication goal&lt;/p&gt; &lt;p&gt; &lt;/p&gt; &lt;p&gt; &lt;/p&gt;</t>
  </si>
  <si>
    <t>&lt;p&gt;Exploration: 0.25&lt;/p&gt; &lt;p&gt;3D view of tunnel and slice allows users to directly explore the input data&lt;/p&gt; &lt;p&gt; &lt;/p&gt; &lt;p&gt;Analysis: 0.5&lt;/p&gt; &lt;p&gt;Visual analysis application allows user to evaluate a single tunnel in each time step (or a selected subset) of a molecular dynamics simulation&lt;/p&gt; &lt;p&gt; &lt;/p&gt; &lt;p&gt;Communication:&lt;/p&gt; &lt;p&gt;2D charts of unfolded tunnel allow for clear communication of the positions of the amino acids in respective tunnels&lt;/p&gt; &lt;p&gt; &lt;/p&gt; &lt;p&gt; &lt;/p&gt;</t>
  </si>
  <si>
    <t>Communication; done; Exploration; ivo; Molecule; Visual analysis</t>
  </si>
  <si>
    <t>Simulation and Visualization (SimVis)</t>
  </si>
  <si>
    <t>&lt;p&gt;&lt;span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none;"&gt;Communication &lt;/span&gt;&lt;/p&gt; &lt;p&gt;Communication - abstraction of data to communicate similarities in molecular structural properties that imply underlying functional similarity with minimized view-dependent occlusion problems&lt;/p&gt;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none;"&gt;Analysis&lt;/span&gt;&lt;/p&gt; &lt;p&gt;&lt;span style="color: #333333; font-family: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none;"&gt;analysis and comparison of different data sets or points in time.&lt;/span&gt;&lt;/p&gt;</t>
  </si>
  <si>
    <t>2011 IEEE International Symposium on Biomedical Imaging: From Nano to Macro</t>
  </si>
  <si>
    <t>&lt;p&gt;Explore representation of neuron mesh generated algorithmically&lt;/p&gt; &lt;p&gt;Explore simulated visualization of electrophysiological activity on neuron membrane mesh (directly visualize results of simulation)&lt;/p&gt; &lt;p&gt;e-5 to e-4&lt;/p&gt; &lt;p&gt;cell body, but get into lower edge of tissue zone to visualize signal transmission in networks of multiple networks&lt;/p&gt; &lt;p&gt;With synaptic transmission (where go from one neuron to another) the extracellular space is important, so this also pushes into tissue&lt;/p&gt;</t>
  </si>
  <si>
    <t>Cell; Exploration; in_paper; ivo; Ivo; semi multi-scale; simulation; Tissue</t>
  </si>
  <si>
    <t>EuroVis - Short Papers</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</si>
  <si>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</si>
  <si>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none;"&gt;"Automated illustrations"&lt;/span&gt;&lt;/p&gt;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none;"&gt;Instead, we employ a representation that is frequently used by cellular modeling systems [&lt;/span&gt;&lt;span style="box-sizing: border-box; 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initial;"&gt;&lt;a id="#cgf12370-bib-0009R" class="bibLink tab-link" style="box-sizing: border-box; background-color: transparent; cursor: pointer; color: #000000; text-decoration: underline; font-size: inherit; display: inline; font-weight: 600;" href="https://onlinelibrary.wiley.com/doi/full/10.1111/cgf.12370#cgf12370-bib-0009" data-tab="pane-pcw-references"&gt;FKE13&lt;/a&gt;&lt;/span&gt;&lt;span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the so-called Van der Waals (VdW) representation. It represents each atom of a molecule as a set of spheres&lt;/span&gt;&lt;/p&gt;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none;"&gt;--&amp;gt; visually explore results of simulation, simulation results are a direct input to the data vis&lt;/span&gt;&lt;/p&gt;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none;"&gt;Follow an actor, no time distortion&lt;/span&gt;&lt;/p&gt;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none;"&gt;Elements beyond molecules are really just there for context, e.g., context molecules in environment receive paler color treatment, main actors are saturated colors     &lt;/span&gt;&lt;/p&gt;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none;"&gt;Our visualization, however, does not allow to display complex processes, such as protein transport, and assumes that the reactions are solely taking place in a single compartment.&lt;/span&gt;&lt;/p&gt;; &lt;p&gt;Explore sim results 0.25&lt;/p&gt; &lt;p&gt;Communication process of diffusion of molecules through cell space and molecular reactions in cell environment&lt;/p&gt;; &lt;p&gt;Time&lt;/p&gt; &lt;p&gt;Molecular diffusions, so since it's through the cell in the cytoplasm we just look at the general number, which can be anywhere from milliseconds to seconds&lt;/p&gt;</t>
  </si>
  <si>
    <t>Communication; done; Exploration; Ivo; Molecule</t>
  </si>
  <si>
    <t>2015 IEEE Pacific Visualization Symposium</t>
  </si>
  <si>
    <t>Animated movies are a popular way to communicate complex phenomena in cell biology to the broad audience. Animation artists apply sophisticated illustration techniques to communicate a story, while trying to maintain a realistic representation of a complex dynamic environment. Since such hand-crafted animations are time-consuming and cost-intensive to create, our goal is to formalize illustration techniques used by artists to facilitate the automatic creation of visualizations generated from mesoscale particle-based molecular simulations. Our technique Illustrative Timelapse supports visual exploration of complex biochemical processes in dynamic environments by (1) seamless temporal zooming to observe phenomena in different temporal resolutions, (2) visual abstraction of molecular trajectories to ensure that observers are able to visually follow the main actors, (3) increased visual focus on events of interest, and (4) lens effects to preserve a realistic representation of the environment in the context. Results from a first user study indicate that visual abstraction of trajectories improves the ability to follow a story and is also appreciated by users. Lens effects increased the perceived amount of molecular motion in the environment while trading off traceability of individual molecules.</t>
  </si>
  <si>
    <t>&lt;p&gt;used cellblender!&lt;/p&gt;; &lt;p&gt;"we use a &lt;span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none;"&gt;lens system that seamlessly merges the abstracted dynamic visualization with the raw data to lower the risk of misinterpretation in diffusion speed and we assess its effectiveness through a user study.&lt;/span&gt;"&lt;/p&gt; &lt;p&gt;Exploration of results of simulation (small part)&lt;/p&gt; &lt;p&gt;Communication of complex molecular pathway information through visual and environmental abstraction&lt;/p&gt; &lt;p&gt; &lt;/p&gt; &lt;p&gt;Multiple temporal scales key in this - time distortion of reactions so that are happening way slower (like on scale of seconds, even though diffusion reactions are quite fast &lt;/p&gt;</t>
  </si>
  <si>
    <t>communication; exploration; Molecule; Organelle; semi-multiscale</t>
  </si>
  <si>
    <t>Foundations and Trends in Computer Graphics and Vision</t>
  </si>
  <si>
    <t>ACM Transactions on Graphics</t>
  </si>
  <si>
    <t>2010 IEEE Pacific Visualization Symposium (PacificVis)</t>
  </si>
  <si>
    <t>BMC Bioinformatics</t>
  </si>
  <si>
    <t>https://doi.org/10.1186/1471-2105-14-253</t>
  </si>
  <si>
    <t>Whole-cell models promise to accelerate biomedical science and engineering. However, discovering new biology from whole-cell models and other high-throughput technologies requires novel tools for exploring and analyzing complex, high-dimensional data.</t>
  </si>
  <si>
    <t>Analysis; Cell; Exploration; simulation</t>
  </si>
  <si>
    <t>Bacteria; Computational biology; Data visualization; Mycoplasma; Systems biology</t>
  </si>
  <si>
    <t>Trends in Biochemical Sciences</t>
  </si>
  <si>
    <t>Communication; Exploration; Organ</t>
  </si>
  <si>
    <t>Nonlinear biomedical physics</t>
  </si>
  <si>
    <t>Proceedings of the 14th International Conference on Medical Image Computing and Computer-assisted Intervention - Volume Part I MICCAI' 11</t>
  </si>
  <si>
    <t>Computing in Cardiology</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</si>
  <si>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none;"&gt;For the examination of the myocardium and the coronary arteries several non-invasive imaging techniques are available, e.g., echocardiography, computed tomography (CT), magnetic resonance imaging (MRI), and radionuclide techniques (SPECT, PET) which are all used in clinical routine&lt;/span&gt;"&lt;/p&gt;</t>
  </si>
  <si>
    <t>Proceedings Computer Graphics International</t>
  </si>
  <si>
    <t>22nd IEEE International Symposium on Computer-Based Medical Systems</t>
  </si>
  <si>
    <t>2014 IEEE Conference on Visual Analytics Science and Technology (VAST)</t>
  </si>
  <si>
    <t>Proceedings of 6th International Symposium on Image and Signal Processing and Analysis, 2009</t>
  </si>
  <si>
    <t>&lt;p&gt;&lt;span style="color: #202124; font-family: arial,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none;"&gt;Perfusion data are&lt;span&gt; &lt;/span&gt;&lt;/span&gt;&lt;strong style="color: #202124; font-family: arial, sans-serif; font-size: 16px; font-style: normal; font-variant-ligatures: normal; font-variant-caps: normal; letter-spacing: normal; text-align: left; text-indent: 0px; text-transform: none; white-space: normal; word-spacing: 0px; -webkit-text-stroke-width: 0px; background-color: #ffffff;"&gt;dynamic medical image data which characterize the &lt;span style="text-decoration: underline;"&gt;regional blood flow&lt;/span&gt; in human tissue&lt;/strong&gt;&lt;span style="color: #202124; font-family: arial,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 Parameters derived from these curves characterize the perfusion and have to be integrated for diagnosis. The diagnostic evaluation of this multi-field data is challenging and time-consuming due to its complexity.&lt;/span&gt;&lt;/p&gt;</t>
  </si>
  <si>
    <t>blood flow; ivo; Organ; Tissue; Visual analysis</t>
  </si>
  <si>
    <t>Joint Eurographics - IEEE VGTC Symposium on Visualization</t>
  </si>
  <si>
    <t>&lt;p&gt;I think this fits here? Or maybe better in blood flow?&lt;/p&gt;</t>
  </si>
  <si>
    <t>&lt;p&gt;The main goal of this is for visual analysis to understand the relationship between hemodynamics and progression of an aneurysm, use clustering approach to better understand the flow pattern&lt;/p&gt; &lt;p&gt;Secondary goal is to explore the visual output of a computational fluid dynamic simulation. Use direct visualzation with visual encodings of streamlines and glyphs to visualize these data&lt;/p&gt;</t>
  </si>
  <si>
    <t>Aneurysm; blood flow; computational fluid dynamics; Hemodynamics; Ivo; Organ; Tissue</t>
  </si>
  <si>
    <t>Journal of Theoretical Biology</t>
  </si>
  <si>
    <t>&lt;p&gt;&lt;span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none;"&gt;This spans both cell and tissue scale, but because there seems to be a a greater focus on cell adhesive factors, which the extracellular matrix plays a huge role and brings us into the zone beyond just a cell interacting with its environment and is multiple cells of the same type I would talk about this in the tissue section &lt;br /&gt;&lt;/span&gt;&lt;/p&gt; &lt;p&gt; &lt;/p&gt; &lt;p&gt;&lt;span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none;"&gt;&lt;strong&gt;Cell individuality&lt;/strong&gt; plays a significant role in biological systems and hence cells are modeled as individual units using corresponding properties &lt;strong&gt;from real cell data.&lt;/strong&gt; &lt;/span&gt;&lt;/p&gt; &lt;p&gt;&lt;span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none;"&gt;Cell size, shape, stiffness, elasticity and signalling system are all considered in a biologically relevant manner.&lt;span&gt; &lt;/span&gt;&lt;/span&gt;&lt;/p&gt; &lt;p&gt; &lt;/p&gt; &lt;p&gt;&lt;span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none;"&gt;By assuming that cells are compressible ellipsoids the model can be used to simulate up to at least&lt;span&gt; &lt;/span&gt;&lt;/span&gt;&lt;span class="math" style="box-sizing: border-box; margin: 0px; padding: 0px; 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initial;"&gt;&lt;span id="MathJax-Element-24-Frame" class="MathJax_SVG" style="box-sizing: border-box; margin: 0px; padding: 0px; display: inline-block; font-style: normal; font-weight: normal; line-height: normal; font-size: 16.2px; text-indent: 0px; text-align: left; text-transform: none; letter-spacing: normal; word-spacing: normal; overflow-wrap: normal; white-space: nowrap; float: none; direction: ltr; max-width: none; max-height: none; min-width: 0px; min-height: 0px; border: 0px; position: relative;" data-mathml="&amp;lt;math xmlns=&amp;quot;http://www.w3.org/1998/Math/MathML&amp;quot;&amp;gt;&amp;lt;msup is=&amp;quot;true&amp;quot;&amp;gt;&amp;lt;mrow is=&amp;quot;true&amp;quot;&amp;gt;&amp;lt;mn is=&amp;quot;true&amp;quot;&amp;gt;10&amp;lt;/mn&amp;gt;&amp;lt;/mrow&amp;gt;&amp;lt;mrow is=&amp;quot;true&amp;quot;&amp;gt;&amp;lt;mn is=&amp;quot;true&amp;quot;&amp;gt;5&amp;lt;/mn&amp;gt;&amp;lt;/mrow&amp;gt;&amp;lt;/msup&amp;gt;&amp;lt;/math&amp;gt;"&gt;&lt;span class="MJX_Assistive_MathML" style="box-sizing: border-box; margin: 0px; padding: 1px 0px 0px !important; top: 0px; left: 0px; clip: rect(1px, 1px, 1px, 1px); user-select: none; position: absolute !important; border: 0px !important; height: 1px !important; width: 1px !important; overflow: hidden !important; display: block !important; transition: none 0s ease 0s;"&gt;10510&lt;/span&gt;&lt;/span&gt;&lt;/span&gt;&lt;span style="color: #2e2e2e; font-family: NexusSerif, Georgia, 'Times New Roman', Times, STIXGeneral, 'Cambria Math', 'Lucida Sans Unicode', 'Microsoft Sans Serif', 'Segoe UI Symbol', 'Arial Unicode MS', serif; font-size: 18px;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display: inline !important; float: none;"&gt;&lt;span&gt;10^5 &lt;/span&gt;individual cells&lt;/span&gt;&lt;/p&gt;</t>
  </si>
  <si>
    <t>Cell; exploration; semi multi-scale; Tissue</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</si>
  <si>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 US imaging, the Doppler effect can be used to detect moving structures such as blood cells, which have a nonzero velocity component parallel to the US beam.&lt;span&gt; &lt;/span&gt;&lt;/span&gt;&lt;/p&gt;</t>
  </si>
  <si>
    <t>https://onlinelibrary.wiley.com/doi/abs/10.1111/cgf.12614</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</si>
  <si>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</si>
  <si>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&lt;p&gt;Scales, Task Notes&lt;/p&gt; &lt;p&gt;Both cell (because they're looking at what's happening to an individual cell) but also tissue, because they're looking at what's happening to a group of cells and comparing between different groups of cells in different locations&lt;/p&gt; &lt;p&gt; &lt;/p&gt; &lt;p&gt;I would say that while this is doing both, the MAIN analysis task is focused at the tissue level, so the fate of groups of cells and comparing between groups of cell lineages&lt;/p&gt;;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none;"&gt;What are cell lineages &lt;/span&gt;&lt;/p&gt;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none;"&gt;Cell lineages describe the genealogy of &lt;strong&gt;populations of Cells&lt;/strong&gt;, capture information on &lt;strong&gt;Cellular development&lt;/strong&gt;, and represent &lt;strong&gt;contiguous Cell cycles &lt;/strong&gt;&lt;/span&gt;&lt;/p&gt; &lt;p&gt; &lt;/p&gt;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none;"&gt;&lt;strong&gt;Groups of lineages represent behaviour corresponding to different metadata values.&lt;span&gt; &lt;/span&gt;&lt;/strong&gt;&lt;/span&gt;&lt;/p&gt;</t>
  </si>
  <si>
    <t>Cell; seed paper; semi multi-scale; Tissue; Visual analysis</t>
  </si>
  <si>
    <t>Categories and Subject Descriptors (according to ACM CCS); I.3.8 Computer Graphics: Applications—; J.3 Computer Applications: Life and medical sciences—Biology and genetics</t>
  </si>
  <si>
    <t>Theory and Practice of Computer Graphics</t>
  </si>
  <si>
    <t>https://eowilsonfoundation.org/e-o-wilson-s-life-on-earth/</t>
  </si>
  <si>
    <t>communication; done; illustrative visualization; ivo</t>
  </si>
  <si>
    <t>IEEE Transactions on Information Technology in Biomedicine</t>
  </si>
  <si>
    <t>&lt;p&gt;WHOLE lung modeling&lt;/p&gt; &lt;p&gt;an average lung is 24 cm in height, which puts us in the 100mm zone, which corresponds to 10e-1&lt;/p&gt;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none;"&gt;We demonstrated the precomputation of physically based lung deformations and the deformations of a high-resolution lung model. &lt;/span&gt;"&lt;/p&gt; &lt;p&gt;Goal: visually explore results of lung deformation simulation&lt;/p&gt; &lt;p&gt;1 complete breath cycle is about 1 second, simulated looping breath cycles, so estimate time resolution to go up to 1 minute approx (so 10e-2)&lt;/p&gt;</t>
  </si>
  <si>
    <t>Exploration; Ivo; Lung; Organ; simulation</t>
  </si>
  <si>
    <t>IEEE Computer Graphics and Applications</t>
  </si>
  <si>
    <t>IEEE Visualization, 2002</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</si>
  <si>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</si>
  <si>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&lt;p&gt;Tasks&lt;/p&gt; &lt;p&gt;Visual analysis &lt;/p&gt; &lt;p&gt;computation of conformational density that was then directly visualized to allow user to analyze the shape and fuzziness of of metastable conformations&lt;/p&gt; &lt;p&gt;Exploration - visually explore input data to understand variations in molecular shapes&lt;/p&gt; &lt;p&gt; &lt;/p&gt;</t>
  </si>
  <si>
    <t>Proceedings of the First Asia-Pacific Bioinformatics Conference on Bioinformatics 2003 - Volume 19</t>
  </si>
  <si>
    <t>http://dl.acm.org/citation.cfm?id=820189.820203</t>
  </si>
  <si>
    <t>Medical Image Computing and Computer-Assisted Intervention – MICCAI 2011</t>
  </si>
  <si>
    <t>Muscle &amp; Nerve</t>
  </si>
  <si>
    <t>Pattern recognition</t>
  </si>
  <si>
    <t>&lt;p&gt;&lt;span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none;"&gt;Most clinical modalities used to image myocardial function evaluate passive wall motion (ventriculography) or wall thickening (echocardiography, gated single-photon emission computed tomography, or cine MR imaging). Some types of imaging, such as MRI with myocardial tagging and echocardiography with tissue Doppler imaging, also allow quantitative measurement of regional intramyocardial motion and, subsequently, strain, which can be more sensitive to wall motion abnormalities than just wall thickening alone. MR imaging methods for quantification of intramyocardial wall motion can be loosely classified into two approaches, i.e., those relying on specially developed MR imaging pulse sequences, like MR Tagging [&lt;/span&gt;&lt;a id="__tag_106658524"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href="https://www.ncbi.nlm.nih.gov/pmc/articles/PMC2849737/#R9" aria-expanded="false" aria-haspopup="true"&gt;9&lt;/a&gt;&lt;span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id="__tag_106658532"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href="https://www.ncbi.nlm.nih.gov/pmc/articles/PMC2849737/#R10" aria-expanded="false" aria-haspopup="true"&gt;10&lt;/a&gt;&lt;span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to help in the estimation of myocardial motion, and those relying on image analysis techniques to extract motion estimates from conventional cine MR sequences. Recent work has also compared the results obtained from the analysis of tagged vs. cine MR sequences [&lt;/span&gt;&lt;a class=" bibr popnode"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href="https://www.ncbi.nlm.nih.gov/pmc/articles/PMC2849737/#R11" aria-expanded="false" aria-haspopup="true"&gt;11&lt;/a&gt;&lt;span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For the sake of brevity, we limit our review of related work to the latter&lt;/span&gt;&lt;/p&gt;</t>
  </si>
  <si>
    <t>Vision, Modeling, and Visualization (2011)</t>
  </si>
  <si>
    <t>&lt;p&gt;Tasks&lt;/p&gt; &lt;p&gt;Exploration - explore solvent concentrations of input data&lt;/p&gt; &lt;p&gt;Solvent concentration mapped onto a semitransparent iso-surface of the polymer using color-coding for the competing solvent types (magenta for methanol, cyan for water). Only solvent molecules near the hydration shell of the polymer are visible&lt;/p&gt; &lt;p&gt; &lt;/p&gt; &lt;p&gt;Analysis:&lt;/p&gt; &lt;p&gt;We present new visualization techniques to interactively study time-dependent data sets from molecular dynamics simulations—with special regard to polymer-solvent interactions like local concentrations and hydrogen bonds—as well as filtering methods to facilitate analysis&lt;/p&gt; &lt;p&gt; &lt;/p&gt; &lt;p&gt;TIME&lt;/p&gt; &lt;p&gt;interactively study time-dependent data sets from molecular dynamics simulations—with special regard to polymer-solvent interactions like local concentrations and hydrogen bonds&lt;/p&gt; &lt;p&gt;-- since they're looking at molecular dynamics stuff this is in the pico to micro-second zone&lt;/p&gt; &lt;p&gt; &lt;/p&gt;</t>
  </si>
  <si>
    <t>https://doi.org/10.1186/1471-2105-15-328</t>
  </si>
  <si>
    <t>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t>
  </si>
  <si>
    <t>Cell; in_paper; ivo; Ivo; semi multi-scale; Tissue</t>
  </si>
  <si>
    <t>3-D display; Confocal microscopy; CUDA; Image montage reconstruction; Lineaging; Stereoscopic 3-D; Time lapse; Validation and correction; Volumetric texture rendering</t>
  </si>
  <si>
    <t>NeuroImage</t>
  </si>
  <si>
    <t>eLife</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</si>
  <si>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</si>
  <si>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&lt;p&gt;&lt;span style="color: #212121; font-family: 'system-ui', -apple-system, 'Segoe UI', Roboto, Oxygen, Ubuntu, Cantarell, 'Fira Sans', 'Droid Sans', 'Helvetica Neue',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cellular Potts model (CPM) is a powerful in silico method for simulating biological processes at tissue scale.&lt;span&gt; &lt;/span&gt;&lt;/span&gt;&lt;/p&gt;</t>
  </si>
  <si>
    <t>Cell; Cellular Potts Model; Communication; Exploration; Laura; Tissue</t>
  </si>
  <si>
    <t>computational biology; none; science communication; simulation; software; systems biology</t>
  </si>
  <si>
    <t>Visualization of Biological Data - Crossroads (Dagstuhl Seminar 18161)</t>
  </si>
  <si>
    <t>http://drops.dagstuhl.de/opus/volltexte/2018/9760/</t>
  </si>
  <si>
    <t>&lt;pre style="color: #000000; font-style: normal; font-variant-ligatures: normal; font-variant-caps: normal; font-weight: 400; letter-spacing: normal; orphans: 2; text-align: start; text-indent: 0px; text-transform: none; widows: 2; word-spacing: 0px; -webkit-text-stroke-width: 0px; background-color: #ffffff; text-decoration-thickness: initial; text-decoration-style: initial; text-decoration-color: initial;"&gt;@Article{aerts_et_al:DR:2018:9760,   author =	{Jan Aerts and Nils Gehlenborg and Georgeta Elisabeta Marai and Kay Katja Nieselt},   title =	{{Visualization of Biological Data - Crossroads (Dagstuhl Seminar 18161)}},   pages =	{32--71},   journal =	{Dagstuhl Reports},   ISSN =	{2192-5283},   year =	{2018},   volume =	{8},   number =	{4},   editor =	{Jan Aerts and Nils Gehlenborg and Georgeta Elisabeta Marai and Kay Katja Nieselt},   publisher =	{Schloss Dagstuhl--Leibniz-Zentrum fuer Informatik},   address =	{Dagstuhl, Germany},   URL =		{http://drops.dagstuhl.de/opus/volltexte/2018/9760},   URN =		{urn:nbn:de:0030-drops-97600},   doi =		{10.4230/DagRep.8.4.32},   annote =	{Keywords: imaging, omics, sequence analysis, visual analytics, visualisation} }&lt;/pre&gt;; &lt;h2&gt;Abstract&lt;/h2&gt; &lt;p&gt;Our ability to generate and collect biological data has accelerated significantly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fields. The purpose of Dagstuhl Seminar 18161 "Visualization of Biological Data - Crossroads" was to bring together researchers from all three fields, to identify opportunities and challenges, and to develop a path forward for biological data visualization research.&lt;/p&gt;</t>
  </si>
  <si>
    <t>in_paper; Molecule; STAR</t>
  </si>
  <si>
    <t>000 Computer science, knowledge, general works; Computer Science</t>
  </si>
  <si>
    <t>&lt;p&gt;&lt;span style="color: #666666; font-family: Verdana, sans-serif; font-size: 11.775px;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none;"&gt;Highlights to bring up in paper&lt;/span&gt;&lt;/p&gt; &lt;p&gt;&lt;span style="color: #666666; font-family: Verdana, sans-serif; font-size: 11.775px;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none;"&gt;Midgaard&lt;/span&gt; application&lt;/p&gt; &lt;p&gt;blood-gas measurements, blood pressure&lt;/p&gt; &lt;p&gt; &lt;/p&gt; &lt;p&gt;Vie-Vent&lt;/p&gt; &lt;p&gt;blood-gas measurements with recommendations for ventilator settings&lt;/p&gt; &lt;p&gt; &lt;/p&gt; &lt;p&gt;both are dashboard visualizations&lt;/p&gt; &lt;p&gt;midgaard has a body localizer&lt;/p&gt;</t>
  </si>
  <si>
    <t>Organ; STAR; Tissue; Visual analysis</t>
  </si>
  <si>
    <t>Analysis; Character generation; Data analysis; Data visualization; Displays; History; Pipelines; Principal component analysis; Project management; Taxonomy; Time-Oriented Data; User; Visualization</t>
  </si>
  <si>
    <t>Bioinformatics; Bioinformatics Visualization; Data visualization; Design methodology; Genomics; Image color analysis; Perception Theory; Scalability Issues; Visual Design.</t>
  </si>
  <si>
    <t>undefined</t>
  </si>
  <si>
    <t>https://www.semanticscholar.org/paper/LoD-PLI%3A-Level-of-Detail-for-Visualizing-Alharbi-Krone/af998b47b30a49b9d27daeb398e3bae0efb78e91</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</si>
  <si>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</si>
  <si>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Journal of Computational Physics</t>
  </si>
  <si>
    <t>https://www.sciencedirect.com/science/article/pii/S0021999115007226</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</si>
  <si>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is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</si>
  <si>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Heart; Organ</t>
  </si>
  <si>
    <t>Algebraic multigrid; Cardiac electromechanics; Parallel computing</t>
  </si>
  <si>
    <t>https://openreview.net/forum?id=7-C5VJWbnI</t>
  </si>
  <si>
    <t>Design and evaluation of a visualization tool for exploring genomes through novel interaction techniques and visual representations.</t>
  </si>
  <si>
    <t>in_paper; Molecule</t>
  </si>
  <si>
    <t>Proceedings of the 9th International Conference on Computational Methods in Systems Biology</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</si>
  <si>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 Categories and Subject Descriptors (according to ACM CCS): I.3.7 [Computer Graphics]: Visible line/surface algorithms, I.3.3 [Computer Graphics]: Line and Curve Generation, I.3.7 [Computer Graphics]: Color, shading, shadowing, and texture</t>
  </si>
  <si>
    <t>blood flow; Organ; Tissue</t>
  </si>
  <si>
    <t>Basoli, Francesco; Giannitelli, Sara Maria; Gori, Manuele; Mozetic, Pamela; Bonfanti, Alessandra; Trombetta, Marcella; Rainer, Alberto</t>
  </si>
  <si>
    <t>Biomechanical Characterization at the Cell Scale: Present and Prospects</t>
  </si>
  <si>
    <t>Frontiers in Physiology</t>
  </si>
  <si>
    <t>10.3389/fphys.2018.01449</t>
  </si>
  <si>
    <t>https://www.frontiersin.org/article/10.3389/fphys.2018.01449</t>
  </si>
  <si>
    <t>The rapidly growing field of mechanobiology demands for robust and reproducible characterization of cell mechanical properties. Recent achievements in understanding the mechanical regulation of cell fate largely rely on technological platforms capable of probing the mechanical response of living cells and their physico–chemical interaction with the microenvironment. Besides the established family of atomic force microscopy (AFM) based methods, other approaches include optical, magnetic, and acoustic tweezers, as well as sensing substrates that take advantage of biomaterials chemistry and microfabrication techniques. In this review, we introduce the available methods with an emphasis on the most recent advances, and we discuss the challenges associated with their implementation.</t>
  </si>
  <si>
    <t>https://www.cell.com/cell/abstract/S0092-8674(17)30287-8</t>
  </si>
  <si>
    <t>3DISCO; database; embryo; fetus; human; iDISCO; light sheet microscopy; nervous system; urogenital system</t>
  </si>
  <si>
    <t>Biomolecular Simulations: Methods and Protocols</t>
  </si>
  <si>
    <t>https://doi.org/10.1007/978-1-4939-9608-7_1</t>
  </si>
  <si>
    <t>All-atom, classical force fields for protein molecular dynamics (MD) simulations currently occupy a sweet spot in the universe of computational models, sufficiently detailed to be of predictive value in many cases, yet also simple enough that some biologically relevant time scales (microseconds or more) can now be sampled via specialized hardware or enhanced sampling methods. However, due to their long evolutionary history, there is now a myriad of force field branches in current use, which can make it hard for those entering the simulation field to know which would be the best set of parameters for a given application. In this chapter, I try to give an overview of the historical motivation for the different force fields available, suggestions for how to determine the most appropriate model and what to do if the results are in conflict with experimental evidence.</t>
  </si>
  <si>
    <t>AMBER; CHARMM; Conformational change; GROMOS; Membrane proteins; OPLS; Protein folding; Transferable model; Unfolded state</t>
  </si>
  <si>
    <t>Journal of Visualization</t>
  </si>
  <si>
    <t>https://doi.org/10.1007/s12650-019-00555-8</t>
  </si>
  <si>
    <t>Tensor field has been widely used in various applications, such as medical imaging, industrial manufacturing, high-dimensional data analysis, and so forth. However, it is a challenging task to understand tensor field intuitively. Therefore, tensor field visualization has become an important research topic. In this survey, we present a comprehensive survey for two kinds of visualization methods for tensor fields: glyphs and streamlines. For glyphs, the eigenvalues of tensor fields will be used to classify existing visualization methods. There are mainly three types of eigenvalues: diffusion tensor fields with all positive real eigenvalues; the tensor field with negative real eigenvalues; the tensor field with imaginary eigenvalues. The methods showing the difference between two tensors (glyphs) are also introduced. For streamlines, there are mainly three important issues: the selection of seed points (streamlines), interpolation of tensor fields, the singularity problem around isotropic tensors. Finally, we discuss challenges and open questions for future studies.</t>
  </si>
  <si>
    <t>Scientific Visualization: Uncertainty, Multifield, Biomedical, and Scalable Visualization</t>
  </si>
  <si>
    <t>Organ; STAR</t>
  </si>
  <si>
    <t>Scientific Reports</t>
  </si>
  <si>
    <t>https://www.nature.com/articles/s41598-021-98889-7</t>
  </si>
  <si>
    <t>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https://github.com/eblancoga/seqcode.</t>
  </si>
  <si>
    <t>Cell Systems</t>
  </si>
  <si>
    <t>https://www.sciencedirect.com/science/article/pii/S2405471218302448</t>
  </si>
  <si>
    <t>computational modeling; data visualization</t>
  </si>
  <si>
    <t>Progress in Biophysics and Molecular Biology</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</si>
  <si>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 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 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</si>
  <si>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Cell; Molecule; Organ; Organelle; Tissue</t>
  </si>
  <si>
    <t>Biophysical Phenomena; Computer Simulation; Elasticity; Electrophysiological Phenomena; Humans; Models, Biological; Physiological Phenomena; Software</t>
  </si>
  <si>
    <t>Journal of Integrative Bioinformatics</t>
  </si>
  <si>
    <t>2012 IEEE International Conference on Bioinformatics and Biomedicine</t>
  </si>
  <si>
    <t>Apoptosis, the programmed cell death, is a physiological process that handles the removal of unwanted or damaged cells in living organisms. The process itself is initiated by signaling through tumor necrosis factor (TNF) receptors and ligands, which form clusters on the cell membrane. The exact function of this process is not yet fully understood and currently subject of basic research. Different mathematical models have been developed to describe and simulate the apoptotic receptor-clustering. In this interdisciplinary work, a previously introduced model of the apoptotic receptor-clustering has been extended by a new receptor type to allow a more precise description and simulation of the signaling process. Due to the high computational requirements of the model, an efficient algorithmic mapping to a modern many-core GPGPU architecture has been developed. Such architectures enable high-performance computing (HPC) simulation tasks on the desktop at low costs. The developed mapping reduces average simulation times from months to days (peak speedup of 256x), allowing the productive use of the model in research.</t>
  </si>
  <si>
    <t>apoptosis; Biological system modeling; Computational modeling; Computer architecture; GPGPU; Instruction sets; Mathematical model; Microprocessors; numerical modeling; parallel particle simulation; receptor-clustering; Sorting</t>
  </si>
  <si>
    <t>2012 IEEE Symposium on Biological Data Visualization (BioVis)</t>
  </si>
  <si>
    <t>Computational modeling; Histograms; I.3.5 [Computer Graphics]: Computational Geometry and Object Modeling — Geometric algorithms; I.3.8 [Computer Graphics]: Applications — Biomedical; Image reconstruction; Shape; Solid modeling; Surface reconstruction; Surface treatment</t>
  </si>
  <si>
    <t>Bruder, Valentin; Müller, Christoph; Frey, S.; Ertl, T.</t>
  </si>
  <si>
    <t>On Evaluating Runtime Performance of Interactive Visualizations</t>
  </si>
  <si>
    <t>10.1109/TVCG.2019.2898435</t>
  </si>
  <si>
    <t>A framework for the most exhaustive performance evaluation of volume and particle visualization techniques that is aware of, including millions of measurements on ten different GPUs is developed, to derive a deeper understanding of qualitative runtime behavior and quantitative parameter dependencies. As our field matures, evaluation of visualization techniques has extended from reporting runtime performance to studying user behavior. Consequently, many methodologies and best practices for user studies have evolved. While maintaining interactivity continues to be crucial for the exploration of large data sets, no similar methodological foundation for evaluating runtime performance has been developed. Our analysis of 50 recent visualization papers on new or improved techniques for rendering volumes or particles indicates that only a very limited set of parameters like different data sets, camera paths, viewport sizes, and GPUs are investigated, which make comparison with other techniques or generalization to other parameter ranges at least questionable. To derive a deeper understanding of qualitative runtime behavior and quantitative parameter dependencies, we developed a framework for the most exhaustive performance evaluation of volume and particle visualization techniques that we are aware of, including millions of measurements on ten different GPUs. This paper reports on our insights from statistical analysis of this data, discussing independent and linear parameter behavior and non-obvious effects. We give recommendations for best practices when evaluating runtime performance of scientific visualization applications, which can serve as a starting point for more elaborate models of performance quantification.</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</si>
  <si>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none;"&gt;In the second case study, we consider GPU-based splatting of spherical glyphs, which has found wide adoption in the visualization of particle-based data sets like molecular dynamics simulations.&lt;span&gt; &lt;/span&gt;&lt;/span&gt;&lt;/p&gt;</t>
  </si>
  <si>
    <t>Genome Biology</t>
  </si>
  <si>
    <t>https://gateway.webofknowledge.com/gateway/Gateway.cgi?GWVersion=2&amp;SrcAuth=DOISource&amp;SrcApp=WOS&amp;KeyAID=10.1186%2Fs13059-016-0924-1&amp;DestApp=DOI&amp;SrcAppSID=D6zywLDKSUfj3O7EMXB&amp;SrcJTitle=GENOME+BIOLOGY&amp;DestDOIRegistrantName=Springer+%28Biomed+Central+Ltd.%29</t>
  </si>
  <si>
    <t>Background: JBrowse is a fast and full-featured genome browser built with JavaScript and HTML5. It is easily embedded into websites or apps but can also be served as a standalone web page. Results: Overall improvements to speed and scalability are accompanied by specific enhancements that support complex interactive queries on large track sets. Analysis functions can readily be added using the plugin framework; most visual aspects of tracks can also be customized, along with clicks, mouseovers, menus, and popup boxes. JBrowse can also be used to browse local annotation files offline and to generate high-resolution figures for publication. Conclusions: JBrowse is a mature web application suitable for genome visualization and analysis.</t>
  </si>
  <si>
    <t>Bioinformatics; browser; Browser; database; Genome</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</si>
  <si>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</si>
  <si>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Aerodynamics; aggregation; Amino acids; Data visualization; interaction; Protein; Proteins; Shape; Three-dimensional displays; tunnel; Visualization</t>
  </si>
  <si>
    <t>Data visualization; Encoding; Libraries; Literature Analysis; Multiscale Exploration; Multiscale Navigation; Multiscale Visualization; Navigation; Survey; Taxonomy; Visualization</t>
  </si>
  <si>
    <t>Caspi, Ron; Billington, Richard; Ferrer, Luciana; Foerster, Hartmut; Fulcher, Carol A.; Keseler, Ingrid M.; Kothari, Anamika; Krummenacker, Markus; Latendresse, Mario; Mueller, Lukas A.; Ong, Quang; Paley, Suzanne; Subhraveti, Pallavi; Weaver, Daniel S.; Karp, Peter D.</t>
  </si>
  <si>
    <t>Nucleic Acids Research</t>
  </si>
  <si>
    <t>Interface Focus</t>
  </si>
  <si>
    <t>https://royalsocietypublishing.org/doi/10.1098/rsfs.2015.0083</t>
  </si>
  <si>
    <t>&lt;p&gt;heart&lt;/p&gt;</t>
  </si>
  <si>
    <t>cardiac mechanics; data–model fusion; patient-specific modelling; translational cardiac modelling</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</si>
  <si>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</si>
  <si>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Brachial Plexus Injuries; Brachytherapy; Data visualization; Medical Data Visualization; Multimodal Data; Muscles; Task analysis; Time series analysis; Time Series Data; Visual analytics; Visual Analytics Application</t>
  </si>
  <si>
    <t>Journal of the Royal Society Interface</t>
  </si>
  <si>
    <t>https://www.ncbi.nlm.nih.gov/pmc/articles/PMC1629079/</t>
  </si>
  <si>
    <t>&lt;p&gt;NOTE the model is truly multi-scale, from molecular reaction-diffusion networks up to the organ level and beyond, but the visualization itself really is showing the cells differentiating and growing out into forming limb tissue  &lt;/p&gt; &lt;p&gt; &lt;/p&gt;</t>
  </si>
  <si>
    <t>Cell; model; Molecule; Organ; Organelle; Tissue; true multi-scale</t>
  </si>
  <si>
    <t>mMaya – Clarafi</t>
  </si>
  <si>
    <t>https://clarafi.com/tools/mmaya/</t>
  </si>
  <si>
    <t>&lt;p&gt;Online; accessed 2-March-2016&lt;/p&gt;</t>
  </si>
  <si>
    <t>We present here CellML 2.0, an XML-based language for describing and exchanging mathematical models of physiological systems. MathML embedded in CellML documents is used to define the underlying mathematics of models. Models consist of a network of reusable components, each with variables and equations giving relationships between those variables. Models may import other models to create systems of increasing complexity. CellML 2.0 is defined by the normative specification presented here, prescribing the CellML syntax and the rules by which it should be used. The normative specification is intended primarily for the developers of software tools which directly consume CellML syntax. Users of CellML models may prefer to browse the informative rendering of the specification (https://cellml.org/specifications/cellml_2.0/) which extends the normative specification with explanations of the rules combined with examples of their usage.</t>
  </si>
  <si>
    <t>computational physiology; Computer Simulation; Models, Biological; Models, Theoretical; modularity; physiome project; reproducibility; reusability; Software</t>
  </si>
  <si>
    <t>https://onlinelibrary.wiley.com/doi/abs/10.1111/j.1467-8659.2012.03114.x</t>
  </si>
  <si>
    <t>&lt;p&gt;SURVEY -- use this as key referral for skeletal muscle movement section of paper (published in 2012 though so isn't all that recent)&lt;/p&gt;</t>
  </si>
  <si>
    <t>Sensors</t>
  </si>
  <si>
    <t>https://www.mdpi.com/1424-8220/21/13/4482</t>
  </si>
  <si>
    <t>graph learning; set theory; stroke; visual analytics; visualization</t>
  </si>
  <si>
    <t>Computer Aided Verification</t>
  </si>
  <si>
    <t>The stability of biological models is an important test for establishing their soundness and accuracy. Stability in biological systems represents the ability of a robust system to always return to homeostasis. In recent work, modular approaches for proving stability have been found to be swift and scalable. If stability is however not proved, the currently available techniques apply an exhaustive search through the unstable state space to find loops. This search is frequently prohibitively computationally expensive, limiting its usefulness. Here we present a new modular approach eliminating the need for an exhaustive search for loops. Using models of biological systems we show that the technique finds loops significantly faster than brute force approaches. Furthermore, for a subset of stable systems which are resistant to modular proofs, we observe a speed up of up to 3 orders of magnitude as the exhaustive searches for loops which cause instability are avoided. With our new procedure we are able to prove instability and stability in a number of realistic biological models, including adaptation in bacterial chemotaxis, the lambda phage lysogeny/lysis switch, voltage gated channel opening and cAMP oscillations in the slime mold Dictyostelium discoideum. This new approach will support the development of new tools for biomedicine.</t>
  </si>
  <si>
    <t>biology; instability; Stability; verification</t>
  </si>
  <si>
    <t>2014 18th International Conference on Information Visualisation</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</si>
  <si>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</si>
  <si>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Aneurysm; Biomedical imaging; computational fluid dynamics; Computational fluid dynamics; Data visualization; finite element methods; flow visualization; hemodynamics; Hemodynamics; medical imaging; Visualization</t>
  </si>
  <si>
    <t>https://diglib.eg.org/handle/10.2312/vcbm20191240</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</si>
  <si>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artiﬁcial intelligence (AI) and computer vision methods demonstrated that in the coming years machines will support pathologists in typically tedious and highly subjective tasks and also in better patient stratiﬁcation. In spite of clear future improvements in the diagnostic workﬂow,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ﬁndings, we discuss how VA can leverage quantitative image data to empower pathologists with new advanced digital pathology systems.</t>
  </si>
  <si>
    <t>&lt;h2&gt;SeriesInformation&lt;/h2&gt; Eurographics Workshop on Visual Computing for Biology and Medicine&lt;h2&gt;SeriesInformation&lt;/h2&gt; Digital Pathology, Surgery, and Anatomical Education&lt;h2&gt;Other&lt;/h2&gt; 129&lt;h2&gt;Other&lt;/h2&gt; 143&lt;h2&gt;Other&lt;/h2&gt; Alberto Corvò, Michel A. Westenberg, Reinhold Wimberger-Friedl, Stephan Fromme, Michel M. R. Peeters, Marc A. van Driel, and Jarke J. van Wijk&lt;h2&gt;Other&lt;/h2&gt; CCS Concepts: Computer Graphics --&amp;gt; Applications</t>
  </si>
  <si>
    <t>STAR; Tissue</t>
  </si>
  <si>
    <t>Applications; Computer Graphics</t>
  </si>
  <si>
    <t>2018 22nd International Conference Information Visualisation (IV)</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</si>
  <si>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</si>
  <si>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&lt;p&gt;molecular scale&lt;/p&gt; &lt;p&gt;molecular network&lt;/p&gt;</t>
  </si>
  <si>
    <t>Biological system modeling; Data Clustering; Data visualization; Gene expression; Gene Expression; Layout; Protein-Protein Interaction; Proteins; Time Series Data; Tools</t>
  </si>
  <si>
    <t>Pharmacology &amp;amp; Therapeutics</t>
  </si>
  <si>
    <t>https://www.academia.edu/21169371/Structure_and_dynamics_of_molecular_networks_A_novel_paradigm_of_drug_discovery</t>
  </si>
  <si>
    <t>https://www.sciencedirect.com/science/article/pii/S0097849319300615</t>
  </si>
  <si>
    <t>Agent-based simulation; Discrete element texture synthesis; Sketch-based modelling; Virtual Reality; Visualization</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</si>
  <si>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</si>
  <si>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Proceedings Visualization 2000. VIS 2000 (Cat. No.00CH37145)</t>
  </si>
  <si>
    <t>&lt;p&gt;cell scale&lt;/p&gt;</t>
  </si>
  <si>
    <t>Computer graphics; Data visualization; DNA; Fluorescence; Gene expression; Labeling; Microscopy; Proteins</t>
  </si>
  <si>
    <t>http://diglib.eg.org/handle/10.2312/VCBM.VCBM12.099-106</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</si>
  <si>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ﬁltering.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</si>
  <si>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&lt;h2&gt;SeriesInformation&lt;/h2&gt; Eurographics Workshop on Visual Computing for Biology and Medicine</t>
  </si>
  <si>
    <t>Brain; Organ; Tissue</t>
  </si>
  <si>
    <t>GPU volume rendering; I.3.3 [Computer Graphics]; Picture/Image Generation; raycasting</t>
  </si>
  <si>
    <t>Biological system modeling; Biomedical imaging; Deformable models; Humans; Image color analysis; Medical simulation; Muscles; Shape; Solid modeling; Visual effects</t>
  </si>
  <si>
    <t>The Visual Computer</t>
  </si>
  <si>
    <t>http://link.springer.com/10.1007/BF01901269</t>
  </si>
  <si>
    <t>Ultrasound in Medicine &amp; Biology</t>
  </si>
  <si>
    <t>Computational modeling; Data models; Inspection; long trajectories; Proteins; simulation inspection; Three-dimensional displays; Trajectory; Visualization</t>
  </si>
  <si>
    <t>bioinformatics; Biological system modeling; biomechanical simulation; Biomechanics; Computational modeling; coordinated views; Data visualization; focus and context; Load modeling; Medical visualization; Surgery; Three-dimensional displays</t>
  </si>
  <si>
    <t>eNeuro</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</si>
  <si>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$100,000\times 100,000\times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</si>
  <si>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Data visualization; Expert Evaluation; Histology; Image color analysis; Microscopy; Pathology; Rendering (computer graphics); Three-dimensional displays; Two dimensional displays; Volume Rendering</t>
  </si>
  <si>
    <t>Computer Graphics [I.3.6]: Methodology &amp; Techniques — Interaction techniques; Couplings; Data visualization; Embryo; Pattern Recognition [I.5.3]: Clustering — Similarity measures; Shape; Trajectory; Vectors</t>
  </si>
  <si>
    <t>Journal of Molecular Graphics &amp; Modelling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</si>
  <si>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</si>
  <si>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Molecule; Organelle</t>
  </si>
  <si>
    <t>Alcohol Oxidoreductases; Brownian dynamics; Coarse-graining; Confinement; Crowding; Fatty Acids; Implicit solvent; Models, Biological; Reaction–diffusion; Streptococcus pyogenes</t>
  </si>
  <si>
    <t>Proceedings of the 6th Symposium on Applied Perception in Graphics and Visualization</t>
  </si>
  <si>
    <t>https://doi.org/10.1145/1620993.1621006</t>
  </si>
  <si>
    <t>glyphs; multivariate visualization; user study</t>
  </si>
  <si>
    <t>Frontiers in Physics</t>
  </si>
  <si>
    <t>https://www.frontiersin.org/article/10.3389/fphy.2020.00138/full</t>
  </si>
  <si>
    <t>Nature</t>
  </si>
  <si>
    <t>https://www.nature.com/articles/nature12985</t>
  </si>
  <si>
    <t>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</si>
  <si>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Cell; Molecule; Organelle</t>
  </si>
  <si>
    <t>BIOSILICO</t>
  </si>
  <si>
    <t>This paper proposes a novel multiscale visual drilldown approach that was designed in tight collaboration with proteomic experts, enabling a systematic exploration of the configuration space of multi-body protein complexes. 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</si>
  <si>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in_paper; VA</t>
  </si>
  <si>
    <t>Correlation; Data visualization; Dimensionality reduction; interactive visual analysis; Neurology; parallel coordinates; Principal component analysis; Tools; visual analytics; Visualization</t>
  </si>
  <si>
    <t>https://www.sciencedirect.com/science/article/pii/S0097849320301199</t>
  </si>
  <si>
    <t>Cell; in_paper; Molecule; VA</t>
  </si>
  <si>
    <t>Applications to biology and medical sciences; Biomedical imaging and signal processing; Computing methodologies and applications; decision support; etc.); Information systems (hypertext navigation; interfaces</t>
  </si>
  <si>
    <t>Doctoral Thesis</t>
  </si>
  <si>
    <t>During the last decade, high-throughput analysis of transcriptomes with microarrays and other technologies has become increasingly mature and affordable, which has led to rapid growth of the number and size of available transcriptomics data sets. This in turn has created new challenges for bioinformatics to provide adequate methods for data exploration and visualization, which are the topic of this dissertation. The first research question that I address is the efficient retrieval of transcriptomics data sets from large databases, which is motivated by the rapid growth of public repositories for transcriptomics data. This makes the exploration of such repositories increasingly challenging, but also provides opportunities for biological discovery. I describe a knowledgedriven approach for exploration of transcriptomics data repositories based on ontology visualization and data-driven approaches based on gene set enrichment analysis and generative probabilistic models. The second research question of this dissertation deals with the visualization of large transcriptomics data sets. This work has been driven by the observation that there is a growing number of data sets with hundreds or thousands of samples but a lack of suitable methods to visualize such data sets. To address this problem, I first present an analysis of the visualization tasks in this context, and then describe the design of an interactive visualization method based on pixel-oriented visualizations and tree maps. This design study is complemented with a description of the implementation of the method and a discussion of practical aspects that need to be taken into account when visualizing data sets of such scale. This dissertation includes several case studies in which I describe the application of the proposed methods to a range of real-world data sets and discuss my findings.</t>
  </si>
  <si>
    <t>Molecule; STAR</t>
  </si>
  <si>
    <t>Nature Methods</t>
  </si>
  <si>
    <t>https://www.nature.com/articles/nmeth.1436</t>
  </si>
  <si>
    <t>PLOS Computational Biology</t>
  </si>
  <si>
    <t>https://journals.plos.org/ploscompbiol/article?id=10.1371/journal.pcbi.1005991</t>
  </si>
  <si>
    <t>Apoptosis; Biochemical simulations; Biophysical simulations; Cancers and neoplasms; Malignant tumors; Necrosis</t>
  </si>
  <si>
    <t>While the number of publications in the medical ﬁeld constantly increases, medical visualization publications do not necessarily follow the same trend. As developments in the medical domain are the driving force of medical visualization research, there are still many open challenges for medical visualization researchers. This is currently not reﬂected in the number of publications on this topic at our premier publication venues. At IEEE VIS 2020, we hosted an Application Spotlight session to highlight such open challenges. With this article, we hope to inspire the visualization community by providing an overview of open challenges and setting a research agenda for the future of medical visualization.</t>
  </si>
  <si>
    <t>Trends in molecular medicine</t>
  </si>
  <si>
    <t>https://www.ncbi.nlm.nih.gov/pmc/articles/PMC6938546/</t>
  </si>
  <si>
    <t>The specific cellular role of mitochondria is influenced by the surrounding environment as effective mitochondrial function requires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spatially-regulated processes that can be targeted to improve cellular function.</t>
  </si>
  <si>
    <t>Cell Proliferation</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</si>
  <si>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</si>
  <si>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Algorithms; Animals; Computer Simulation; Hematopoiesis; Homeostasis; Humans; Models, Biological; Models, Statistical</t>
  </si>
  <si>
    <t>https://www.sciencedirect.com/science/article/pii/S0968000420300566</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</si>
  <si>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</si>
  <si>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drug design; drug discovery; integrative structural biology; mesoscale modeling</t>
  </si>
  <si>
    <t>FEBS Letters</t>
  </si>
  <si>
    <t>https://onlinelibrary.wiley.com/doi/abs/10.1002/1873-3468.12778</t>
  </si>
  <si>
    <t>FAIR principles; genome browsers; multiscale; RICH visualization; three-dimensional data</t>
  </si>
  <si>
    <t>Hierarchical fibrous structures for muscle‐inspired soft‐actuators: A review</t>
  </si>
  <si>
    <t>Applied Materials Today</t>
  </si>
  <si>
    <t>Inspired by Nature, one of the most ambitious challenge in soft robotics is to design actuators capable of reaching performances comparable to the skeletal muscles. Considering the perfectly balanced features of natural muscular tissue in terms of linear contraction, force‐to‐weight ratio, scalability and morphology, scientists have been working for many years on mimicking this structure. Focusing on the biomimicry, this review investigates the state‐of‐the‐art of synthetic fibrous, muscle‐inspired actuators that, aiming to enhance their mechanical performances, are hierarchically designed from the nanoscale up to the macroscale. In particular, this review focuses on those hierarchical fibrous actuators that enhance their biomimicry employing a linear contraction strategy, closely resembling the skeletal muscles actuation system. The literature analysis shows that bioinspired artificial muscles, developed up to now, only in part comply with skeletal ones. The manipulation and control of the matter at the nanoscale allows to realize ordered structures, such as nanofibers, used as elemental actuators characterized by high strains but moderate force levels. Moreover, it can be foreseen that scaling up the nanostructured materials into micro‐ and macroscale hierarchical structures, it is possible to realize linear actuators characterized by suitable levels of force and displacement.</t>
  </si>
  <si>
    <t>Proceedings Visualization, 2001. VIS '01.</t>
  </si>
  <si>
    <t>We describe a visualization system designed for interactive study of proteins in the field of computational biology. Our system incorporates multiple, custom, three-dimensional and two-dimensional linked views of the proteins. We take advantage of modem commodity graphics cards, which are typically designed for games rather than scientific visualization applications, to provide instantaneous linking between views and three-dimensional interactivity on standard personal computers. Furthermore, we anticipate the usefulness of game techniques such as bump maps and skinning for scientific applications.</t>
  </si>
  <si>
    <t>Application software; Biological system modeling; Computational biology; Computational modeling; Computer graphics; Joining processes; Microcomputers; Modems; Proteins; Visualization</t>
  </si>
  <si>
    <t>https://link.springer.com/10.1007/s12650-020-00646-x</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</si>
  <si>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speciﬁc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conﬁrmed that our approach is an efﬁcient and reliable method of analyzing cavities with great potential for large dynamic cavity data analysis.</t>
  </si>
  <si>
    <t>arXiv:1810.00499 [q-bio]</t>
  </si>
  <si>
    <t>http://arxiv.org/abs/1810.00499</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</si>
  <si>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</si>
  <si>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Comment: Munsky et al., Quantitative Biology: Theory, Computational Methods, and Models, MIT Press, 2018</t>
  </si>
  <si>
    <t>Quantitative Biology - Quantitative Methods</t>
  </si>
  <si>
    <t>IEEE transactions on visualization and computer graphics</t>
  </si>
  <si>
    <t>Multiscale Unfolding allows viewers to grasp the DNA's structural composition from chromosomes to the atoms, with increasing levels of "unfoldedness," and can be applied in data-driven illustration and communication. We present Multiscale Unfolding, an interactive technique for illustratively visualizing multiple hierarchical scales of DNA in a single view, showing the genome at different scales and demonstrating how one scale spatially folds into the next. The DNA's extremely long sequential structurearranged differently on several distinct scale levelsis often lost in traditional 3D depictions, mainly due to its multiple levels of dense spatial packing and the resulting occlusion. Furthermore, interactive exploration of this complex structure is cumbersome, requiring visibility management like cut-aways. In contrast to existing temporally controlled multiscale data exploration, we allow viewers to always see and interact with any of the involved scales. For this purpose we separate the depiction into constant-scale and scale transition zones. Constant-scale zones maintain a single-scale representation, while still linearly unfolding the DNA. Inspired by illustration, scale transition zones connect adjacent constant-scale zones via level unfolding, scaling, and transparency. We thus represent the spatial structure of the whole DNA macro-molecule, maintain its local organizational characteristics, linearize its higher-level organization, and use spatially controlled, understandable interpolation between neighboring scales. We also contribute interaction techniques that provide viewers with a coarse-to-fine control for navigating within our all-scales-in-one-view representations and visual aids to illustrate the size differences. Overall, Multiscale Unfolding allows viewers to grasp the DNA's structural composition from chromosomes to the atoms, with increasing levels of "unfoldedness," and can be applied in data-driven illustration and communication.</t>
  </si>
  <si>
    <t>Halladjian, Sarkis; Kouřil, David; Miao, Haichao; Gröller, Eduard; Viola, Ivan; Isenberg, Tobias</t>
  </si>
  <si>
    <t>Multiscale Unfolding: Illustratively Visualizing the Whole Genome at a Glance</t>
  </si>
  <si>
    <t>https://hal.inria.fr/hal-03163672</t>
  </si>
  <si>
    <t>We present Multiscale Unfolding, an interactive technique for illustratively visualizing multiple hierarchical scales of DNA in a single view, showing the genome at different scales and demonstrating how one scale spatially folds into the next. The DNA's extremely long sequential structure---arranged differently on several distinct scale levels---is often lost in traditional 3D depictions, mainly due to its multiple levels of dense spatial packing and the resulting occlusion. Furthermore, interactive exploration of this complex structure is cumbersome, requiring visibility management like cutaways. In contrast to existing temporally controlled multiscale data exploration, we allow viewers to always see and interact with any of the involved scales. For this purpose we separate the depiction into constant-scale and scale transition zones. Constant-scale zones maintain a single-scale representation, while still linearly unfolding the DNA. Inspired by illustration, scale transition zones connect adjacent constant-scale zones via level unfolding, scaling, and transparency. We thus represent the spatial structure of the whole DNA macro-molecule, maintain its local organizational characteristics, linearize its higher-level organization, and use spatially controlled, understandable interpolation between neighboring scales. We also contribute interaction techniques that provide viewers with a coarse-to-fine control for navigating within our all-scales-in-one-view representations and visual aids to illustrate the size differences. Overall, Multiscale Unfolding allows viewers to grasp the DNA's structural composition from chromosomes to the atoms, with increasing levels of "unfoldedness," and can be applied in data-driven illustration and communication.</t>
  </si>
  <si>
    <t>19th IEEE International Symposium on Computer-Based Medical Systems</t>
  </si>
  <si>
    <t>Computer Analysis of Images and Patterns: 12th International Conference</t>
  </si>
  <si>
    <t>Proceedings of High-Performance Computing Symposium</t>
  </si>
  <si>
    <t>Communication; Exploration; Molecule</t>
  </si>
  <si>
    <t>https://osf.io/b3n4u/</t>
  </si>
  <si>
    <t>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e.g. emergence of resistant clones. We demonstrate the functionality of OncoThreads using a cohort of 23 glioma patients sampled at 2-4 timepoints. OncoThreads is freely available at http://oncothreads.gehlenborglab.org and implemented in Javascript using the cBioPortal web API as a backend.</t>
  </si>
  <si>
    <t>Bioinformatics; cancer biology; cancer genomics; Computational Biology; Diseases; Genetics and Genomics; Life Sciences; Medicine and Health Sciences; Neoplasms; oncology; visualization</t>
  </si>
  <si>
    <t>https://www.biorxiv.org/content/10.1101/2021.02.01.428836v1</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</si>
  <si>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 Availability OmicsTIDE is a web tool and available via http://tuevis.informatik.uni-tuebingen.de/ Contact kay.nieselt{at}uni-tuebingen.de</t>
  </si>
  <si>
    <t>Microbiology and Molecular Biology Reviews</t>
  </si>
  <si>
    <t>https://journals.asm.org/doi/full/10.1128/MMBR.69.4.544-564.2005</t>
  </si>
  <si>
    <t>&lt;p&gt;judging just by the title this may be nixed, but need to skim abstract to decide if this is about physiology or not....&lt;/p&gt;</t>
  </si>
  <si>
    <t>Hathaway, Bill; University, Yale</t>
  </si>
  <si>
    <t>Putting the squeeze on a cell's nucleus</t>
  </si>
  <si>
    <t>https://phys.org/news/2015-06-cell-nucleus.html</t>
  </si>
  <si>
    <t>Nuclear membranes protect genes—life's most precious cargo—but little is known about why they function in different tissue types. For instance, nuclei in brain cells tend to be soft and pliable while those in bone cells are stiff and rigid. Now Yale researchers show how mechanical forces play an integral part in cell function for good and bad.</t>
  </si>
  <si>
    <t>Future Medicinal Chemistry</t>
  </si>
  <si>
    <t>https://www.nature.com/articles/nature06522</t>
  </si>
  <si>
    <t>Because proteins are central to cellular function, researchers have sought to uncover the secrets of how these complex macromolecules execute such a fascinating variety of functions. Although static structures are known for many proteins, the functions of proteins are governed ultimately by their dynamic character (or 'personality'). The dream is to 'watch' proteins in action in real time at atomic resolution. This requires addition of a fourth dimension, time, to structural biology so that the positions in space and time of all atoms in a protein can be described in detail.</t>
  </si>
  <si>
    <t>Humanities and Social Sciences; multidisciplinary; Science</t>
  </si>
  <si>
    <t>Hesam, Ahmad; Breitwieser, Lukas; Rademakers, Fons; Al-Ars, Zaid</t>
  </si>
  <si>
    <t>GPU Acceleration of 3D Agent-Based Biological Simulations</t>
  </si>
  <si>
    <t>2021 IEEE International Parallel and Distributed Processing Symposium Workshops (IPDPSW)</t>
  </si>
  <si>
    <t>10.1109/IPDPSW52791.2021.00040</t>
  </si>
  <si>
    <t>http://arxiv.org/abs/2105.00039</t>
  </si>
  <si>
    <t>Researchers in biology are faced with the tough challenge of developing high-performance computer simulations of their increasingly complex agent-based models. BioDynaMo is an open-source agent-based simulation platform that aims to alleviate researchers from the intricacies that go into the development of high-performance computing. Through a high-level interface, researchers can implement their models on top of BioDynaMo's multi-threaded core execution engine to rapidly develop simulations that effectively utilize parallel computing hardware. In biological agent-based modeling, the type of operations that are typically the most compute-intensive are those that involve agents interacting with their local neighborhood. In this work, we investigate the currently implemented method of handling neighborhood interactions of cellular agents in BioDynaMo, and ways to improve the performance to enable large-scale and complex simulations. We propose to replace the kd-tree implementation to find and iterate over the neighborhood of each agent with a uniform grid method that allows us to take advantage of the massively parallel architecture of graphics processing units (GPUs). We implement the uniform grid method in both CUDA and OpenCL to address GPUs from all major vendors and evaluate several techniques to further improve the performance. Furthermore, we analyze the performance of our implementations for models with a varying density of neighboring agents. As a result, the performance of the mechanical interactions method improved by up to two orders of magnitude in comparison to the multithreaded baseline version. The implementations are open-source and publicly available on Github.</t>
  </si>
  <si>
    <t>Comment: 8 pages, 12 figures</t>
  </si>
  <si>
    <t>Computer Science - Distributed, Parallel, and Cluster Computing; Computer Science - Performance</t>
  </si>
  <si>
    <t>https://www.nature.com/articles/ncomms2089</t>
  </si>
  <si>
    <t>Mitosis; Super-resolution microscopy</t>
  </si>
  <si>
    <t>2007 11th International Conference Information Visualization (IV '07)</t>
  </si>
  <si>
    <t>Bioinformatics; Biological information theory; Computer science; Data analysis; Data visualization; Displays; Evolution (biology); Gene expression; Genomics</t>
  </si>
  <si>
    <t>APL bioengineering</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</si>
  <si>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</si>
  <si>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https://royalsocietypublishing.org/doi/full/10.1098/rsfs.2017.0067</t>
  </si>
  <si>
    <t>https://onlinelibrary.wiley.com/doi/abs/10.1111/cgf.12893</t>
  </si>
  <si>
    <t>Categories and Subject Descriptors (according to ACM CCS); I.3.8 Computer Graphics: Applications—</t>
  </si>
  <si>
    <t>&lt;p&gt;Data source: single cell data from mass cytometry&lt;/p&gt; &lt;p&gt; &lt;/p&gt; &lt;p&gt;What is mass cytometry?&lt;/p&gt; &lt;p&gt;&lt;span style="color: #222222; font-family: DDG_ProximaNova, DDG_ProximaNova_UI_0, DDG_ProximaNova_UI_1, DDG_ProximaNova_UI_2, DDG_ProximaNova_UI_3, DDG_ProximaNova_UI_4, DDG_ProximaNova_UI_5, DDG_ProximaNova_UI_6, 'Proxima Nova', 'Helvetica Neue', Helvetica, 'Segoe UI', 'Nimbus Sans L', 'Liberation Sans', 'Open Sans', FreeSans, Arial, sans-serif; font-size: 14.4px;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none;"&gt;Mass cytometry is a mass spectrometry technique based on inductively coupled plasma mass spectrometry and time of flight mass spectrometry used for the determination of the properties of cells. In this approach, antibodies are conjugated with isotopically pure elements, and these antibodies are used to label &lt;strong&gt;cellular proteins&lt;/strong&gt;&lt;/span&gt;&lt;/p&gt;</t>
  </si>
  <si>
    <t>Cell; Molecule; Organelle; Tree visualization; Visual analysis</t>
  </si>
  <si>
    <t>Biomedical imaging; Data visualization; Hierarchical Data; HSNE; Manuals; Navigation; Tools; Visual Guidance; Visualization</t>
  </si>
  <si>
    <t>Holm, C.; Ertl, T.; Schmauder, S.; Kästner, J.; Gross, J.</t>
  </si>
  <si>
    <t>Particle methods in natural science and engineering</t>
  </si>
  <si>
    <t>The European Physical Journal Special Topics</t>
  </si>
  <si>
    <t>10.1140/EPJST/E2019-900008-2</t>
  </si>
  <si>
    <t>This special topics issue offers a broad perspective on the recent developments and reviews of state-of-the-art particle methods in science and engineering applications. This issue grew out of contributions delivered during the closing conference of the Collaborative Research Centre (CRC) 716 that for the last twelve years was contributing important works to the area of “dynamical simulations of systems with large particle numbers”. Since particle methods are present in many fields of science and engineering, the papers collected here span a considerable range of subjects and questions, but they also illustrate numerous connections to both fundamental science and technological/industrial applications. In addition reviews display the current state of three software packages that have been developed in this CRC in the area of simulations and visualization.</t>
  </si>
  <si>
    <t>JACC: Cardiovascular Imaging</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</si>
  <si>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</si>
  <si>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Animation; Biological processes; Biological system modeling; Bonding; Computer graphics; Computer science; Filters; Mathematics; Protein engineering; Visualization</t>
  </si>
  <si>
    <t>Proceedings of the Royal Society of London. Series A: Mathematical, Physical and Engineering Sciences</t>
  </si>
  <si>
    <t>https://royalsocietypublishing.org/doi/abs/10.1098/rspa.2002.1060</t>
  </si>
  <si>
    <t>Since its coming of age in the mid 1960s, continuum biomechanics has contributed much to our understanding of human health as well as to disease, injury, and their treatment. Nevertheless, biomechanics has yet to reach its full potential as a consistent contributor to the improvement of health–care delivery. Because of the inherent complexities of the microstructure and biomechanical behaviour of biological cells and tissues, there is a need for new theoretical frameworks to guide the design and interpretation of new classes of experiments. Because of continued advances in experimental technology, and the associated rapid increase in information on molecular and cellular contributions to behaviour at tissue and organ levels, there is a pressing need for mathematical models to synthesize and predict observations across multiple length– and time–scales. And because of the complex geometries and loading conditions, there is a need for new computational approaches to solve the boundaryand initial–value problems of clinical, industrial, and academic importance. Clearly, much remains to be done. The purpose of this paper is twofold: to review a few of the many achievements in the biomechanics of soft tissues and the tools that allowed them, but, more importantly, to identify some of the open problems that merit increased attention from those in applied mechanics, biomechanics, mathematics and mechanobiology.</t>
  </si>
  <si>
    <t>constitutive formulations; finite elasticity; growth and remodelling; mechanobiology; mixture theory; viscoelasticity</t>
  </si>
  <si>
    <t>VAHC 2021 (11th workshop on Visual Analytics in Healthcare)</t>
  </si>
  <si>
    <t>http://arxiv.org/abs/2109.06828</t>
  </si>
  <si>
    <t>This paper describes an ongoing multi-scale visual analytics approach for exploring and analyzing biomedical knowledge at scale.We utilize global and local views, hierarchical and flow-based graph layouts, multi-faceted search, neighborhood recommendations, and document visualizations to help researchers interactively explore, query, and analyze biological graphs against the backdrop of biomedical knowledge. The generality of our approach - insofar as it re-quires only knowledge graphs linked to documents - means it can support a range of therapeutic use cases across different domains, from disease propagation to drug discovery. Early interactions with domain experts support our approach for use cases with graphs with over 40,000 nodes and 350,000 edges.</t>
  </si>
  <si>
    <t>Computer Science - Human-Computer Interaction</t>
  </si>
  <si>
    <t>https://onlinelibrary.wiley.com/doi/abs/10.1111/cgf.12540</t>
  </si>
  <si>
    <t>Categories and Subject Descriptors (according to ACM CCS); Computer Graphics I.3.3: Picture/Image Generation—; Computer Graphics I.3.7: Three-Dimensional Graphics and Realism—</t>
  </si>
  <si>
    <t>Visualization and Processing of Higher Order Descriptors for Multi-Valued Data</t>
  </si>
  <si>
    <t>http://link.springer.com/10.1007/978-3-319-15090-1_12</t>
  </si>
  <si>
    <t>Fiber tracking is a common method for analyzing 3D tensor ﬁelds that arise from diffusion-weighted magnetic resonance imaging. This method can visualize, e. 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ﬁber tracts, techniques that visualize additional data about the tracts, techniques that employ focus+context visualization, visualizations of ﬁber tract bundles, representations of uncertainty in the context of probabilistic ﬁber tracking, and techniques that rely on a spatially abstracted visualization of connectivity.</t>
  </si>
  <si>
    <t>Brain; muscles; Organ; STAR</t>
  </si>
  <si>
    <t>Frontiers in Network Physiology</t>
  </si>
  <si>
    <t>https://www.frontiersin.org/article/10.3389/fnetp.2021.711778</t>
  </si>
  <si>
    <t>https://ir.cwi.nl/pub/23119</t>
  </si>
  <si>
    <t>Computational chemists frequently use molecular simulations in computer-aided drug design. As input, these simulations require molecules that have been parameterised with atom charges. Typically, these charges are obtained from complex quantum-mechanical calculations, which are only feasible for small molecules. We propose a new approach for molecule parameterisation, which uses matching fragments from a repository of molecules that have already been parameterised. This approach has been implemented in a system called OFraMP, for which two dierent interaction designs have been compared in a user study. We found that a reactive interaction design without automation yields better results than one that proactively makes suggestions to the user. This version is also preferred by the experiment participants. With a few improvements to the fragment matching algorithm, OFraMP should become a system that produces high-quality results in a shorter time than the current quantum-mechanical calculation systems.</t>
  </si>
  <si>
    <t>interaction desing; user study</t>
  </si>
  <si>
    <t>Biomedical Visualisation : Volume 2</t>
  </si>
  <si>
    <t>https://doi.org/10.1007/978-3-030-14227-8_9</t>
  </si>
  <si>
    <t>Cohort comparison; Magnetic resonance spectroscopy data analysis; Multivariate data analysis</t>
  </si>
  <si>
    <t>https://www.scitepress.org/Link.aspx?doi=10.5220/0007571801180128</t>
  </si>
  <si>
    <t>Digital Library</t>
  </si>
  <si>
    <t>CBE—Life Sciences Education</t>
  </si>
  <si>
    <t>https://www.lifescied.org/doi/full/10.1187/cbe.11-08-0071</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</si>
  <si>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</si>
  <si>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https://www.nature.com/articles/srep45474</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</si>
  <si>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</si>
  <si>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Electron microscopy; Mitochondria</t>
  </si>
  <si>
    <t>https://www.nature.com/articles/nrm3874</t>
  </si>
  <si>
    <t>To achieve effective visual communication of complex data, it is important that biologists identify the needs of their audience — whether they are peers or an outreach audience. This guide to the available wealth of resources, ranging from software tools to professional illustrators, should help researchers to generate better figures and presentations tailored to the needs of any audience.</t>
  </si>
  <si>
    <t>IV; ivo; Molecule; VA</t>
  </si>
  <si>
    <t>http://urn.kb.se/resolve?urn=urn:nbn:se:liu:diva-160856</t>
  </si>
  <si>
    <t>We present an interactive visual environment for linked analysis of brain imaging and clinical measurements. The environment is developed in an iterative participatory design process involving neur ...</t>
  </si>
  <si>
    <t>2019 IEEE Pacific Visualization Symposium (PacificVis)</t>
  </si>
  <si>
    <t>Data visualization; ligand; protein; Proteins; Three-dimensional displays; Tools; trajectory; Trajectory; Two dimensional displays; visualization; Visualization</t>
  </si>
  <si>
    <t>Protein Science: A Publication of the Protein Society</t>
  </si>
  <si>
    <t>Amino Acid Sequence; Computational Biology; Databases, Protein; genome annotation; KEGG; KEGG Mapper; KEGG module; KEGG Orthology; pathway analysis; Protein Interaction Mapping; Proteins</t>
  </si>
  <si>
    <t>In contrast to artificial intelligence and machine learning approaches, KEGG (https://www.kegg.jp) has relied on human intelligence to develop "models" of biological systems, especially in the form of KEGG pathway maps that are manually created by capturing knowledge from published literature. The KEGG models can then be used in biological big data analysis, for example, for uncovering systemic functions of an organism hidden in its genome sequence through the simple procedure of KEGG mapping. Here we present an updated version of KEGG Mapper, a suite of KEGG mapping tools reported previously (Kanehisa and Sato, Protein Sci 2020; 29:28-35), together with the new versions of the KEGG pathway map viewer and the BRITE hierarchy viewer. Significant enhancements have been made for BRITE mapping, where the mapping result can be examined by manipulation of hierarchical trees, such as pruning and zooming. The tree manipulation feature has also been implemented in the taxonomy mapping tool for linking KO (KEGG Orthology) groups and modules to phenotypes.</t>
  </si>
  <si>
    <t>BRITE hierarchical classification; genome annotation; KEGG; KEGG mapper; KEGG module; KEGG orthology; KEGG pathway map</t>
  </si>
  <si>
    <t>The Journal of Physiology</t>
  </si>
  <si>
    <t>https://onlinelibrary.wiley.com/doi/abs/10.1113/JP271739</t>
  </si>
  <si>
    <t>Key points Optogenetics-based defibrillation, a theoretical alternative to electrotherapy, involves expression of light-sensitive ion channels in the heart (via gene or cell therapy) and illumination of the cardiac surfaces (via implanted LED arrays) to elicit light-induced activations. We used a biophysically detailed human ventricular model to determine whether such a therapy could terminate fibrillation (VF) and identify which combinations of light-sensitive ion channel properties and illumination configurations would be effective. Defibrillation was successful when a large proportion (&gt; 16.6%) of ventricular tissue was directly stimulated by light that was bright enough to induce an action potential in an uncoupled cell. While illumination with blue light never successfully terminated VF, illumination of red light-sensitive ion channels with dense arrays of implanted red light sources resulted in successful defibrillation. Our results suggest that cardiac expression of red light-sensitive ion channels is necessary for the development of effective optogenetics-based defibrillation therapy using LED arrays. Abstract Optogenetics-based defibrillation has been proposed as a novel and potentially pain-free approach to enable cardiomyocyte-selective defibrillation in humans, but the feasibility of such a therapy remains unknown. This study aimed to (1) assess the feasibility of terminating sustained ventricular fibrillation (VF) via light-induced excitation of opsins expressed throughout the myocardium and (2) identify the ideal (theoretically possible) opsin properties and light source configurations that would maximise therapeutic efficacy. We conducted electrophysiological simulations in an MRI-based human ventricular model with VF induced by rapid pacing; light sensitisation via systemic, cardiac-specific gene transfer of channelrhodopsin-2 (ChR2) was simulated. In addition to the widely used blue light-sensitive ChR2-H134R, we also modelled theoretical ChR2 variants with augmented light sensitivity (ChR2+), red-shifted spectral sensitivity (ChR2-RED) or both (ChR2-RED+). Light sources were modelled as synchronously activating LED arrays (LED radius: 1 mm; optical power: 10 mW mm–2; array density: 1.15–4.61 cm–2). For each unique optogenetic configuration, defibrillation was attempted with two different optical pulse durations (25 and 500 ms). VF termination was only successful for configurations involving ChR2-RED and ChR2-RED+ (for LED arrays with density ≥ 2.30 cm–2), suggesting that opsin spectral sensitivity was the most important determinant of optogenetic defibrillation efficacy. This was due to the deeper penetration of red light in cardiac tissue compared with blue light, which resulted in more widespread light-induced propagating wavefronts. Longer pulse duration and higher LED array density were associated with increased optogenetic defibrillation efficacy. In all cases observed, the defibrillation mechanism was light-induced depolarisation of the excitable gap, which led to block of reentrant wavefronts.</t>
  </si>
  <si>
    <t>IEEE Transactions on Sonics and Ultrasonics</t>
  </si>
  <si>
    <t>PLOS ONE</t>
  </si>
  <si>
    <t>https://journals.plos.org/plosone/article?id=10.1371/journal.pone.0187341</t>
  </si>
  <si>
    <t>&lt;p&gt;MDS approach&lt;/p&gt; &lt;p&gt;visual tool for exploring space of visualizations for biological data&lt;/p&gt; &lt;p&gt; &lt;/p&gt;</t>
  </si>
  <si>
    <t>Bioinformatics; Data visualization; Genomics; Network analysis; Scientific publishing; Surveys; Systems biology; Taxonomy</t>
  </si>
  <si>
    <t>https://www.semanticscholar.org/paper/Instant-Construction-of-Atomistic-Models-for-in-Klein/09a2fe529b480b79a1eecd6bfecbbbc3a7687dc5</t>
  </si>
  <si>
    <t>Computational models have advanced research of integrative cell biology in various ways. Especially in the biological mesoscale, the scale between atoms and cellular environments, computational models improve the understanding and qualitative analysis. The mesoscale is an important range, since it represents the range of scales that are not fully accessible to a single experimental technique. Complex molecular assemblies within this scale have been visualized with x-ray crystallography, though only in isolation. Mesoscale models shows how molecules are assembled into more complex subcelluar environments that orchestrate the processes of life. The skillful combination of the results of imaging and experimental techniques provides a glimpse of the processes, which are happening here. Only recently, biologists have started to unify the various sources of information. They have begun to computationally assemble and subsequently visualize complex environments, such as viruses or bacteria. Currently, we live in an opportune time for researching integrative structural biology due to several factors. First and foremost, the wealth of data, driven through sources like online databases, makes structural information about biological entities publicly available. In addition to that, the progress of parallel processors builds the foundation to instantly construct and render large mesoscale environments in atomistic detail. Finally, new scientific advances in visualization allow the efficient rendering of complex biological phenomena with millions of structural units. In this cumulative thesis, we propose several novel techniques that facilitate the instant construction of mesoscale structures. The common methodological strategy of these techniques and insight from this thesis is “compute instead of store”. This approach eliminates the storage and memory management complexity, and enables instant changes of the constructed models. Combined, our techniques are capable of instantly constructing large-scale biological environments using the basic structural building blocks of cells. These building blocks are mainly nucleic acids, lipids, and soluble proteins. For the generation of long linear polymers formed by nucleic acids, we propose a parallel construction technique that makes use of a midpoint displacement algorithm. The efficient generation of lipid membranes is realized through a texture synthesis approach that makes use of the Wang tiling concept. For the population of soluble proteins, we present a staged algorithm, whereby each stage is processed in parallel. We have integrated the instant construction approach into a visual environment in order to improve several aspects. First, it allows immediate feedback on the created</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</si>
  <si>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</si>
  <si>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animation; Animation; Biological system modeling; Computational modeling; Data models; Data visualization; microtubules; Procedural modeling; Visualization</t>
  </si>
  <si>
    <t>British Heart Journal</t>
  </si>
  <si>
    <t>https://onlinelibrary.wiley.com/doi/abs/10.1111/cgf.12803</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</si>
  <si>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</si>
  <si>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&lt;p&gt;extended version of 2015 paper&lt;/p&gt; &lt;p&gt;PC-MRI vis of blood flow&lt;/p&gt; &lt;p&gt;GREAT STAR reference for blood flow section&lt;/p&gt;; &lt;p&gt;PC-MRI standard resolution&lt;/p&gt;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none;"&gt;&lt;strong&gt;A dataset contains a full heartbeat,&lt;/strong&gt; which is the average of multiple cardiac cycles during several minutes. &lt;/span&gt;&lt;/p&gt; &lt;p&gt;&lt;span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none;"&gt;Typical resolutions are 1.5–2.5 mm between data points in a slice, with slice distances of 2–4 mm and 20–50 ms between subsequent time steps, often abbreviated as, e.g.&lt;span&gt; &lt;/span&gt;&lt;/span&gt;&lt;img class="section_image" style="box-sizing: border-box; border-style: none; max-width: 100%; vertical-align: middle; 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src="https://onlinelibrary.wiley.com/cms/asset/b0fac5fd-a55e-4ca9-ae72-f98f9161c019/cgf12803-math-0006.png" alt="urn:x-wiley:01677055:media:cgf12803:cgf12803-math-0006" /&gt;&lt;span style="color: #1c1d1e; font-family: 'Open Sans',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none;"&gt;.&lt;/span&gt;&lt;/p&gt;</t>
  </si>
  <si>
    <t>blood flow; Heart; Organ; STAR; Tissue</t>
  </si>
  <si>
    <t>4D PC-MRI; aorta; cardiovascular diseases; data processing; I.4.9 Computing Methodologies: Image Processing and Computer Vision-Applications J.3 Computing Applications: Life and Medical Sciences; survey</t>
  </si>
  <si>
    <t>Frontiers in Neuroinformatics</t>
  </si>
  <si>
    <t>https://www.ncbi.nlm.nih.gov/pmc/articles/PMC7921311/</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</si>
  <si>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</si>
  <si>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TRUE multi-scale</t>
  </si>
  <si>
    <t>IEEE Visualization, 2005</t>
  </si>
  <si>
    <t>https://onlinelibrary.wiley.com/doi/abs/10.1111/cgf.13072</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</si>
  <si>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</si>
  <si>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and object representations; bioinformatics visualization; Categories and Subject Descriptors (according to ACM CCS): I.3.5 Computer Graphics: Computational Geometry and Object Modelling—Curve; solid; surface; taxonomy</t>
  </si>
  <si>
    <t>Eurographics Conference on Visualization – STARs</t>
  </si>
  <si>
    <t>https://onlinelibrary.wiley.com/doi/abs/10.1111/cgf.12928</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</si>
  <si>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</si>
  <si>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Categories and Subject Descriptors (according to ACM CCS); I.3.5 Computer Graphics: Computational Geometry and Object Modeling—Boundary representations; J.3 Computer Applications: Life and Medical Sciences—Biology and genetics</t>
  </si>
  <si>
    <t>https://osf.io/6evmb/</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</si>
  <si>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and its source code are available at https://gosling.js.org.</t>
  </si>
  <si>
    <t>in_paper; Molecule; VA</t>
  </si>
  <si>
    <t>Bioinformatics; biological data visualization; Computer Sciences; data visualization; Genetics and Genomics; genomics; Genomics; grammar; Graphics and Human Computer Interfaces; Life Sciences; Physical Sciences and Mathematics; visualization</t>
  </si>
  <si>
    <t>Proceedings of the 26th ACM SIGKDD International Conference on Knowledge Discovery &amp; Data Mining</t>
  </si>
  <si>
    <t>https://doi.org/10.1145/3394486.3403383</t>
  </si>
  <si>
    <t>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t>
  </si>
  <si>
    <t>contrast subgraph; explainable classification; fmri; graph classification</t>
  </si>
  <si>
    <t>Which drug is most promising for a cancer patient? A new microscopy-based approach for measuring the mass of individual cancer cells treated with different drugs promises to answer this question in only a few hours. However, the analysis pipeline for extracting data from these images is still far from complete automation: human intervention is necessary for quality control for preprocessing steps such as segmentation, adjusting filters, removing noise, and analyzing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for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</si>
  <si>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Cancer; Data visualization; Design Study; Exemplars; Image segmentation; Imaging; Microscopy; Microscopy Visualization; Tools; Tumors</t>
  </si>
  <si>
    <t>Annals of Biomedical Engineering</t>
  </si>
  <si>
    <t>http://urn.kb.se/resolve?urn=urn:nbn:se:liu:diva-163864</t>
  </si>
  <si>
    <t>Blood flow simulations are making their way into the clinic, and much attention is given to estimation of fractional flow reserve in coronary arteries. Intracardiac blood flow simulations also show ...</t>
  </si>
  <si>
    <t>https://onlinelibrary.wiley.com/doi/abs/10.1111/cgf.13306</t>
  </si>
  <si>
    <t>medical imaging; Medical Imaging Visualization; Multimodal Medical Data; scientific visualization; Scientific Visualization Visualization; visualization; volume visualization; Volume Visualization Visualization</t>
  </si>
  <si>
    <t>International Journal of Environmental Research and Public Health</t>
  </si>
  <si>
    <t>BACKGROUND: We propose a general approach to the analysis of multivariate health outcome data where geo-coding at different spatial scales is available. We propose multiscale joint models which address the links between individual outcomes and also allow for correlation between areas. The models are highly novel in that they exploit survey data to provide multiscale estimates of the prevalences in small areas for a range of disease outcomes. Results The models incorporate both disease specific, and common disease spatially structured components. The multiple scales envisaged is where individual survey data is used to model regional prevalences or risks at an aggregate scale. This approach involves the use of survey weights as predictors within our Bayesian multivariate models. Missingness has to be addressed within these models and we use predictive inference which exploits the correlation between diseases to provide estimates of missing prevalances. The Case study we examine is from the National Health Survey of Chile where geocoding to Province level is available. In that survey, diabetes, Hypertension, obesity and elevated low-density cholesterol (LDL) are available but differential missingness requires that aggregation of estimates and also the assumption of smoothed sampling weights at the aggregate level. Conclusions: The methodology proposed is highly novel and flexibly handles multiple disease outcomes at individual and aggregated levels (i.e., multiscale joint models). The missingness mechanism adopted provides realistic estimates for inclusion in the aggregate model at Provincia level. The spatial structure of four diseases within Provincias has marked spatial differentiation, with diabetes and hypertension strongly clustered in central Provincias and obesity and LDL more clustered in the southern areas.</t>
  </si>
  <si>
    <t>Bayes Theorem; Bayesian modeling; Chile; Female; Geographic Mapping; Health Surveys; Humans; Male; multi-scale; multivariate; Prevalence; sample weights; spatial correlation</t>
  </si>
  <si>
    <t>https://doi.org/10.1145/3394486.3403300</t>
  </si>
  <si>
    <t>decoy selection; high-dimensional landscape; landscape decomposition; protein energy landscape; statistical analysis; topological analysis; unsupervised learning</t>
  </si>
  <si>
    <t>https://diglib.eg.org/handle/10.2312/vcbm20201180</t>
  </si>
  <si>
    <t>Tubular ﬂow analysis plays an important role in many ﬁelds, such as for blood ﬂow analysis in medicine, e.g., for the diagnosis of cardiovascular diseases and treatment planning. Phase-contrast magnetic resonance imaging (PC-MRI) allows for noninvasive in vivo-measurements of such tubular ﬂow,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ﬂow,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ﬁelds by addressing PC-MRI and CFD ensembles as well as their combination. We develop a multi-ﬁeld similarity measure including both scalar and vector ﬁelds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</si>
  <si>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&lt;h2&gt;SeriesInformation&lt;/h2&gt; Eurographics Workshop on Visual Computing for Biology and Medicine&lt;h2&gt;SeriesInformation&lt;/h2&gt; Vascular and Flow&lt;h2&gt;Other&lt;/h2&gt; 139&lt;h2&gt;Other&lt;/h2&gt; 150&lt;h2&gt;Other&lt;/h2&gt; Simon Leistikow, Ali Nahardani, Verena Hoerr, and Lars Linsen</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</si>
  <si>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</si>
  <si>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&lt;p&gt;need to actually read this again to see if there was a physiology-related use case or if I just was weird and added this&lt;/p&gt; &lt;p&gt; &lt;/p&gt;</t>
  </si>
  <si>
    <t>Bioinformatics; Data visualization; Genomics; Geospatial Maps; Gigapixel Images; Guided Navigation; Labeling; Lenses; Multiscale Visualizations; Navigation; Pattern Exploration; Visualization</t>
  </si>
  <si>
    <t>International journal of molecular sciences</t>
  </si>
  <si>
    <t>In order to reduce the degree of expansion of the geometric model corresponding to the high level of abstraction, minimum ellipsoidal enveloping is introduced and some post-processing techniques are applied to conceal the expansion problem and highlight the surface details. Molecular visualization is often challenged with rendering of large molecular structures in real time. The key to LOD (level-of-detail), a classical technology, lies in designing a series of hierarchical abstractions of protein. In the paper, we improved the smoothness of transition for these abstractions by constructing a complete binary tree of a protein. In order to reduce the degree of expansion of the geometric model corresponding to the high level of abstraction, we introduced minimum ellipsoidal enveloping and some post-processing techniques. At the same time, a simple, ellipsoid drawing method based on graphics processing unit (GPU) is used that can guarantee that the drawing speed is not lower than the existing sphere-drawing method. Finally, we evaluated the rendering performance and effect on series of molecules with different scales. The post-processing techniques applied, diffuse shading and contours, further conceal the expansion problem and highlight the surface details.</t>
  </si>
  <si>
    <t>https://www.semanticscholar.org/paper/A-decade-of-particle-based-scientific-visualization-Reina-Gralka/47d88d8fe4e96a31c9263396d0ae78cc9c9626b2</t>
  </si>
  <si>
    <t>This manuscript reviews the evolution of atomistic visualization over the last 12 years and puts the development of the community in context with the own efforts within the DFG collaborative research center 716. In this manuscript, we review the evolution of atomistic visualization over the last 12 years and put the development of the community in context with our own efforts within the DFG collaborative research center 716. The goal is to provide a comprehensive summary of all relevant work that has been conducted under the auspices of project D.3. In this project, we focused on the visualization and analysis of particle-based data sets, and on how to bring these visualizations onto the workstation of domain scientists without the need for a large rendering infrastructure. We discuss how our decisions and goals evolved over time and show the success stories and publications. Finally, we give an outlook on the challenges that still require additional research and to which extent the requirements and constraints of current research have changed the way visualization works after these 12 years.</t>
  </si>
  <si>
    <t>https://doi.org/10.1093/bioinformatics/btn390</t>
  </si>
  <si>
    <t>Summary: The CellML Model Repository provides free access to over 330 biological models. The vast majority of these models are derived from published, peer-reviewed papers. Model curation is an important and ongoing process to ensure the CellML model is able to accurately reproduce the published results. As the CellML community grows, and more people add their models to the repository, model annotation will become increasingly important to facilitate data searches and information retrieval.Availability: The CellML Model Repository is publicly accessible at http://www.cellml.org/modelsContact:c.lloyd@auckland.ac.nz</t>
  </si>
  <si>
    <t>EuroVis 2019 - Posters</t>
  </si>
  <si>
    <t>https://diglib.eg.org/handle/10.2312/eurp20191139</t>
  </si>
  <si>
    <t>In this preliminary study, we propose visual biofeedback techniques for representing compensatory movements that are commonly found in upper limb rehabilitation exercises. Here, visual biofeedback is represented by stick ﬁgures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elevation-ﬂexion and cephalic tilt. Results indicate that although there is a preferred technique, participants suggested to design a novel representation that should incorporate features from different sources, thus designing a hybrid visual biofeedback technique.</t>
  </si>
  <si>
    <t>&lt;h2&gt;SeriesInformation&lt;/h2&gt; EuroVis 2019 - Posters&lt;h2&gt;SeriesInformation&lt;/h2&gt; Posters&lt;h2&gt;Other&lt;/h2&gt; 33&lt;h2&gt;Other&lt;/h2&gt; 35&lt;h2&gt;Other&lt;/h2&gt; Daniel S. Lopes, Afonso Faria, Ana Barriga, Sérgio Caneira, Filomena Baptista, Catarina Matos, Ana F. Neves, Leonor Prates, Ângela Maria Pereira, and Hugo Nicolau&lt;h2&gt;Other&lt;/h2&gt; CCS Concepts: Human-centered computing --&amp;gt; Empirical studies in HCI;  Applied computing --&amp;gt; Life and medical sciences</t>
  </si>
  <si>
    <t>Applied computing; centered computing; Empirical studies in HCI; Human; Life and medical sciences</t>
  </si>
  <si>
    <t>https://f1000research.com/articles/7-1576</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</si>
  <si>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&amp;nbsp;value,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 and a development version can be found on&amp;nbsp; github/jespermaag/gganatogram . An interactive shiny app of gganatogram can be found on&amp;nbsp; https://jespermaag.shinyapps.io/gganatogram/ , which allows for non-R users to create anatograms.</t>
  </si>
  <si>
    <t>in_paper; Molecule; Organ; Tissue; VA</t>
  </si>
  <si>
    <t>Anatograms; Anatomy; Expression Atlas; ggplot2; R; Shiny</t>
  </si>
  <si>
    <t>https://www.nature.com/articles/s41598-020-73866-8</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</si>
  <si>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</si>
  <si>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Mathematics and computing; Tumour biomarkers</t>
  </si>
  <si>
    <t>3D Multiscale Physiological Human</t>
  </si>
  <si>
    <t>https://doi.org/10.1007/978-1-4471-6275-9_6</t>
  </si>
  <si>
    <t>Research in human modeling and simulation has been one of the primary areas of research in computer graphics since the early 1970s. It involves creating human life on a computer, digital avatars that move, talk, and behave like humans. The complexity of simulating the human body and its behavior is directly proportional to the complexity of the human body itself, and is compounded by the vast number of movements it is capable of. Research in this area encompasses multi-disciplinary efforts which include: biomechanics; computer animation; posture and motion prediction; anatomical modeling and physiological simulation. In this chapter we present a structured view of over two decades of research on anatomical modeling and simulation of virtual humans. We pay special attention to the modeling of the skeletal structure and the muscles as well as the simulation of their interactions.</t>
  </si>
  <si>
    <t>Anatomical modeling; Biomechanics; Computer animation; Virtual human simulation and actuation</t>
  </si>
  <si>
    <t>Proceedings of the 33rd Computer Graphics International</t>
  </si>
  <si>
    <t>https://doi.org/10.1145/2949035.2949064</t>
  </si>
  <si>
    <t>&lt;p&gt;Resource added just to talk about how there is visualization work done to show the tumor microenvironment&lt;/p&gt;</t>
  </si>
  <si>
    <t>Biomarkers; cancer image analysis; DCE-MRI; DWI-MRI; medical image analysis</t>
  </si>
  <si>
    <t>Current Opinion in Structural Biology</t>
  </si>
  <si>
    <t>https://www.sciencedirect.com/science/article/pii/S0959440X18300630</t>
  </si>
  <si>
    <t>http://www.sciencedirect.com/science/article/pii/S0969212619303077</t>
  </si>
  <si>
    <t>https://www.biorxiv.org/content/10.1101/2021.08.02.454408v1</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</si>
  <si>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An example of genomic signals is Epigenomic marks which are utilized to locate functional and nonfunctional elements in genome annotation studies. To understand and evaluate the results of such studies, one needs to understand and analyze the characteristics of the input data. Results SigTools is an R-based genomic signals visualization package developed with two objectives: 1) to facilitate genomic signals exploration in order to uncover insights for later model training, refinement, and development by including distribution and autocorrelation plots. 2) to enable genomic signals interpretation by including correlation, and aggregation plots. Moreover, Sigtools also provides text-based descriptive statistics of the given signals which can be practical when developing and evaluating learning models. We also include results from 2 case studies. The first examines several previously studied genomic signals called histone modifications. This use case demonstrates how SigTools can be beneficial for satisfying scientists’ curiosity in exploring and establishing recognized datasets. The second use case examines a dataset of novel chromatin state features which are novel genomic signals generated by a learning model. This use case demonstrates how SigTools can assist in exploring the characteristics and behavior of novel signals towards their interpretation. In addition, our corresponding web application, SigTools-Shiny, extends the accessibility scope of these modules to people who are more comfortable working with graphical user interfaces instead of command-line tools. Availability SigTools source code, installation guide, and manual is available on http://github.com/shohre73. Contact shohre_masoumi{at}sfu.ca</t>
  </si>
  <si>
    <t>Nature Reviews Gastroenterology &amp; Hepatology</t>
  </si>
  <si>
    <t>https://www.nature.com/articles/nrgastro.2015.121</t>
  </si>
  <si>
    <t>Physiological and molecular alterations have been identified in the brain–gut axis of human and rodent models of IBS, yet a comprehensive disease model to guide effective drug development has not emergedStudies have identified distinct brain signatures in patients with IBS, which provide plausible neurobiological substrates of many previously reported behavioural and psychosocial observationsEmerging evidence demonstrates correlations of these brain signatures with alterations in genetics, immune system and gut microbiota in IBS, even though the causality of these interactions remains unknownA systems-biology-based model is proposed to integrate the growing number of central, peripheral and behavioural IBS-related alterations, and to identify targets for more effective therapies</t>
  </si>
  <si>
    <t>Brain; Gastrointestinal system; Irritable bowel syndrome; Sensorimotor processing</t>
  </si>
  <si>
    <t>2012 16th International Conference on Information Visualisation</t>
  </si>
  <si>
    <t>&lt;h3 style="font-size: 1.145em; line-height: 1.3; margin: 0px 0px 0.5em;"&gt;2.5 Level-of-detail&lt;/h3&gt; &lt;p style="margin: 0px 0px 1.5em;"&gt;All multiscale visualisations must consider what to do about the Level of Detail (LoD) that is to be rendered at a particular scale. Does the data need to be resampled, redrawn or relabelled at different scales? Should data too small to be seen be marked by a placeholder, redrawn to suit the scale, or simply allowed to vanish? In its simplest form, LoD might simply consist of modifying the resolution of an image to avoid processing voxels that are too small to be resolved. More complex examples can be found in fields such as cartography, in which a large body of algorithms exists describing how features should be added, deleted and redrawn at different scales in order to preserve properties such as connectivity&lt;span&gt; &lt;/span&gt;&lt;a id="context_ref_36_2e" style="background: transparent; color: #006699; text-decoration: none; cursor: pointer;"&gt;&lt;/a&gt;[36]; and in genomics, in which the semantic requirements of the visualisation are highly scale-dependent&lt;span&gt; &lt;/span&gt;&lt;a id="context_ref_37_2e" style="background: transparent; color: #006699; text-decoration: none; cursor: pointer; padding-left: 0.25rem;"&gt;&lt;/a&gt;[37],&lt;span&gt; &lt;/span&gt;&lt;a id="context_ref_38_2e" style="background: transparent; color: #006699; text-decoration: none; cursor: pointer; padding-left: 0.25rem;"&gt;&lt;/a&gt;[38].&lt;/p&gt; &lt;p style="margin: 0px 0px 1.5em;"&gt;Long thin objects in the form of collections of fibres are a special case in multiscale visualisation. They occur in medical images of brains and muscles, in vector and tensor field visualisations, and in diagrams of interconnected items and densely connected edge graphs&lt;span&gt; &lt;/span&gt;&lt;a id="context_ref_39_2e" style="background: transparent; color: #006699; text-decoration: none; cursor: pointer;"&gt;&lt;/a&gt;[39]. The problem of visualising fibrous connections at multiresolution is so important that it has its own LoD technique, called bundling. This is analogous to the way in which electric wires are merged into bundles along shared paths, fanning out at the ends to connect distinct endpoints. The technique is important in visualising the complex connections of brain fibres&lt;span&gt; &lt;/span&gt;&lt;a id="context_ref_40_2e" style="background: transparent; color: #006699; text-decoration: none; cursor: pointer; padding-left: 0.25rem;"&gt;&lt;/a&gt;[40]–&lt;a id="context_ref_41_2e" style="background: transparent; color: #006699; text-decoration: none; cursor: pointer; padding-left: 0.25rem;"&gt;&lt;/a&gt;[41]&lt;a id="context_ref_42_2e" style="background: transparent; color: #006699; text-decoration: none; cursor: pointer; padding-left: 0.25rem;"&gt;&lt;/a&gt;[42].&lt;span&gt; &lt;/span&gt;&lt;a class="fulltext-link" style="background: transparent; color: #006699; text-decoration: none; cursor: pointer; padding-left: 0.25rem;"&gt;Figure 5&lt;/a&gt;&lt;span&gt; &lt;/span&gt;shows bundling of fibres in the brain.&lt;/p&gt; &lt;div id="fig5" class="figure figure-full" style="position: relative; display: block; margin: 1em 0px 2em; font-size: 0.785em; clear: both; font-family: Verdana, sans-serif; max-width: 100%;"&gt; &lt;div class="img-wrap" style="border: 1px solid #c6c6c6; position: relative; display: flex; flex-direction: column;"&gt;&lt;a style="background: transparent; color: #006699; text-decoration: none; cursor: pointer; display: flex; flex-direction: column;" href="https://ieeexplore.ieee.org/mediastore_new/IEEE/content/media/6294526/6295778/6295871/6295871-fig-5-source-large.gif" data-fig-id="fig5"&gt;&lt;img class="document-ft-image fadeIn" style="border: none; vertical-align: middle; font-size: 11.775px; animation-name: fadeIn; display: block; max-width: 100%; margin: 0px auto; background: #ffffff; color: #006699; font-family: Verdana, sans-serif; font-style: normal; font-variant-ligatures: normal; font-variant-caps: normal; font-weight: 400; letter-spacing: normal; orphans: 2; text-align: start; text-indent: 0px; text-transform: none; white-space: normal; widows: 2; word-spacing: 0px; -webkit-text-stroke-width: 0px; text-decoration-thickness: initial; text-decoration-style: initial; text-decoration-color: initial;" src="https://ieeexplore.ieee.org/mediastore_new/IEEE/content/media/6294526/6295778/6295871/6295871-fig-5-source-small.gif" alt="Figure 5. - Bundling of DTI fibres in the human brain. Image courtesy of [41], © IEEE 2009" data-lazy="/mediastore_new/IEEE/content/media/6294526/6295778/6295871/6295871-fig-5-source-small.gif" data-alt="Figure 5. - Bundling of DTI fibres in the human brain. Image courtesy of [41], © IEEE 2009" /&gt;&lt;/a&gt;&lt;/div&gt; &lt;/div&gt;</t>
  </si>
  <si>
    <t>Anatomy; Organ; STAR; Tissue</t>
  </si>
  <si>
    <t>Biomedical; Computer graphics; Context; Data visualization; Google; Humans; Image resolution; Lenses; Multiscale; Navigation; Review; Survey; Visualisation</t>
  </si>
  <si>
    <t>https://onlinelibrary.wiley.com/doi/abs/10.1111/cgf.13610</t>
  </si>
  <si>
    <t>Modelling relationship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 sets. Examples of multilayer networks can be found in the domains of life sciences, sociology, digital humanities and more. Within the domain of graph visualization, there are many systems which visualize data 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</si>
  <si>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 Human-centered computing → Graph drawings; Information visualization; literature survey; multilayer networks; network visualization; Visualization systems and tools</t>
  </si>
  <si>
    <t>https://www.cs.utah.edu/~miriah/publications/pathline.pdf</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</si>
  <si>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</si>
  <si>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I33 [Computer Graphics]; Molecule; Picture/Image Generation-Line and curve generation</t>
  </si>
  <si>
    <t>Metz, Coert; Baka, Nora; Kirisli, Hortense; Schaap, Michiel; Walsum, Theo van; Klein, Stefan; Neefjes, Lisan; Mollet, Nico; Lelieveldt, Boudewijn; Bruijne, Marleen de; Niessen, Wiro</t>
  </si>
  <si>
    <t>Conditional Shape Models for Cardiac Motion Estimation</t>
  </si>
  <si>
    <t>https://diglib.eg.org:443/xmlui/handle/10.2312/vcbm20201179</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</si>
  <si>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</si>
  <si>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MizBee: A Multiscale Synteny Browser</t>
  </si>
  <si>
    <t>http://www.cs.utah.edu/~miriah/mizbee/More_Info_files/mizbee.pdf</t>
  </si>
  <si>
    <t>The human placenta is essential for the supply of the fetus. To monitor the fetal development, imaging data is acquired using (US). Although it is currently the gold-standard in fetal imaging, it might not capture certain abnormalities of the placenta. (MRI) is a safe alternative for the in utero examination while acquiring the fetus data in higher detail. Nevertheless, there is currently no established procedure for assessing the condition of the placenta and consequently the fetal health. Due to maternal respiration and inherent movements of the fetus during examination, a quantitative assessment of the placenta requires fetal motion compensation, precise placenta segmentation and a standardized visualization, which are challenging tasks. Utilizing advanced motion compensation and automatic segmentation methods to extract the highly versatile shape of the placenta, we introduce a novel visualization technique that presents the fetal and maternal side of the placenta in a standardized way. Our approach enables physicians to explore the placenta even in utero. This establishes the basis for a comparative assessment of multiple placentas to analyze possible pathologic arrangements and to support the research and understanding of this vital organ. Additionally, we propose a three-dimensional structure-aware surface slicing technique in order to explore relevant regions inside the placenta. Finally, to survey the applicability of our approach, we consulted clinical experts in prenatal diagnostics and imaging. We received mainly positive feedback, especially the applicability of our technique for research purposes was appreciated.</t>
  </si>
  <si>
    <t>Biomedical imaging; Distortion; fetal; Fetus; flattening; Magnetic resonance imaging; Myocardium; peeling; Placenta; Shape analysis; structure-aware slicing; Visualization</t>
  </si>
  <si>
    <t>https://doi.org/10.1007/978-1-4471-6275-9_5</t>
  </si>
  <si>
    <t>Biomedical imaging; HCI; Multiscale interaction; Multiscale visualization; Virtual reality</t>
  </si>
  <si>
    <t>https://www.biorxiv.org/content/10.1101/2021.04.19.440540v5</t>
  </si>
  <si>
    <t>Objective The objective of this research is to unify the molecular representations of spatial transcriptomics and cellular scale histology with the tissue scales of Computational Anatomy for brain mapping. Impact statement We present a unified representation theory for brain mapping of the micro-scale phenotypes of molecular disease simultaneously with the connectomic scales of complex interacting brain circuits. Introduction Mapping across coordinate systems in computational anatomy allows us to understand structural and functional properties of the brain at the millimeter scale. New measurement technologies such as spatial transcriptomics allow us to measure the brain cell by cell based on transcriptomic identity. We currently have no mathematical representations for integrating consistently the tissue limits with the molecular particle descriptions. The formalism derived here demonstrates the methodology for transitioning consistently from the molecular scale of quantized particles – as first introduced by Dirac as a generalized function – to the continuum and fluid mechanics scales appropriate for tissue. Methods We introduce two methods based on notions of generalized functions and statistical mechanics. We use generalized functions expanded to include functional descriptions - electrophysiology, transcriptomic, molecular histology – to represent the molecular biology scale integrated with a Boltzman like procedure to pass from the sparse particles to empirical probability laws on the functional state of the tissue. Results We demonstrate a unified mapping methodology for transferring molecular information in the transcriptome and histological scales to the human atlas scales for understanding Alzheimer’s disease. Conclusions: We demonstrate a unified brain mapping theory for molecular and tissue scales.</t>
  </si>
  <si>
    <t>Cell; Molecule; Organelle; Tissue</t>
  </si>
  <si>
    <t>Nature Cell Biology</t>
  </si>
  <si>
    <t>For the cell biologist, identifying changes in gene expression using DNA microarrays is just the start of a long journey from tissue to cell. We discuss how chip users can first filter noise (false-positives) from daunting microarray datasets. Combining laser capture microdissection with real-time polymerase chain reaction and reverse transcription is a helpful follow-up step that allows expression of selected genes to be quantified using sensitive new in situ hybridization and immunohistochemical methods based on tyramide signal amplification.</t>
  </si>
  <si>
    <t>Animals; Artifacts; Gene Expression Regulation; Humans; In Situ Hybridization; Lasers; Oligonucleotide Array Sequence Analysis; Reverse Transcriptase Polymerase Chain Reaction</t>
  </si>
  <si>
    <t>Connectomics; Data Abstraction; Data visualization; Interactive 3D Visualization; Nanoscale devices; Neurons; Neuroscience; Three-dimensional displays; Tools; Two dimensional displays; Visualization</t>
  </si>
  <si>
    <t>Proceedings of Seventh Annual IEEE Visualization '96</t>
  </si>
  <si>
    <t>In researching the communication mechanisms between cells of the immune system, visualization of proteins in three dimensions can be used to determine which proteins are capable of interacting with one another at a given time by showing their spatial colocality. Volume data sets are created using digital confocal immunofluorescence microscopy. A variety of visualization approaches are then used to examine the interactions. These include volume rendering, isosurface extraction, and virtual reality. Based on our experiences, we have concluded that no single one of these approaches provides a complete solution for visualizing biological data. However, in combination, their respective strengths complement one another to provide an understanding of the data.</t>
  </si>
  <si>
    <t>&lt;p&gt;interesting but main focus here is on structural- where are proteins in the cell, are they colocated because that helps us understand if they can interact/how they could interact.&lt;/p&gt; &lt;p&gt;So here, focus is on form that leads to understanding of function&lt;/p&gt; &lt;p&gt; &lt;/p&gt;</t>
  </si>
  <si>
    <t>Animation; Collaboration; Data visualization; Deconvolution; Glands; Isosurfaces; Laboratories; Proteins; Rendering (computer graphics); Transfer functions</t>
  </si>
  <si>
    <t>Journal of Biological Chemistry</t>
  </si>
  <si>
    <t>https://linkinghub.elsevier.com/retrieve/pii/S0021925820429084</t>
  </si>
  <si>
    <t>ATP; Cell; Molecule; network; pathway</t>
  </si>
  <si>
    <t>Science</t>
  </si>
  <si>
    <t>&lt;p&gt;Spatial scale: ribosome (20 micrometers), so at 10-8    &lt;/p&gt;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none;"&gt;Single-particle EM image analysis&lt;/span&gt;&lt;/p&gt;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none;"&gt;Exploration: &lt;/span&gt;&lt;/p&gt;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none;"&gt;used single-particle reference-free alignment and classification to “discover” sub populations of assembly intermediates within the heterogeneous assembly reaction over a time course&lt;/span&gt;&lt;/p&gt; &lt;p&gt; &lt;/p&gt;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none;"&gt;Analysis:&lt;/span&gt;&lt;/p&gt;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none;"&gt;Classification of the entire time course dataset allows determination of the population, conformation, and protein composition of the prevalent assembly intermediates as a function of time; we call this combined approach Discovery Single-particle Profiling (DSP).&lt;/span&gt;&lt;/p&gt;</t>
  </si>
  <si>
    <t>Analysis; Exploration; in_paper; Ivo; Molecule</t>
  </si>
  <si>
    <t>gene expression; Metabolites; Molecule</t>
  </si>
  <si>
    <t>Correlation; Cultural differences; Data visualization; Dual analysis approach; high-dimensional data; mixed data; mixed statistical analysis; Neurology; Standards; Tools; Visualization</t>
  </si>
  <si>
    <t>STAR</t>
  </si>
  <si>
    <t>agent-based model; angiogenesis; computational fluid dynamics; hypertension; microcirculation; multiscale computational model</t>
  </si>
  <si>
    <t>https://doi.org/10.1093/bioinformatics/btab370</t>
  </si>
  <si>
    <t>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phenotypes.CrossTalkeR is a framework for network analysis and visualization of LR interactions. CrossTalkeR identifies relevant ligands, receptors and cell types contributing to changes in cell communication when contrasting two biological phenotypes, i.e. disease versus homeostasis. A case study on scRNA-seq of human myeloproliferative neoplasms reinforces the strengths of CrossTalkeR for characterization of changes in cellular crosstalk in disease.CrosstalkeR is an R package available at: Github: https://github.com/CostaLab/CrossTalkeR.Supplementary data are available at Bioinformatics online.</t>
  </si>
  <si>
    <t>https://www.sciencedirect.com/science/article/pii/S2405471221001071</t>
  </si>
  <si>
    <t>Biological organization crosses multiple spatial scales: from molecular, cellular, to tissues and organs. The proliferation of molecular profiling technologies enables increasingly detailed cataloging of the components at each scale. However, the scarcity of spatial profiling has made it challenging to bridge across these scales. Emerging technologies based on highly multiplexed in situ profiling are paving the way to study the spatial organization of cells and tissues in greater detail. These new technologies provide the data needed to cross the scale from cell biology to physiology and identify the fundamental principles that govern tissue organization. Here, we provide an overview of these key technologies and discuss the current and future insights these powerful techniques enable.</t>
  </si>
  <si>
    <t>Cell; Tissue</t>
  </si>
  <si>
    <t>measurements; multi-omics; spatial biology; spatial omics; spatial proteomics; spatial transcriptomics; systems biology</t>
  </si>
  <si>
    <t>Physical Review Fluids</t>
  </si>
  <si>
    <t>https://link.aps.org/doi/10.1103/PhysRevFluids.6.110505</t>
  </si>
  <si>
    <t>This paper is associated with a poster winner of a 2020 American Physical Society's Division of Fluid Dynamics (DFD) Milton van Dyke Award for work presented at the DFD Gallery of Fluid Motion. The original poster is available online at the Gallery of Fluid Motion, https://doi.org/10.1103/APS.DFD.2020.GFM.P0004., This article appears in the following collection:</t>
  </si>
  <si>
    <t>https://www.sciencedirect.com/science/article/pii/S0968000420301171</t>
  </si>
  <si>
    <t>in_paper; Molecule; VC</t>
  </si>
  <si>
    <t>IEEE Access</t>
  </si>
  <si>
    <t>Big data; Big Data; cardiology; Cardiology; Data visualization; healthcare; Libraries; medical big data; Medical services; Protocols; systematic literature review; Systematics; visualization</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</si>
  <si>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</si>
  <si>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Cell; Molecule; Organism</t>
  </si>
  <si>
    <t>Applications; Bioinformatics; Data mining; Data visualization; DNA; Gene expression; Genetics; Genomics; Multivariate visualization; Proteins; Sequences; Visualization systems and software</t>
  </si>
  <si>
    <t>http://urn.kb.se/resolve?urn=urn:nbn:se:liu:diva-92834</t>
  </si>
  <si>
    <t>DiVA portal is a finding tool for research publications and student theses written at the following 50 universities and research institutions.</t>
  </si>
  <si>
    <t>&lt;p&gt;PET, so organ-resultion, but somewhat generic I think?&lt;/p&gt;</t>
  </si>
  <si>
    <t>Organ; VA</t>
  </si>
  <si>
    <t>This atomistic model, which is presented here, can steer biological research to new promising directions in the authors' efforts to fight the spread of the virus. 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</si>
  <si>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DV; in_paper; Molecule; VA</t>
  </si>
  <si>
    <t>Using CellML with OpenCMISS to Simulate Multi-Scale Physiology</t>
  </si>
  <si>
    <t>Frontiers in Bioengineering and Biotechnology</t>
  </si>
  <si>
    <t>https://www.ncbi.nlm.nih.gov/pmc/articles/PMC4283644/</t>
  </si>
  <si>
    <t>Nature methods</t>
  </si>
  <si>
    <t>International Journal of Computer Assisted Radiology and Surgery</t>
  </si>
  <si>
    <t>https://doi.org/10.1007/s11548-019-02083-0</t>
  </si>
  <si>
    <t>Currently no detailed in vivo imaging of the intracranial vessel wall exists. Ex vivo histologic images can provide information about the intracranial aneurysm (IA) wall composition that is useful for the understanding of IA development and rupture risk. For a 3D analysis, the 2D histologic slices must be incorporated in a 3D model which can be used for a spatial evaluation of the IA’s morphology, including analysis of the IA neck.</t>
  </si>
  <si>
    <t>Aneurysm; Histology; Tissue; vascular wall</t>
  </si>
  <si>
    <t>Nature Biotechnology</t>
  </si>
  <si>
    <t>https://www.nature.com/articles/nbt.1558</t>
  </si>
  <si>
    <t>A group of scientists in the systems biology community propose visual conventions for drawing biological diagrams.</t>
  </si>
  <si>
    <t>Agriculture; Bioinformatics; Biomedical Engineering/Biotechnology; Biomedicine; Biotechnology; general; Life Sciences</t>
  </si>
  <si>
    <t>https://onlinelibrary.wiley.com/doi/abs/10.1111/cgf.13727</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</si>
  <si>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</si>
  <si>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&lt;p&gt;This is a state of the art for visualizing genomic data, I can just point to this for a more detailed discussion of the myriad methods for visualizing genomic data&lt;/p&gt;</t>
  </si>
  <si>
    <t>Frontiers in Bioinformatics</t>
  </si>
  <si>
    <t>https://www.frontiersin.org/article/10.3389/fbinf.2021.669186</t>
  </si>
  <si>
    <t>https://www.nature.com/articles/nmeth.f.301</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</si>
  <si>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</si>
  <si>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Visualization of macromolecular structures.</t>
  </si>
  <si>
    <t>call-to-action; in_paper; Organ; STAR; Tissue</t>
  </si>
  <si>
    <t>International Journal of Quantum Chemistry</t>
  </si>
  <si>
    <t>https://onlinelibrary.wiley.com/doi/abs/10.1002/qua.26133</t>
  </si>
  <si>
    <t>Topological Data Analysis (TDA) is a powerful mathematical theory, largely unexplored in theoretical chemistry. In this work we demonstrate how TDA provides new insights into topological features of electron densities and reduced density gradients, by investigating the effects of relativity on the bonding of the Au4-S-C6H4-S′-Au′4 molecule. Whereas recent analyses of this species carried out with the Quantum Theory of Atoms-In-Molecules (a previous study) concluded, from the emergence of new topological features in the electron density, that relativistic effects yielded noncovalent interactions between gold and hydrogen atoms, we show from their low persistence values (which decrease with increased basis set size) these features are not significant. Further analysis of the reduced density gradient confirms no relativity-induced noncovalent interactions in Au4-S-C6H4-S′-Au′4. We argue TDA should be integrated into electronic structure analysis methods, and be considered as a basis for the development of new topology-based approaches.</t>
  </si>
  <si>
    <t>noncovalent interactions; quantum chemistry; relativistic effects; Topological Data Analysis</t>
  </si>
  <si>
    <t>https://www.science.org/lookup/doi/10.1126/science.aag0025</t>
  </si>
  <si>
    <t>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t>
  </si>
  <si>
    <t>Analytical models; Atmospheric measurements; Computational modeling; Data visualization; Kernel; multi-scale analysis; Particle measurements; Scale space; scientific simulation; space-time cube; Time series analysis; time-series</t>
  </si>
  <si>
    <t>&lt;p&gt;&lt;span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none;"&gt;Recently, a method was proposed&lt;span&gt; &lt;/span&gt;&lt;/span&gt;&lt;a id="context_ref_11_1" style="background: #ffffff; color: #006699; text-decoration: none; cursor: pointer; font-family: Georgia, serif; font-size: 15px; font-style: normal; font-variant-ligatures: normal; font-variant-caps: normal; font-weight: 400; letter-spacing: normal; orphans: 2; text-align: start; text-indent: 0px; text-transform: none; white-space: normal; widows: 2; word-spacing: 0px; -webkit-text-stroke-width: 0px;"&gt;&lt;/a&gt;[11]&lt;span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&lt;/span&gt;that allows a cost-effective assessment of user performance and physical ergonomics. It works by first capturing the 3D movements of a human in a laboratory setting, and then numerically simulating the biomechanics. This is called&lt;span&gt; &lt;/span&gt;&lt;/span&gt;&lt;em style="color: #333333; font-family: Georgia, serif; font-size: 15px;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initial;"&gt;motion-capture-based biomechanical simulation&lt;/em&gt;&lt;span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The resulting data sets are multidimensional (typically around 400 variables) and provide a rich description of human movement.&lt;/span&gt;&lt;/p&gt;</t>
  </si>
  <si>
    <t>in_paper; Organ; VA</t>
  </si>
  <si>
    <t>Biological system modeling; Biomechanics; Data visualization; Design study; Ergonomics; Human computer interaction; Human-Computer Interaction; Information visualization</t>
  </si>
  <si>
    <t>Recent Advances in the 3D Physiological Human</t>
  </si>
  <si>
    <t>anatomy; Cell; exploration; Ivo; Organelle; static</t>
  </si>
  <si>
    <t>Pelt, Roy van; Vilanova, Anna</t>
  </si>
  <si>
    <t>Computer</t>
  </si>
  <si>
    <t>Current Opinion in Cell Biology</t>
  </si>
  <si>
    <t>https://www.sciencedirect.com/science/article/pii/S0955067421000302</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</si>
  <si>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</si>
  <si>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adjacent-multiscale; Molecule; Organelle</t>
  </si>
  <si>
    <t>Membrane curvature; Mesoscale models; Multiscale simulations</t>
  </si>
  <si>
    <t>https://doi.org/10.1093/bioinformatics/14.9.807</t>
  </si>
  <si>
    <t>MOTIVATION: The problems caused by the difficulty in visualizing and browsing biological databases have become crucial. Scientists can no longer interact directly with the huge amount of available data. However, future breakthroughs in biology depend on this interaction. We propose a new metaphor for biological data visualization and browsing that allows navigation in very large databases in an intuitive way. The concepts underlying our approach are based on navigation and visualization with zooming, semantic zooming and portals; and on data transformation via magic lenses. We think that these new visualization and navigation techniques should be applied globally to a federation of biological databases. RESULTS: We have implemented a generic tool, called Zomit, that provides an application programming interface for developing servers for such navigation and visualization, and a generic architecture-independent client (Javatrade mark applet) that queries such servers. As an illustration of the capabilities of our approach, we have developed ZoomMap, a prototype browser for the HuGeMap human genome map database. AVAILABILITY: Zomit and ZoomMap are available at the URL http://www.infobiogen.fr/services/zomit.</t>
  </si>
  <si>
    <t>Visualization and Computer Graphics, IEEE Transactions on</t>
  </si>
  <si>
    <t>https://onlinelibrary.wiley.com/doi/abs/10.1111/cgf.12927</t>
  </si>
  <si>
    <t>This survey provides an overview of perceptually motivated techniques for the visualization of medical image data, including physics-based lighting techniques as well as illustrative rendering that incorporate spatial depth and shape cues. Additionally, we discuss evaluations that were conducted in order to study the perceptual effects of these visualization techniques as compared to conventional techniques. These evaluations assessed depth and shape perception with depth judgment, orientation matching, and related tasks. This overview of existing techniques and their evaluation serves as a basis for defining the evaluation process of medical visualizations and to discuss a research agenda.</t>
  </si>
  <si>
    <t>Categories and Subject Descriptors (according to ACM CCS); I.3.3 Computer Graphics: Picture/Image Generation—Line and curve generation</t>
  </si>
  <si>
    <t>https://onlinelibrary.wiley.com/doi/abs/10.1111/cgf.13891</t>
  </si>
  <si>
    <t>• Computer Applications → Life and Medical Sciences; medical imaging; visual analytics; visualization</t>
  </si>
  <si>
    <t>https://www.sciencedirect.com/science/article/pii/S0097849320300923</t>
  </si>
  <si>
    <t>&lt;p&gt;Some of the works they cite here, many of which are visual communication works, end up being more multiscale than single-scale as they tell a medical story&lt;/p&gt;</t>
  </si>
  <si>
    <t>Animation; Medical visualization</t>
  </si>
  <si>
    <t>https://onlinelibrary.wiley.com/doi/abs/10.1111/cgf.12784</t>
  </si>
  <si>
    <t>&lt;p&gt;KEY SEED PAPER&lt;/p&gt;</t>
  </si>
  <si>
    <t>I.3.8 Computer Graphics: Applications-Dynamic data visualization; information visualization; medical imaging; visualization</t>
  </si>
  <si>
    <t>2016 IEEE Pacific Visualization Symposium (PacificVis)</t>
  </si>
  <si>
    <t>Movement; Organ</t>
  </si>
  <si>
    <t>Boats; Data visualization; Euclidean distance; Games; H.3.3 [Information Storage and Retrieval]: Information Search and Retrieval — Clustering; H.5.2 [Information Interfaces and Presentation]: User Interfaces — Graphical User Interfaces; Incentive schemes; Medical services; Navigation</t>
  </si>
  <si>
    <t>Qiao, Aike; Liu, Youjun; Li, Siyang; Zhao, Hu</t>
  </si>
  <si>
    <t>Numerical Simulation of Physiological Blood Flow in 2-way Coronary Artery Bypass Grafts</t>
  </si>
  <si>
    <t>Journal of Biological Physics</t>
  </si>
  <si>
    <t>10.1007/s10867-005-5829-2</t>
  </si>
  <si>
    <t>https://www.ncbi.nlm.nih.gov/pmc/articles/PMC3456160/</t>
  </si>
  <si>
    <t>The Coronary Artery Bypass Graft (CABG) yields excellent results and remains the modern standard of care for treatment of occlusive disease in the cardiovascular system. However, the development of anastomotic Intimal Hyperplasia (IH) and restenosis can compromise the medium-and-long term effects of the CABG. This problem can be correlated with the geometric configuration and hemodynamics of the bypass graft. A novel geometric configuration was proposed for the CABG with two symmetrically implanted grafts for the purpose of improving the hemodynamics. Physiological blood flows in two models of bypass grafts were simulated using numerical methods. One model was for the conventional bypass configuration with a single graft (1-way model); the other model was for the proposed bypass configuration with two grafts (2-way model). The temporal and spatial distributions of hemodynamics, such as flow patterns and Wall Shear Stress (WSS) in the vicinity of the distal anastomoses, were analyzed and compared. Calculation results showed that the 2-way model possessed favorable hemodynamics with uniform longitudinal flow patterns and WSS distributions, which could decrease the probability of restenosis and improve the effect of the surgical treatment. Concerning the limitations of the 2-way bypass grafts, it is necessary to perform animal experiments to verify the viability of this novel idea for the CABG.</t>
  </si>
  <si>
    <t>https://www.nature.com/articles/s41586-021-04115-9</t>
  </si>
  <si>
    <t>Computational models; Data integration; Machine learning; Network topology; Proteome informatics</t>
  </si>
  <si>
    <t>IEEE Engineering in Medicine and Biology Magazine</t>
  </si>
  <si>
    <t>Biological system modeling; Biological systems; Books; Cancer; Diseases; Pathology; Physiology; Process control; Proteins; Wounds</t>
  </si>
  <si>
    <t>https://www.nature.com/articles/s41598-020-62920-0</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</si>
  <si>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</si>
  <si>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Fluorescence imaging; Isolation; Multivesicular bodies; Nucleic acids; separation and purification; Transporters</t>
  </si>
  <si>
    <t>Philosophical Transactions of the Royal Society A: Mathematical, Physical and Engineering Sciences</t>
  </si>
  <si>
    <t>https://royalsocietypublishing.org/doi/10.1098/rsta.2019.0160</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</si>
  <si>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 This article is part of the theme issue ‘Harmonizing energy-autonomous computing and intelligence’.</t>
  </si>
  <si>
    <t>cortical microcircuit; low-power; neuromorphic; parallel programming; real time; SpiNNaker</t>
  </si>
  <si>
    <t>Journal of Chemical Information and Modeling</t>
  </si>
  <si>
    <t>https://doi.org/10.1021/acs.jcim.8b00042</t>
  </si>
  <si>
    <t>In molecular dynamics or Monte Carlo simulations, the interactions between the particles (atoms) in the system are described by a so-called force field. The empirical functional form of classical fixed-charge force fields dates back to 1969 and remains essentially unchanged. In a fixed-charge force field, the polarization is not modeled explicitly, i.e. the effective partial charges do not change depending on conformation and environment. This simplification allows, however, a dramatic reduction in computational cost compared to polarizable force fields and in particular quantum-chemical modeling. The past decades have shown that simulations employing carefully parametrized fixed-charge force fields can provide useful insights into biological and chemical questions. This overview focuses on the four major force-field families, i.e. AMBER, CHARMM, GROMOS, and OPLS, which are based on the same classical functional form and are continuously improved to the present day. The overview is aimed at readers entering the field of (bio)molecular simulations. More experienced users may find the comparison and historical development of the force-field families interesting.</t>
  </si>
  <si>
    <t>BioMedical Engineering OnLine</t>
  </si>
  <si>
    <t>https://www.ncbi.nlm.nih.gov/pmc/articles/PMC4661988/</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</si>
  <si>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</si>
  <si>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none;"&gt;CFD vs PC-MRI&lt;/span&gt;&lt;/p&gt; &lt;p&gt;&lt;span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none;"&gt;Two different approaches to 3D flow assessment are currently available to the researcher and clinician: direct, model-independent velocity mapping using phase contrast magnetic resonance imaging (PC-MRI) [&lt;/span&gt;&lt;a id="__tag_493207890"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 aria-expanded="false" aria-haspopup="true"&gt;1&lt;/a&gt;&lt;span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id="__tag_493207922"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href="https://www.ncbi.nlm.nih.gov/pmc/articles/PMC4661988/#CR3" aria-expanded="false" aria-haspopup="true"&gt;3&lt;/a&gt;&lt;span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or Doppler ultrasound, and model-based computational fluid dynamics (CFD) calculations [&lt;/span&gt;&lt;a id="__tag_493207910"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href="https://www.ncbi.nlm.nih.gov/pmc/articles/PMC4661988/#CR4" aria-expanded="false" aria-haspopup="true"&gt;4&lt;/a&gt;&lt;span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id="__tag_493207886"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href="https://www.ncbi.nlm.nih.gov/pmc/articles/PMC4661988/#CR16" aria-expanded="false" aria-haspopup="true"&gt;16&lt;/a&gt;&lt;span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Among the direct methods, PC-MRI has gained prominence in recent years due to its unrestricted 3D anatomical coverage and minimal operator dependence [&lt;/span&gt;&lt;a id="__tag_493207908"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 aria-expanded="false" aria-haspopup="true"&gt;1&lt;/a&gt;&lt;span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&lt;/span&gt;&lt;/span&gt;&lt;a id="__tag_493207881"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href="https://www.ncbi.nlm.nih.gov/pmc/articles/PMC4661988/#CR17" aria-expanded="false" aria-haspopup="true"&gt;17&lt;/a&gt;&lt;span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id="__tag_493207901"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href="https://www.ncbi.nlm.nih.gov/pmc/articles/PMC4661988/#CR19" aria-expanded="false" aria-haspopup="true"&gt;19&lt;/a&gt;&lt;span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The connection between MRI-based complex blood flow analysis (such as, turbulence [&lt;/span&gt;&lt;a id="__tag_493207892"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href="https://www.ncbi.nlm.nih.gov/pmc/articles/PMC4661988/#CR20" aria-expanded="false" aria-haspopup="true"&gt;20&lt;/a&gt;&lt;span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and helical blood flow [&lt;/span&gt;&lt;a id="__tag_493207915"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href="https://www.ncbi.nlm.nih.gov/pmc/articles/PMC4661988/#CR21" aria-expanded="false" aria-haspopup="true"&gt;21&lt;/a&gt;&lt;span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and MRI-based biomarkers (such as, wall shear stress [&lt;/span&gt;&lt;a id="__tag_493207912"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href="https://www.ncbi.nlm.nih.gov/pmc/articles/PMC4661988/#CR22" aria-expanded="false" aria-haspopup="true"&gt;22&lt;/a&gt;&lt;span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id="__tag_493207896"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href="https://www.ncbi.nlm.nih.gov/pmc/articles/PMC4661988/#CR24" aria-expanded="false" aria-haspopup="true"&gt;24&lt;/a&gt;&lt;span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and pressure gradients  [&lt;/span&gt;&lt;a id="__tag_493207911"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href="https://www.ncbi.nlm.nih.gov/pmc/articles/PMC4661988/#CR25" aria-expanded="false" aria-haspopup="true"&gt;25&lt;/a&gt;&lt;span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none;"&gt;–&lt;/span&gt;&lt;a id="__tag_541093129"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href="https://www.ncbi.nlm.nih.gov/pmc/articles/PMC4661988/#CR29" aria-expanded="false" aria-haspopup="true"&gt;29&lt;/a&gt;&lt;span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 with disease progression and diagnosis are active and promising areas of research. However, PC-MRI provides limited spatial and temporal resolutions, which inevitably impacts the accuracy of MRI-based hemodynamic parameter estimates [&lt;/span&gt;&lt;a id="__tag_493207885" class=" bibr popnode tag_hotlink tag_tooltip" style="color: #2f4a8b;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href="https://www.ncbi.nlm.nih.gov/pmc/articles/PMC4661988/#CR30" aria-expanded="false" aria-haspopup="true"&gt;30&lt;/a&gt;&lt;span style="color: #000000; font-family: 'Times New Roman', stixgeneral, serif; font-size: 15.9991px;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none;"&gt;].&lt;/span&gt;&lt;/p&gt;</t>
  </si>
  <si>
    <t>A Novel Grid-based Visualization Approach for Metabolic Networks with Advanced Focus&amp;#38;Context View</t>
  </si>
  <si>
    <t>Proceedings of the 17th International Conference on Graph Drawing</t>
  </si>
  <si>
    <t>http://link.springer.com/10.1007/978-3-319-24523-2_3</t>
  </si>
  <si>
    <t>&lt;p&gt;Interest in uncertainty visualization is steadily increasing [10, 17, 32, 35], and the topic has been identified as a top research problem [16]. Related to this work are techniques aimed at incorporating uncertainty information into volume rendering and isosurfaces, using linked multiple windows, the visual representation of probability distribution functions (PDFs), and displaying the results of parameter-space explorations.&lt;/p&gt;</t>
  </si>
  <si>
    <t>GPU-based Multi-Volume Rendering for the Visualization of Functional Brain Images.</t>
  </si>
  <si>
    <t>Proceedings of SimVis</t>
  </si>
  <si>
    <t>Advances in Visual Computing</t>
  </si>
  <si>
    <t>Biomedical Data; Hand Gesture; Haptic Device; Haptic Interface; Multimodal Approach</t>
  </si>
  <si>
    <t>The paper presents an example of how existing visualization methods can be successfully applied-after minor modifications-for allowing new, sometimes unexpected insight into scientific questions, in this case for better understanding of unknown, microscopic biological structures. The authors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they have been able to significantly improve the performance of understanding the internal structure of LCM data. Most important, they have been able to show static and dynamic structures of cells never seen before and allowing significant insight in the cell movement process. Therefore they regard the system as a universal tool for the visualization of such data.</t>
  </si>
  <si>
    <t>Chemical lasers; Computer aided software engineering; Inspection; Instruments; Microscopy; Mirrors; Probes; Tomography; Visualization</t>
  </si>
  <si>
    <t>https://doi.org/10.1093/nar/gkab325</t>
  </si>
  <si>
    <t>2008 Workshop on Ultrascale Visualization</t>
  </si>
  <si>
    <t>As bioinformatics has evolved from a reductionistic approach to a complementary multi-scale integrative approach, new challenges in ultra-scale visualization have arisen. Even though visualization is a critical component to large-scale biological data analysis, the ultra-scale nature of systems biology has given rise to novel problems in visualization that are not addressed by existing methods. Visualization is a rich and actively researched domain, and there are many open research questions pertaining to the increasing demands of visualization in bioinformatics. In this paper, we present several broadly important ultra-scale visualization challenges and discuss specific examples of ultra-scale applications in systems biology.</t>
  </si>
  <si>
    <t>&lt;p&gt;comparative and integrative visualomics -- gene expression main emphasis here, and how that affects at the organism scale&lt;/p&gt; &lt;p&gt;comparative vis-omics:&lt;/p&gt; &lt;p style="margin: 0px 0px 1.5em;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initial;"&gt;To assess correlations among gene expression profiles, for example, heatmap-based visualization techniques augmented with dendograms, dimension reduction-based 2-&lt;span&gt; &lt;/span&gt;&lt;span id="MathJax-Element-3-Frame" class="MathJax" style="padding: 0px; display: inline; font-style: normal; font-weight: normal; line-height: normal; font-size: 15px; text-indent: 0px; text-align: left; text-transform: none; letter-spacing: normal; word-spacing: normal; overflow-wrap: normal; white-space: nowrap; float: none; direction: ltr; max-width: none; max-height: none; min-width: 0px; min-height: 0px; border: 0px; margin: 0px;"&gt;&lt;span id="MathJax-Span-7" class="math" style="transition: none 0s ease 0s; display: inline-block; position: static; border: 0px; padding: 0px; margin: 0px; vertical-align: 0px; line-height: normal; text-decoration: none; box-sizing: content-box; width: 0.964em;"&gt;&lt;span style="transition: none 0s ease 0s; display: inline-block; position: relative; border: 0px; padding: 0px; margin: 0px; vertical-align: 0px; line-height: normal; text-decoration: none; box-sizing: content-box; width: 0.844em; height: 0px; font-size: 16.65px;"&gt;&lt;span style="transition: none 0s ease 0s; display: inline; position: absolute; border: 0px; padding: 0px; margin: 0px; vertical-align: 0px; line-height: normal; text-decoration: none; box-sizing: content-box; clip: rect(1.324em, 1000.84em, 2.345em, -999.997em); top: -2.159em; left: 0em;"&gt;&lt;span id="MathJax-Span-8" class="mrow" style="transition: none 0s ease 0s; display: inline; position: static; border: 0px; padding: 0px; margin: 0px; vertical-align: 0px; line-height: normal; text-decoration: none; box-sizing: content-box;"&gt;&lt;span id="MathJax-Span-9" class="mi" style="transition: none 0s ease 0s; display: inline; position: static; border: 0px; padding: 0px; margin: 0px; vertical-align: 0px; line-height: normal; text-decoration: none; box-sizing: content-box; font-family: MathJax_Math-italic;"&gt;D&lt;/span&gt;&lt;/span&gt;&lt;/span&gt;&lt;/span&gt;&lt;/span&gt;&lt;/span&gt;&lt;span&gt; &lt;/span&gt;scatter plots, parallel coordinate graphs, have become indispensable in support of high-dimensional cluster analysis. These techniques are exemplified by a number of tools such as Cluster and TreeView&lt;span&gt; &lt;/span&gt;&lt;a id="context_ref_22_2a" style="background: transparent; color: #006699; text-decoration: none; cursor: pointer;"&gt;&lt;/a&gt;[22], Hierarchical Clustering Explorer (HCE)&lt;span&gt; &lt;/span&gt;&lt;a id="context_ref_23_2a" style="background: transparent; color: #006699; text-decoration: none; cursor: pointer; padding-left: 0.25rem;"&gt;&lt;/a&gt;[23],&lt;span&gt; &lt;/span&gt;&lt;a id="context_ref_24_2a" style="background: transparent; color: #006699; text-decoration: none; cursor: pointer; padding-left: 0.25rem;"&gt;&lt;/a&gt;[24], Agilent GeneSpring&lt;span&gt; &lt;/span&gt;&lt;a id="context_ref_25_2a" style="background: transparent; color: #006699; text-decoration: none; cursor: pointer; padding-left: 0.25rem;"&gt;&lt;/a&gt;[25], and Spotfire DecisionSite&lt;span&gt; &lt;/span&gt;&lt;a id="context_ref_26_2a" style="background: transparent; color: #006699; text-decoration: none; cursor: pointer; padding-left: 0.25rem;"&gt;&lt;/a&gt;[26]. Visual mapping of gene expression profiles to the Gene Ontology&lt;span&gt; &lt;/span&gt;&lt;a id="context_ref_27_2a" style="background: transparent; color: #006699; text-decoration: none; cursor: pointer; padding-left: 0.25rem;"&gt;&lt;/a&gt;[27]&lt;span&gt; &lt;/span&gt;hierarchical annotations&lt;span&gt; &lt;/span&gt;&lt;a id="context_ref_24_2a" style="background: transparent; color: #006699; text-decoration: none; cursor: pointer; padding-left: 0.25rem;"&gt;&lt;/a&gt;[24],&lt;span&gt; &lt;/span&gt;&lt;a id="context_ref_28_2a" style="background: transparent; color: #006699; text-decoration: none; cursor: pointer; padding-left: 0.25rem;"&gt;&lt;/a&gt;[28]–&lt;a id="context_ref_29_2a" style="background: transparent; color: #006699; text-decoration: none; cursor: pointer; padding-left: 0.25rem;"&gt;&lt;/a&gt;[29]&lt;a id="context_ref_30_2a" style="background: transparent; color: #006699; text-decoration: none; cursor: pointer; padding-left: 0.25rem;"&gt;&lt;/a&gt;[30], to gene regulation pathways&lt;span&gt; &lt;/span&gt;&lt;a id="context_ref_31_2a" style="background: transparent; color: #006699; text-decoration: none; cursor: pointer; padding-left: 0.25rem;"&gt;&lt;/a&gt;[31]&lt;span&gt; &lt;/span&gt;and to gene chromosome locations&lt;span&gt; &lt;/span&gt;&lt;a id="context_ref_32_2a" style="background: transparent; color: #006699; text-decoration: none; cursor: pointer; padding-left: 0.25rem;"&gt;&lt;/a&gt;[32],&lt;span&gt; &lt;/span&gt;&lt;a id="context_ref_33_2a" style="background: transparent; color: #006699; text-decoration: none; cursor: pointer; padding-left: 0.25rem;"&gt;&lt;/a&gt;[33]&lt;span&gt; &lt;/span&gt;have become vital to confirm the cluster structure and the quality of the differentially expressed genes, to annotate hypothetical genes, and to discover inter-gene relationships and “crosstalks” between pathways. Likewise, molecular interaction data can now be visually explored using a number of tools, as exemplified by Cytoscape&lt;span&gt; &lt;/span&gt;&lt;a id="context_ref_34_2a" style="background: transparent; color: #006699; text-decoration: none; cursor: pointer; padding-left: 0.25rem;"&gt;&lt;/a&gt;[34]&lt;span&gt; &lt;/span&gt;and Osprey&lt;span&gt; &lt;/span&gt;&lt;a id="context_ref_35_2a" style="background: transparent; color: #006699; text-decoration: none; cursor: pointer; padding-left: 0.25rem;"&gt;&lt;/a&gt;[35]&lt;span&gt; &lt;/span&gt;in the context of protein-protein interaction networks, Pathway Voyager&lt;span&gt; &lt;/span&gt;&lt;a id="context_ref_36_2a" style="background: transparent; color: #006699; text-decoration: none; cursor: pointer; padding-left: 0.25rem;"&gt;&lt;/a&gt;[36]&lt;span&gt; &lt;/span&gt;in the context of metabolic pathways, or Reactome in the context of biochemical pathways and biological processes&lt;span&gt; &lt;/span&gt;&lt;a id="context_ref_37_2a" style="background: transparent; color: #006699; text-decoration: none; cursor: pointer; padding-left: 0.25rem;"&gt;&lt;/a&gt;[37].&lt;/p&gt; &lt;p style="margin: 0px 0px 1.5em; outline: none !important;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initial;"&gt;While maturing and gaining popularity, these visualization techniques are still quite limited for&lt;span&gt; &lt;/span&gt;&lt;em&gt;&lt;strong style="font-weight: bold;"&gt;comparative visualomics&lt;/strong&gt;&lt;/em&gt;. The challenge is that unlike genomics data, which is primarily linear, mathematical abstractions used-so-far for presenting other omics data types are often non-linear and high-dimensional. For instance, protein-protein interaction networks, gene expression networks, or metabolic networks are often modeled as graphs (i.e., undirected or directed graphs, multi-graphs or hypergraphs depending on networks of interest). While the problem of aligning multiple genomes scales nicely as the number of genomes increases, aligning multiple protein interaction networks or 3-dimensional protein structures quickly becomes a non-trivial visualization task, even if the number of objects is small (see&lt;span&gt; &lt;/span&gt;&lt;a class="fulltext-link" style="background: transparent; color: #006699; text-decoration: none; cursor: pointer;"&gt;Figure 1&lt;/a&gt;). The task is exacerbated if, in addition to topological comparison, evolutionary and environmental context comparisons are pursued.&lt;/p&gt; &lt;p&gt;------&lt;/p&gt; &lt;p style="margin: 0px 0px 1.5em;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initial;"&gt;While there are many ways of defining ultra-scale visualization, in the context of this paper, we consider ultra-scale visualization challenges to be those in which the data complexity, and not necessarily the data size, is increased by at least an order of magnitude over the typical-sized problems solved today. Such complexity may result from any of several different sources including the comparison of multiple&lt;span&gt; &lt;/span&gt;&lt;em&gt;homogenous&lt;/em&gt;&lt;span&gt; &lt;/span&gt;data sources, the integration of several&lt;span&gt; &lt;/span&gt;&lt;em&gt;heterogeneous&lt;/em&gt;&lt;span&gt; &lt;/span&gt;data types, and the consideration of&lt;span&gt; &lt;/span&gt;&lt;em&gt;multi-scale hierarchical levels&lt;/em&gt;&lt;span&gt; &lt;/span&gt;of biological organization from cells to ecosystems.&lt;/p&gt; &lt;p style="margin: 0px 0px 1.5em; 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initial;"&gt;The purpose of this paper is to provide, from a&lt;span&gt; &lt;/span&gt;&lt;em&gt;user's perspective&lt;/em&gt;, an outlook into the upcoming challenges in bioinformatics to be addressed by ultra-scale visualization, providing a stimulus for advancement in both the visualization and life sciences communities. The rest of the paper is organized as follows. In&lt;span&gt; &lt;/span&gt;&lt;a class="fulltext-link" style="background: transparent; color: #006699; text-decoration: none; cursor: pointer;"&gt;Section II&lt;/a&gt;, we identify several cross-cutting issues in ultra-scale visualization and assess the potential impact of these issues on systems biology as a whole. In&lt;span&gt; &lt;/span&gt;&lt;a class="fulltext-link" style="background: transparent; color: #006699; text-decoration: none; cursor: pointer; padding-left: 0.25rem;"&gt;Section III&lt;/a&gt;, we demonstrate the importance of the challenges raised in&lt;span&gt; &lt;/span&gt;&lt;a class="fulltext-link" style="background: transparent; color: #006699; text-decoration: none; cursor: pointer; padding-left: 0.25rem;"&gt;Section II&lt;/a&gt;&lt;span&gt; &lt;/span&gt;by considering these issues in the context of selected applications; we review some of the existing tools along the way.&lt;span&gt; &lt;/span&gt;&lt;/p&gt;</t>
  </si>
  <si>
    <t>Cell; Molecule; STAR</t>
  </si>
  <si>
    <t>bioinformatics; Bioinformatics; Biological systems; Biology computing; Data visualization; Genomics; large-scale biological data; Large-scale systems; Proteins; Sequences; Systems biology; ultra-scale visualization; visualization challenges</t>
  </si>
  <si>
    <t>Cell Cycle (Georgetown, Tex.)</t>
  </si>
  <si>
    <t>In vivo cell cycle analysis in higher eukaryotes has been limited by the challenge of preserving the integrity of the living organism while visualizing dividing cells. Here, we propose a new model, which uses the unique combination of features of the Japanese medaka in order to visualize and manipulate the cell cycle progression in a live vertebrate. Our stable transgenic histone H2B-GFP medaka line allows fluorescence-based monitoring of the chromosomes. The system has a high specificity, with a strong GFP signal labeling the chromatin architecture. The subcellular resolution ensures detection of both normal and abnormal divisions in live recordings. This translates into the possibility to quantify temporal and spatial aspects of the cell cycle, such as length or nuclear size, as well as to expose drug toxicity at the earliest stage. We also show that acclimation to cold, a prominent feature of the eurytherm medaka, is a valuable natural way of inducing a reversible cell cycle arrest in the entire living organism. Our results suggest that this manipulation can be performed from the early stages of development, has no toxicity and does not alter the cell cycle profile of the embryo.</t>
  </si>
  <si>
    <t>Amino Acid Sequence; Animals; Animals, Genetically Modified; Green Fluorescent Proteins; Histones; Humans; Oryzias; Recombinant Fusion Proteins; Sequence Alignment</t>
  </si>
  <si>
    <t>communication; multi-scale</t>
  </si>
  <si>
    <t>https://onlinelibrary.wiley.com/doi/abs/10.1111/cgf.14036</t>
  </si>
  <si>
    <t>Streamlines are an extensively utilized flow visualization technique for understanding, verifying, and exploring computational fluid dynamics simulations. One of the major challenges associated with the technique is selecting which streamlines to display. Using a large number of streamlines results in dense, cluttered visualizations, often containing redundant information and occluding important regions, whereas using a small number of streamlines could result in missing key features of the flow. Many solutions to select a representative set of streamlines have been proposed by researchers over the past two decades. In this state-of-the-art report, we analyze and classify seed placement and streamline selection (SPSS) techniques used by the scientific flow visualization community. At a high-level, we classify techniques into automatic and manual techniques, and further divide automatic techniques into three strategies: density-based, feature-based, and similarity-based. Our analysis evaluates the identified strategy groups with respect to focus on regions of interest, minimization of redundancy, and overall computational performance. Finally, we consider the application contexts and tasks for which SPSS techniques are currently applied and have potential applications in the future.</t>
  </si>
  <si>
    <t>• Human-centered computing → Scientific visualization; CCS Concepts</t>
  </si>
  <si>
    <t>Visual Analysis of Large‐Scale Protein‐Ligand Interaction Data</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</si>
  <si>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</si>
  <si>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https://diglib.eg.org:443/xmlui/handle/10.2312/vcbm20201177</t>
  </si>
  <si>
    <t>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t>
  </si>
  <si>
    <t>&lt;p&gt;builds from Molecular Surface Maps paper&lt;/p&gt; &lt;p&gt;Communication - abstraction of data to communicate similarities in molecular structural properties that imply underlying functional similarity&lt;/p&gt; &lt;p&gt;Analysis&lt;/p&gt; &lt;p&gt;Hierarchical cluster analysis aids visual identification of similar proteins&lt;/p&gt; &lt;p&gt; &lt;/p&gt;</t>
  </si>
  <si>
    <t>Analysis; Communication; in_paper; Molecule</t>
  </si>
  <si>
    <t>This paper reviews the advances in molecular visualization over the last 12 years and puts the development of the community in context with the own efforts in the DFG Collaborative Research Center (CRC) 716 and develops GPU-accelerated algorithms to meet this goal. 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</si>
  <si>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https://onlinelibrary.wiley.com/doi/abs/10.1111/cgf.13726</t>
  </si>
  <si>
    <t>Categories and Subject Descriptors (according to ACM CCS): J.3 Computer Graphics: Life and Medical Sciences—Health; Medical information systems</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</si>
  <si>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</si>
  <si>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&lt;p&gt;Use case with Aortic Dissection,&lt;/p&gt; &lt;p&gt; &lt;/p&gt; &lt;p&gt;&lt;span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none;"&gt;The first use case resides in the&lt;span&gt; &lt;/span&gt;&lt;/span&gt;&lt;em style="color: #333333; font-family: Georgia, serif; font-size: 15px;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initial;"&gt;medical&lt;/em&gt;&lt;span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&lt;/span&gt;&lt;/span&gt;&lt;em style="color: #333333; font-family: Georgia, serif; font-size: 15px;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initial;"&gt;domain&lt;/em&gt;&lt;span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 &lt;/span&gt;and is concerned with a vascular disease, called aortic dissection (AD). Usually, in a healthy blood vessel, the blood flows within a single flow channel. In case of an AD, several other flow channels are formed, leading to an increase in vessel diameter and pressure. Since these channels are not designed to sustain high blood pressure, they tend to eventually rupture, a lethal event. The vessel diameter is an important indicator for predicting such incidents. Therefore, the aortic diameter (attribute) is assessed at specific measuring points (landmarks). These measurements have to be repeated over a number of patient examinations (timestamps) to monitor the patient's health status&lt;span&gt; &lt;/span&gt;&lt;/span&gt;&lt;a id="context_ref_48_5" style="background: #ffffff; color: #006699; text-decoration: none; cursor: pointer; font-family: Georgia, serif; font-size: 15px; font-style: normal; font-variant-ligatures: normal; font-variant-caps: normal; font-weight: 400; letter-spacing: normal; orphans: 2; text-align: start; text-indent: 0px; text-transform: none; white-space: normal; widows: 2; word-spacing: 0px; -webkit-text-stroke-width: 0px;"&gt;&lt;/a&gt;[48]&lt;span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 In our use case the data set of a patient who underwent surgical treatment to reduce the diameter of the aorta is inspected. The 3D data set consists of ten timestamps, which were taken over a period of seven years. The aortic diameter is measured at 11 landmarks along the aorta. Two categories were used to identify the timestamp before (blue) and after (orange) a surgical intervention (see&lt;span&gt; &lt;/span&gt;&lt;/span&gt;&lt;a class="fulltext-link" style="background: #ffffff; color: #006699; text-decoration: none; cursor: pointer; padding-left: 0.25rem; font-family: Georgia, serif; font-size: 15px; font-style: normal; font-variant-ligatures: normal; font-variant-caps: normal; font-weight: 400; letter-spacing: normal; orphans: 2; text-align: start; text-indent: 0px; text-transform: none; white-space: normal; widows: 2; word-spacing: 0px; -webkit-text-stroke-width: 0px;"&gt;Fig. 7&lt;/a&gt;&lt;span style="color: #333333; font-family: Georgia, 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display: inline !important; float: none;"&gt;).&lt;/span&gt;&lt;/p&gt;</t>
  </si>
  <si>
    <t>3D plots; Data visualization; ellipsoidal coordinate system; Layout; Temperature measurement; Temporal data; Three-dimensional displays; Time measurement; time-dependent visualization; Two dimensional displays</t>
  </si>
  <si>
    <t>2014 IEEE International Conference on Bioinformatics and Biomedicine (BIBM)</t>
  </si>
  <si>
    <t>Adaptation models; adaptive Euler-Maruyama approximation; Biological system modeling; Biomembranes; Computational modeling; Computer architecture; GPU computing; Graphics processing units; Heterogeneous computing; ligand-receptor aggregation; Mathematical model; multi-timescale model; parallel particle simulation</t>
  </si>
  <si>
    <t>Methods in Molecular Biology (Clifton, N.J.)</t>
  </si>
  <si>
    <t>Algorithms; Arabidopsis; Computational Biology; Gene Expression Profiling; Mass Spectrometry; Principal Component Analysis</t>
  </si>
  <si>
    <t>The PyMOL Molecular Graphics System, Version 1.8</t>
  </si>
  <si>
    <t>&lt;p&gt;PyMOL, The PyMOL Molecular Graphics System, Version 1.8, Schrödinger, LLC.&lt;/p&gt;</t>
  </si>
  <si>
    <t>&lt;p&gt;GeneXPress is a visualization and statistical analysis tool developed by Segal et al.~\cite{segal2004genexpress} for biologists to better understand gene expression and sequence data. GeneXPress allows performance of several tasks including: identify the biological processes represented by each cluster; identify the DNA binding sites that are unique to the genes in each cluster; and examine multiple visualizations of the expression and sequence data.&lt;/p&gt;</t>
  </si>
  <si>
    <t>Segal, E.; Wang, H.; Koller, D.</t>
  </si>
  <si>
    <t>Discovering molecular pathways from protein interaction and gene expression data</t>
  </si>
  <si>
    <t>10.1093/bioinformatics/btg1037</t>
  </si>
  <si>
    <t>https://academic.oup.com/bioinformatics/article-lookup/doi/10.1093/bioinformatics/btg1037</t>
  </si>
  <si>
    <t>In this paper, we describe an approach for identifying ‘pathways’ from gene expression and protein interaction data. Our approach is based on the assumption that many pathways exhibit two properties: their genes exhibit a similar gene expression proﬁle, and the protein products of the genes often interact. Our approach is based on a uniﬁed probabilistic model, which is learned from the data using the EM algorithm. We present results on two Saccharomyces cerevisiae gene expression data sets, combined with a binary protein interaction data set. Our results show that our approach is much more successful than other approaches at discovering both coherent functional groups and entire protein complexes.</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</si>
  <si>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</si>
  <si>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Algorithms; Computational Biology; Computer Simulation; Internet; Models, Biological; Software</t>
  </si>
  <si>
    <t>Genome Research</t>
  </si>
  <si>
    <t>https://www.science.org/doi/abs/10.1126/science.1187409</t>
  </si>
  <si>
    <t>Millisecond-scale simulations capture biologically relevant structural transitions during protein folding.</t>
  </si>
  <si>
    <t>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t>
  </si>
  <si>
    <t>Algorithm design and analysis; Computer graphics; computer graphics applications; Data visualization; Diffusion tensor imaging; Displays; DTI; Humans; Index Terms- Computer graphics interaction techniques; Magnetic resonance imaging; MR tractography.; Nerve fibers; Neurons; Tensile stress; visualization</t>
  </si>
  <si>
    <t>https://onlinelibrary.wiley.com/doi/abs/10.1111/cgf.13158</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</si>
  <si>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</si>
  <si>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biological modelling; computational geometry; geometric modelling; I.3.5 Computer Graphics: Computational Geometry and Object Modeling; J.3 Life and Medical Sciences: Biology and Genetics – Computational Biology; modelling</t>
  </si>
  <si>
    <t>https://doi.org/10.1093/bioinformatics/btaa482</t>
  </si>
  <si>
    <t>Intercellular communication plays an essential role in multicellular organisms and several algorithms to analyze it from single-cell transcriptional data have been recently published, but the results are often hard to visualize and interpret.We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treatment.Our algorithm is implemented in an R package available from https://github.com/ScialdoneLab/COMUNET, along with all the code to perform the analyses reported here.Supplementary data are available at Bioinformatics online.</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</si>
  <si>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</si>
  <si>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Biomedical imaging; Image segmentation; Imaging Mass Cytometry; Spatial databases; spatially-resolved data; Task analysis; Tools; Vectra; Visual analytics; Visual comparison; Visualization</t>
  </si>
  <si>
    <t>https://diglib.eg.org/handle/10.2312/vcbm20161267</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</si>
  <si>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speciﬁed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ﬂexibility of our approach, we demonstrate our method on the basis of molecular data, in particular data of the HIV virion and the mycoplasma bacterium.</t>
  </si>
  <si>
    <t>&lt;h2&gt;SeriesInformation&lt;/h2&gt; Eurographics Workshop on Visual Computing for Biology and Medicine&lt;h2&gt;SeriesInformation&lt;/h2&gt; Visual Exploration and Analysis of Biological Data&lt;h2&gt;Other&lt;/h2&gt; 21&lt;h2&gt;Other&lt;/h2&gt; 30&lt;h2&gt;Other&lt;/h2&gt; Johannes Sorger, Peter Mindek, Tobias Klein, Graham Johnson, and Ivan Viola&lt;h2&gt;Other&lt;/h2&gt; Categories and Subject Descriptors (according to ACM CCS): I.3.3 [Computer Graphics]: Picture/Image Generation-Display algorithms</t>
  </si>
  <si>
    <t>communication; explore; Molecule</t>
  </si>
  <si>
    <t>Display algorithms; I.3.3 [Computer Graphics]; Picture/Image Generation</t>
  </si>
  <si>
    <t>https://www.sciencedirect.com/science/article/pii/S0079610707000673</t>
  </si>
  <si>
    <t>Recent advances in biotechnology and the availability of ever more powerful computers have led to the formulation of increasingly complex models at all levels of biology. One of the main aims of systems biology is to couple these together to produce integrated models across multiple spatial scales and physical processes. In this review, we formulate a definition of multi-scale in terms of levels of biological organisation and describe the types of model that are found at each level. Key issues that arise in trying to formulate and solve multi-scale and multi-physics models are considered and examples of how these issues have been addressed are given for two of the more mature fields in computational biology: the molecular dynamics of ion channels and cardiac modelling. As even more complex models are developed over the coming few years, it will be necessary to develop new methods to model them (in particular in coupling across the interface between stochastic and deterministic processes) and new techniques will be required to compute their solutions efficiently on massively parallel computers. We outline how we envisage these developments occurring.</t>
  </si>
  <si>
    <t>Cell; Molecule; Organ; Organelle; STAR; Tissue</t>
  </si>
  <si>
    <t>Cardiac modelling; Ion channel; Mathematical modelling; Multi-physics; Multi-scale; Simulation</t>
  </si>
  <si>
    <t>Cell; Organ; Tissue</t>
  </si>
  <si>
    <t>https://www.science.org/doi/10.1126/science.abb9536</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</si>
  <si>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</si>
  <si>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&lt;p&gt;Visualization of spatial localization of gene expression. The physiology we're interested in is the gene expression, and the tissue/organ visualizations we see are the context for where the gene expression is occurring&lt;/p&gt;</t>
  </si>
  <si>
    <t>Cell; DV; Explore; Molecule; VC</t>
  </si>
  <si>
    <t>https://www.science.org/doi/full/10.1126/science.aaf2403</t>
  </si>
  <si>
    <t>Tissue; VA</t>
  </si>
  <si>
    <t>Cardiovascular Diagnosis and Therapy</t>
  </si>
  <si>
    <t>Leonardo</t>
  </si>
  <si>
    <t>https://doi.org/10.1162/leon_a_02009</t>
  </si>
  <si>
    <t>More than a decade ago, the authors proposed establishing a basis for scientific exploration of blood-flow dynamics intertwined with the visual arts. Here they present a case study showing how paradigms they codeveloped for visually abstracting cerebral aneurysm blood flows were extrapolated to sonification and bimodal representations, and how a close interdisciplinary partnership was effected by guiding engineering students versed in the arts and artists adept with digital technology toward final outcomes greater than the sum of their parts.</t>
  </si>
  <si>
    <t>in_paper; Organ; Tissue; VC</t>
  </si>
  <si>
    <t>http://urn.kb.se/resolve?urn=urn:nbn:se:liu:diva-141844</t>
  </si>
  <si>
    <t>Functional magnetic resonance imaging (fMRI) of hemodynamic changes captured in the blood oxygen level-dependent (BOLD) response contains information of brain activity. The BOLD response is the res ...</t>
  </si>
  <si>
    <t>https://diglib.eg.org/handle/10.2312/vcbm20151210</t>
  </si>
  <si>
    <t>Due to advanced technologies, the amount of biomedical data has been increasing drastically. Such large data sets might be obtained from hospitals, medical practices or laboratories and can be used to discover unknown knowledge and to ﬁnd and reﬂect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ﬁelds and supports users to integrate domain knowledge into the knowledge discovery process.</t>
  </si>
  <si>
    <t>&lt;h2&gt;SeriesInformation&lt;/h2&gt; Eurographics Workshop on Visual Computing for Biology and Medicine&lt;h2&gt;SeriesInformation&lt;/h2&gt; Molecular Visualization and Visual Analytics&lt;h2&gt;Other&lt;/h2&gt; 71&lt;h2&gt;Other&lt;/h2&gt; 81&lt;h2&gt;Other&lt;/h2&gt; Werner Sturm, Tobias Schreck, Andreas Holzinger, and Torsten Ullrich&lt;h2&gt;Other&lt;/h2&gt; Categories and Subject Descriptors (according to ACM CCS): H.1.2 [Information Systems]: User/Machine Systems-Human information processing J.3 [Computer Applications]: Life and Medical Sciences-Biology and genetics J.3 [Computer Applications]: Life and Medical Sciences-Medical information systems</t>
  </si>
  <si>
    <t>Biology and genetics; H.1.2 [Information Systems]; Human information processing; J.3 [Computer Applications]; Life and Medical Sciences; Medical information systems; User/Machine Systems</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</si>
  <si>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</si>
  <si>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Fluorescence Resonance Energy Transfer; Microscopy, Fluorescence; Models, Theoretical; Optical Imaging; Protein Interaction Mapping</t>
  </si>
  <si>
    <t>&lt;p&gt;This paper presents an approach for higher order neural connectivity overlap exploration in the fruitfly brain. It fills a gap in the current toolset for neurla connection navigation&lt;/p&gt;&lt;p&gt;The tool uses A-buffers to create stylized volumetric context models with glyph overlays to represent abstracted arborizations. Applies state of the art GPU stylized rendering techniques. Links computed quantitative information via interactive 3D visualiation with tree and tool tip menus to give on-demand detail access&lt;/p&gt;&lt;p&gt;Builds on existing tools like BrainGazer, NeuronNavigator (offline) and FlyCircult, Virutal Fly Brain, and Brain Base (online) used to find overlapping arborizations. Also builds on neuroMap tool's overlap information calculations. Relates to work done by Dercksen et al as a tool that derives hypoetheses abou potential connectiveity from distribution of pre and post synaptic neuron groups&lt;/p&gt;&lt;p&gt;Data used is scalar spatial data&lt;br/&gt;Vis technique is DVR with non-photorealistic rendering algorithms attached. Lots of interaction design work in this to achieve appropriate focus-context (color theory, glyph, UI, etc)&lt;/p&gt;&lt;p&gt;Used in scientific vis space for neuroscience specifically&lt;/p&gt;</t>
  </si>
  <si>
    <t>Journal of Cardiology</t>
  </si>
  <si>
    <t>Methods in molecular biology (Clifton, N.J.)</t>
  </si>
  <si>
    <t>https://www.ncbi.nlm.nih.gov/pmc/articles/PMC6580425/</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</si>
  <si>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</si>
  <si>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https://diglib.eg.org/handle/10.2312/vcbm20171251</t>
  </si>
  <si>
    <t>Function of the heart, including interventricular septum motion, is inﬂuenced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</si>
  <si>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&lt;h2&gt;SeriesInformation&lt;/h2&gt; Eurographics Workshop on Visual Computing for Biology and Medicine&lt;h2&gt;SeriesInformation&lt;/h2&gt; Shape and Models&lt;h2&gt;Other&lt;/h2&gt; 169&lt;h2&gt;Other&lt;/h2&gt; 178&lt;h2&gt;Other&lt;/h2&gt; Lennart Tautz, Markus Hüllebrand, Michael Steinmetz, Dirk Voit, Jens Frahm, and Anja Hennemuth&lt;h2&gt;Other&lt;/h2&gt; CCS Concepts:  Human-centered computing - Visual analytics;  Computing methodologies - Image segmentation</t>
  </si>
  <si>
    <t>Lung; Organ</t>
  </si>
  <si>
    <t>centered computing; Computing methodologies; Human; Image segmentation; Visual analytics</t>
  </si>
  <si>
    <t>Proceedings of the SIGCHI Conference on Human Factors in Computing Systems</t>
  </si>
  <si>
    <t>https://doi.org/10.1145/2470654.2470725</t>
  </si>
  <si>
    <t>Representing a new class of tool for biological modeling, Bio Model Analyzer (BMA) uses sophisticated computational techniques to determine stabilization in cellular networks. This paper presents designs aimed at easing the problems that can arise when such techniques - \'14using distinct approaches to conceptualizing networks\'14 -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</si>
  <si>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&lt;p&gt;"&lt;em style="box-sizing: border-box; color: #333333; font-family: Merriweather, serif; font-size: 17px;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initial;"&gt;Bio Model Analyzer&lt;/em&gt;&lt;span style="color: #333333; font-family: Merriweather, serif; font-size: 17px; font-style: normal;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 display: inline !important; float: none;"&gt;&lt;span&gt; &lt;/span&gt;(BMA) uses sophisticated computational techniques to determine&lt;span&gt; &lt;/span&gt;&lt;/span&gt;&lt;em style="box-sizing: border-box; color: #333333; font-family: Merriweather, serif; font-size: 17px;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initial;"&gt;stabilization&lt;/em&gt;&lt;span style="color: #333333; font-family: Merriweather, serif; font-size: 17px; font-style: normal; font-variant-ligatures: normal; font-variant-caps: normal; font-weight: 300; letter-spacing: normal; orphans: 2; text-align: start; text-indent: 0px; text-transform: none; white-space: normal; widows: 2; word-spacing: 0px; -webkit-text-stroke-width: 0px; background-color: #fafafa; text-decoration-thickness: initial; text-decoration-style: initial; text-decoration-color: initial; display: inline !important; float: none;"&gt;&lt;span&gt; &lt;/span&gt;in cellular networks.&lt;/span&gt;"&lt;/p&gt;</t>
  </si>
  <si>
    <t>computational biology; epistemology; ethnography; materiality; philosophy of science; science studies</t>
  </si>
  <si>
    <t>Biomedical Engineering / Biomedizinische Technik</t>
  </si>
  <si>
    <t>https://www.degruyter.com/document/doi/10.1515/bmt-2012-4081/html</t>
  </si>
  <si>
    <t>Article A Mathematical Model to Simulate Glioma Growth and Radiotherapy at the Microscopic Level was published on September 6, 2012 in the journal Biomedical Engineering / Biomedizinische Technik  (volume 57, issue SI-1-Track-O).</t>
  </si>
  <si>
    <t>Vision</t>
  </si>
  <si>
    <t>http://diglib.eg.org/handle/10.2312/PE.VMV.VMV11.361-368</t>
  </si>
  <si>
    <t>We propose a hybrid continuum–discrete model to simulate tumour growth on a microscopic scale. The lattice–based spatio–temporal model consists of reaction–diffusion equations that describe interactions between cancer cells and their microenvironment. The components that are typically considered are usually nutrients, like oxygen and glucose, matrix degrading enzymes (MDE) and the extracellular matrix (ECM).</t>
  </si>
  <si>
    <t>&lt;p&gt;really cool case for TISSUE physiology&lt;/p&gt;; &lt;h2&gt;SeriesInformation&lt;/h2&gt; Vision, Modeling, and Visualization (2011)</t>
  </si>
  <si>
    <t>I.6.5 [Simulation and Modeling]; Model Development; Modeling methodologies</t>
  </si>
  <si>
    <t>IFAC Proceedings Volumes</t>
  </si>
  <si>
    <t>https://www.sciencedirect.com/science/article/pii/S1474667016308527</t>
  </si>
  <si>
    <t>dynamic behaviour; glioma; microglia; microscopic scale; neural activity; partial differential equations; probabilistic simulation</t>
  </si>
  <si>
    <t>Cells</t>
  </si>
  <si>
    <t>Brain; Cell; Tissue</t>
  </si>
  <si>
    <t>advanced light microscopy; Animals; Imaging, Three-Dimensional; Male; Mice; Microscopy, Confocal; multi-scale imaging; Neurons; Rats; Research; super-resolution; Synapses</t>
  </si>
  <si>
    <t>https://www.sciencedirect.com/science/article/pii/S0021925818473954</t>
  </si>
  <si>
    <t>&lt;p&gt;cell division but they are really focused as well on the molecule stuff here&lt;/p&gt;</t>
  </si>
  <si>
    <t>https://doi.org/10.1093/nar/gkv493</t>
  </si>
  <si>
    <t>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http://genesilico.pl/NPDock.</t>
  </si>
  <si>
    <t>https://www.nature.com/articles/nature22369</t>
  </si>
  <si>
    <t>Using confocal and lattice light sheet microscopy, the authors perform systems-level analysis of the organelle interactome in live cells, allowing them to visualize the frequency and locality of up to five-way interactions between different organelles.</t>
  </si>
  <si>
    <t>Fluorescence imaging</t>
  </si>
  <si>
    <t>Proceedings. Eighth International Conference on Information Visualisation, 2004. IV 2004.</t>
  </si>
  <si>
    <t>Anatomy; Application software; Biomechanics; Biomedical computing; Biomedical imaging; Computed tomography; Data visualization; Laboratories; Magnetic resonance imaging; Software tools</t>
  </si>
  <si>
    <t>https://onlinelibrary.wiley.com/doi/abs/10.1111/cgf.13428</t>
  </si>
  <si>
    <t>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t>
  </si>
  <si>
    <t>•Human-centered computing → Visualization techniques; CCS Concepts; Visualization systems and tools</t>
  </si>
  <si>
    <t>Annual Review of Biomedical Engineering</t>
  </si>
  <si>
    <t>https://doi.org/10.1146/annurev-bioeng-110915-114742</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</si>
  <si>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</si>
  <si>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https://www.biorxiv.org/content/10.1101/2021.03.25.437005v1</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</si>
  <si>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e.g. membrane-anchored and soluble protein/nucleotide complexes. Overall, this provides a method for generating an accurate and well equilibrated atomic-level description of a macromolecular complex. The approach is evaluated using a diverse test set of eleven system configurations of vary size and complexity. Simulations are assessed in terms of protein stereochemistry, conformational drift, lipid/protein interactions, and lipid dynamics.</t>
  </si>
  <si>
    <t>Vidal, F.p.; Bello, F.; Brodlie, K.w.; John, N.w.; Gould, D.; Phillips, R.; Avis, N.j.</t>
  </si>
  <si>
    <t>Principles and Applications of Computer Graphics in Medicine</t>
  </si>
  <si>
    <t>10.1111/j.1467-8659.2006.00822.x</t>
  </si>
  <si>
    <t>https://onlinelibrary.wiley.com/doi/abs/10.1111/j.1467-8659.2006.00822.x</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</si>
  <si>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t>
  </si>
  <si>
    <t>and Virtual Realities; Augmented; augmented and virtual realities; computer graphics; Ergonomics; H.5.1 Information Interfaces and Presentation: Artificial; health; I.3.2 Computer Graphics: Graphics Systems; I.3.5 Computer Graphics: Computational Geometry and Object Modeling; I.3.6 Computer Graphics: Methodology and Techniques; I.3.7 Computer Graphics: Three-Dimensional Graphics and Realism; I.3.8 Computer Graphics: Applications—Medical; Interaction Techniques; J.3 Life and Medical Systems: Health; Medical Information Systems; medical sciences; physically-based modeling; Physically-based Modeling; Remote systems; simulation; Stand-alone systems; Virtual Reality; visualization</t>
  </si>
  <si>
    <t>https://journals.plos.org/ploscompbiol/article?id=10.1371/journal.pcbi.1004923</t>
  </si>
  <si>
    <t>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t>
  </si>
  <si>
    <t>Biochemical simulations; Circadian oscillators; Gene expression; Network analysis; Numerical integration; Signaling networks; Simulation and modeling</t>
  </si>
  <si>
    <t>Waltemate, Thomas; Sommer, Björn; Botsch, Mario</t>
  </si>
  <si>
    <t>Proceedings of the 4th Eurographics Workshop on Visual Computing for Biology and Medicine</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</si>
  <si>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</si>
  <si>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https://www.sciencedirect.com/science/article/pii/S0079610714000728?via%3Dihub#fig2</t>
  </si>
  <si>
    <t>https://onlinelibrary.wiley.com/doi/abs/10.1111/cgf.13204</t>
  </si>
  <si>
    <t>Categories and Subject Descriptors (according to ACM CCS); I.4.6 Segmentation: Pixel classification—; I.4.8 Scene Analysis: Tracking—; J.3 Life and Medical Sciences: Biology and Genetics—</t>
  </si>
  <si>
    <t>https://www.biorxiv.org/content/10.1101/236919v2</t>
  </si>
  <si>
    <t>Recent advancements in life-science instrumentation and automation enable entirely new modes of human interaction with microbiological processes and corresponding applications for science and education through biology cloud labs. A critical barrier for remote life-science experimentation is the absence of suitable abstractions and interfaces for programming living matter. To this end we conceptualize a programming paradigm that provides stimulus control functions and sensor control functions for realtime manipulation of biological (physical)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 Studies with remote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and lowers the access barriers to biology experimentation for professional and citizen scientists, learners, and the lay public. Significance Statement Biology cloud labs are an emerging approach to lower access barriers to life-science experimentation. However, suitable programming approaches and user interfaces are lacking, especially ones that enable the interaction with the living matter itself - not just the control of equipment. Here we present and implement a corresponding programming paradigm for realtime interactive applications with remotely housed biological systems, and which is accessible and useful for scientists, programmers and lay people alike.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t>
  </si>
  <si>
    <t>&lt;p&gt;The Bioty user interface enables users to program applications and to observe the program’s effect on living cells. &lt;/p&gt; &lt;p&gt;Phototactic *moving toward/away from light) behavior of euglena cells&lt;/p&gt;</t>
  </si>
  <si>
    <t>Cell; in_paper; VA</t>
  </si>
  <si>
    <t>Frontiers in Cardiovascular Medicine</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</si>
  <si>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diverse populations that vary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</si>
  <si>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atlas; blood vessel; coordinate system; human body; map; vasculature</t>
  </si>
  <si>
    <t>https://doi.org/10.7554/eLife.49774</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</si>
  <si>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</si>
  <si>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electron microscopy; nuclear envelope; oocyte meiosis; starfish oocytes; superresolution</t>
  </si>
  <si>
    <t>Witkin, Andrew; Kass, Michael</t>
  </si>
  <si>
    <t>Reaction-diffusion textures</t>
  </si>
  <si>
    <t>Proceedings of the 18th annual conference on Computer graphics and interactive techniques</t>
  </si>
  <si>
    <t>10.1145/122718.122750</t>
  </si>
  <si>
    <t>https://doi.org/10.1145/122718.122750</t>
  </si>
  <si>
    <t>We present a method for texture synthesis based on the simulation of a process of local nonlinear interaction, called reaction-diffusion, which has been proposed as a model of biological pattern formation. We extend traditional reaction-diffusion systems by allowing anisotropic and spatially non-uniform diffusion, as well as multiple competing directions of diffusion. We adapt reaction-diffusion system to the needs of computer graphics by presenting a method to synthesize patterns which compensate for the effects of non-uniform surface parameterization. Finally, we develop efficient algorithms for simulating reaction-diffusion systems and display a collection of resulting textures using standard texture- and displacement-mapping techniques.</t>
  </si>
  <si>
    <t>natural phenomena; texture synthesis</t>
  </si>
  <si>
    <t>Medical Physics</t>
  </si>
  <si>
    <t>Ieee Transactions on Visualization and Computer Graphics</t>
  </si>
  <si>
    <t>https://gateway.webofknowledge.com/gateway/Gateway.cgi?GWVersion=2&amp;SrcAuth=DOISource&amp;SrcApp=WOS&amp;KeyAID=10.1109%2FTVCG.2016.2520946&amp;DestApp=DOI&amp;SrcAppSID=C1HRLJF6EXcyd5h9DaQ&amp;SrcJTitle=IEEE+TRANSACTIONS+ON+VISUALIZATION+AND+COMPUTER+GRAPHICS&amp;DestDOIRegistrantName=Institute+of+Electrical+and+Electronics+Engineers</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</si>
  <si>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</si>
  <si>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blood flow; Heart; Organ</t>
  </si>
  <si>
    <t>anatomy; atherosclerosis; automatic segmentation; bull's-eye plot; Cardiac chamber; computational fluid dynamics; coronary artery; coronary-artery-disease; fractional flow reserve; geometric modeling; image   analysis; imaging; motion; myocardial-perfusion; perfusion; physiology; shear stress; stenoses; strain; stress; tomography angiography; visualization</t>
  </si>
  <si>
    <t>Proceedings of the 13th International Conference on Medical Image Computing and Computer-assisted Intervention: Part I</t>
  </si>
  <si>
    <t>https://www.biorxiv.org/content/10.1101/2020.01.21.911859v1</t>
  </si>
  <si>
    <t>The neural circuits responsible for behavior remain largely unknown. Previous efforts have reconstructed the complete circuits of small animals, with hundreds of neurons, and selected circuits for larger animals. Here we (the FlyEM project at Janelia and collaborators at Google) summarize new methods and present the complete circuitry of a large fraction of the brain of a much more complex animal, the fruit fly Drosophila melanogaster. Improved methods include new procedures to prepare, image, align, segment, find synapses, and proofread such large data sets; new methods that define cell types based on connectivity in addition to morphology; and new methods to simplify access to a large and evolving data set. From the resulting data we derive a better definition of computational compartments and their connections; an exhaustive atlas of cell examples and types, many of them novel; detailed circuits for most of the central brain; and exploration of the statistics and structure of different brain compartments, and the brain as a whole. We make the data public, with a web site and resources specifically designed to make it easy to explore, for all levels of expertise from the expert to the merely curious. The public availability of these data, and the simplified means to access it, dramatically reduces the effort needed to answer typical circuit questions, such as the identity of upstream and downstream neural partners, the circuitry of brain regions, and to link the neurons defined by our analysis with genetic reagents that can be used to study their functions. Note: In the next few weeks, we will release a series of papers with more involved discussions. One paper will detail the hemibrain reconstruction with more extensive analysis and interpretation made possible by this dense connectome. Another paper will explore the central complex, a brain region involved in navigation, motor control, and sleep. A final paper will present insights from the mushroom body, a center of multimodal associative learning in the fly brain.</t>
  </si>
  <si>
    <t>https://www.nature.com/articles/s41592-020-0816-x</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</si>
  <si>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degrades resolution with increasing depth. We propose a method that enables the construction of an in situ 3D response of single emitters directly from single-molecule blinking datasets, and therefore allows their locations to be pinpointed with precision that achieves the Cramér-Rao lower bound and uncompromised fidelity. We demonstrate this method, named in situ PSF retrieval (INSPR), across a range of cellular and tissue architectures, from mitochondrial networks and nuclear pores in mammalian cells to amyloid-β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</si>
  <si>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&lt;p&gt;Direct visualization of molecule positions/functions in cells and tissues&lt;/p&gt;</t>
  </si>
  <si>
    <t>Cell; Molecule; Tissue</t>
  </si>
  <si>
    <t>Super-resolution microscopy</t>
  </si>
  <si>
    <t>https://www.nature.com/articles/s41556-019-0313-6</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</si>
  <si>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</si>
  <si>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actin-myosin dynamics; Organelle</t>
  </si>
  <si>
    <t>Actin; Electron microscopy; Mitochondria</t>
  </si>
  <si>
    <t>https://onlinelibrary.wiley.com/doi/abs/10.1111/j.1467-8659.2012.03065.x</t>
  </si>
  <si>
    <t>I.3.7 Computer Graphics: Three-Dimensional Graphics and Realism; I.3.8 Computer Graphics: Applications</t>
  </si>
  <si>
    <t>Researchers analyzed and presented volume data from the Visible Human Project (VHP) and data from high-resolution 3D ion-abrasion scanning electron microscopy (IA-SEM). They acquired the VHP data using cryosectioning, a destructive approach to 3D human anatomical imaging resulting in whole-body images with a field of view approaching 2 meters and a minimum resolvable feature size of 300 microns. IA-SEM is a type of block-face imaging microscopy, a destructive approach to microscopic 3D imaging of cells. The field of view of IA-SEM data is on the order of 10 microns (whole cell) with a minimum resolvable feature size of 15 nanometers (single-slice thickness). Despite the difference in subject and scale, the analysis and modeling methods were remarkably similar. They are derived from image processing, computer vision, and computer graphics techniques. Moreover, together we are employing medical illustration, visualization, and rapid prototyping to inform and inspire biomedical science. By combining graphics and biology, we are imaging across nine orders of magnitude of space to better promote public health through research.</t>
  </si>
  <si>
    <t>Cell; Molecule; Organ; Organelle; structural; Tissue</t>
  </si>
  <si>
    <t>Biomedical image processing; Computational modeling; computer applications; computer graphics; computer vision computing methodologies; Human factors; image processing; Image resolution; life and medical sciences; modeling; Nanobioscience; pattern recognition; Pattern recognition; Scanning electron microscopy; Science - general; segmentation; simulation; visualization; Visualization; visualization techniques and methodologies; volume visualization</t>
  </si>
  <si>
    <t>https://doi.org/10.1093/bioinformatics/btab036</t>
  </si>
  <si>
    <t>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studies.Cellinker is available at http://www.rna-society.org/cellinker/Supplementary data are available at Bioinformatics online.</t>
  </si>
  <si>
    <t>&lt;p&gt;this is showing molecules, vacuoules/vesicles (=organelle scale) and cells == multiscale&lt;/p&gt;</t>
  </si>
  <si>
    <t>Zhong, Wei; Wu, Mei; Chang, Ching-Wei; Merrick, Karl A.; Merajver, Sofia D.; Mycek, Mary-Ann</t>
  </si>
  <si>
    <t>Picosecond-resolution fluorescence lifetime imaging microscopy: a useful tool for sensing molecular interactions in vivo via FRET</t>
  </si>
  <si>
    <t>Optics Express</t>
  </si>
  <si>
    <t>10.1364/oe.15.018220</t>
  </si>
  <si>
    <t>Fluorescence lifetime imaging microscopy (FLIM) provides a promising, robust method of detecting molecular interaction not not nots in vivo via fluorescence/Förster resonance energy transfer (FRET), by monitoring the variation of donor fluorescence lifetime, which is insensitive to many artifacts influencing convential intensity-based measurements, e.g. fluorophore concentration, photobleaching, and spectral bleed-through. As proof of principle, we demonstrate the capability of a novel picosecond-resolution FLIM system to detect molecular interactions in a well-established FRET assay. We then apply the FLIM system to detect the molecular interaction of a transforming oncogene RhoC with a binding partner RhoGDIgamma in vivo, which is critical to understand and interfere with Rho signaling for cancer therapeutics.</t>
  </si>
  <si>
    <t>Computer-Aided Design; Equipment Design; Equipment Failure Analysis; Fluorescence Resonance Energy Transfer; Image Enhancement; Microscopy, Fluorescence; Protein Interaction Mapping; Reproducibility of Results; Sensitivity and Specificity</t>
  </si>
  <si>
    <t>A visualization framework for the analysis of neuromuscular simulations | SpringerLink</t>
  </si>
  <si>
    <t>https://link.springer.com/article/10.1007/s00371-010-0534-y</t>
  </si>
  <si>
    <t>Accelerated Visualization of Dynamic Molecular Surfaces - Lindow - 2010 - Computer Graphics Forum - Wiley Online Library</t>
  </si>
  <si>
    <t>https://onlinelibrary.wiley.com/doi/full/10.1111/j.1467-8659.2009.01693.x</t>
  </si>
  <si>
    <t>Building anatomically realistic jaw kinematics model from data | SpringerLink</t>
  </si>
  <si>
    <t>https://link.springer.com/article/10.1007/s00371-019-01677-8</t>
  </si>
  <si>
    <t>Cell Cycle — Physiome Model Repository</t>
  </si>
  <si>
    <t>https://models.physiomeproject.org/cell_cycle</t>
  </si>
  <si>
    <t>CyteGuide: Visual Guidance for Hierarchical Single-Cell Analysis | IEEE Journals &amp; Magazine | IEEE Xplore</t>
  </si>
  <si>
    <t>https://ieeexplore.ieee.org/abstract/document/8017575?casa_token=QYZ1fhHIikYAAAAA:NGf9Gyx0Jdnryjoa2QCcSBvVw2Cwd1K-i6gGGUgnzpGxlgTxDG35dmoQZVi3fWgYpThY6r4ZH-0</t>
  </si>
  <si>
    <t>Data-driven Sonification of CFD Aneurysm Models - ProQuest</t>
  </si>
  <si>
    <t>https://www.proquest.com/docview/2139704262?pq-origsite=gscholar&amp;fromopenview=true</t>
  </si>
  <si>
    <t>Explore millions of resources from scholarly journals, books, newspapers, videos and more, on the ProQuest Platform.</t>
  </si>
  <si>
    <t>Detecting the Transition Stage of Cells and Cell Parts by Prototype-Based Classification | SpringerLink</t>
  </si>
  <si>
    <t>https://link.springer.com/chapter/10.1007/978-3-319-08976-8_14</t>
  </si>
  <si>
    <t>&lt;p&gt;ORGANELLE application:&lt;/p&gt; &lt;p&gt; &lt;/p&gt; &lt;p&gt;"[...] &lt;span style="color: #323130; font-family: 'Segoe UI', 'Segoe UI Web (West European)', 'Segoe UI', -apple-system, 'system-ui', Roboto, 'Helvetica Neue', sans-serif; font-size: 14px;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none;"&gt;We present in the paper the method for prototype-based classification, the methodology, and describe the success of the method on a biological application - the detection of different dynamic signatures of mitochondrial movement.&lt;/span&gt;"&lt;/p&gt;</t>
  </si>
  <si>
    <t>Figure 2: Integrated intra-mitochondria cristae and matrix network in 3D. | Scientific Reports</t>
  </si>
  <si>
    <t>https://www.nature.com/articles/srep45474/figures/2</t>
  </si>
  <si>
    <t>Histology and Histopathology</t>
  </si>
  <si>
    <t>https://doi.org/10.14670/HH-18-339</t>
  </si>
  <si>
    <t>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t>
  </si>
  <si>
    <t>IEEE VIS 2021 Virtual: COVID-view: Diagnosis of COVID-19 using Chest CT</t>
  </si>
  <si>
    <t>https://virtual.ieeevis.org/year/2021/paper_v-full-1205.html</t>
  </si>
  <si>
    <t>VIS 2021 will be the year’s premier forum for advances in theory, methods, and applications of visualization and visual analytics. The conference will convene an international community of researchers and practitioners from universities, government, and industry to exchange recent findings on the design and use of visualization tools.</t>
  </si>
  <si>
    <t>breath; Organ</t>
  </si>
  <si>
    <t>IEEE VIS 2021 Virtual: Phoenix Virtual Heart: A Hybrid VR-Desktop Visualization System for Cardiac Surgery Planning and Education</t>
  </si>
  <si>
    <t>https://virtual.ieeevis.org/year/2021/paper_a-vahc-1009.html</t>
  </si>
  <si>
    <t>Illustrative Hybrid Visualization and Exploration of Anatomical and Functional Brain Data - Jainek - 2008 - Computer Graphics Forum - Wiley Online Library</t>
  </si>
  <si>
    <t>https://onlinelibrary.wiley.com/doi/full/10.1111/j.1467-8659.2008.01217.x</t>
  </si>
  <si>
    <t>Mathematical modelling of tumour growth and treatment | SpringerLink</t>
  </si>
  <si>
    <t>https://link.springer.com/chapter/10.1007/88-470-0396-2_3</t>
  </si>
  <si>
    <t>MBInfo</t>
  </si>
  <si>
    <t>https://www.mechanobio.info/what-is-the-nucleus/what-properties-of-the-nucleus-make-it-a-substrate-for-mechanotransduction/</t>
  </si>
  <si>
    <t>What properties of the nucleus facilitate mechanotransduction?  Similar to the concept of long distance force propagation along the cytoskeleton, the prestressed nuclear state, which counterbalances intracellular forces from the cytoskeleton, enables mechanotransduction 18556763 18406455 . Both the nuclear envelope and nuclear interior contribute to the mechanical properties of the nucleus as a whole</t>
  </si>
  <si>
    <t>Membrane mapping | Proceedings of the 4th Eurographics Workshop on Visual Computing for Biology and Medicine</t>
  </si>
  <si>
    <t>https://dl.acm.org/doi/abs/10.5555/2855637.2855651</t>
  </si>
  <si>
    <t>&lt;p&gt;multiscale category&lt;/p&gt; &lt;p&gt;molecule to cell&lt;/p&gt; &lt;p&gt; &lt;/p&gt; &lt;p&gt;&lt;strong style="color: #323130; font-family: 'Segoe UI', 'Segoe UI Web (West European)', 'Segoe UI', -apple-system, 'system-ui', Roboto, 'Helvetica Neue', sans-serif; font-size: 14px; font-style: normal; font-variant-ligatures: normal; font-variant-caps: normal; letter-spacing: normal; orphans: 2; text-align: left; text-indent: 0px; text-transform: none; white-space: normal; widows: 2; word-spacing: 0px; -webkit-text-stroke-width: 0px; background-color: #ffffff; text-decoration-thickness: initial; text-decoration-style: initial; text-decoration-color: initial;"&gt;Abstract&lt;/strong&gt;&lt;span style="color: #323130; font-family: 'Segoe UI', 'Segoe UI Web (West European)', 'Segoe UI', -apple-system, 'system-ui', Roboto, 'Helvetica Neue', sans-serif; font-size: 14px;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none;"&gt;:&lt;span&gt; &lt;/span&gt;&lt;/span&gt;&lt;span style="color: #323130; font-family: 'Segoe UI', 'Segoe UI Web (West European)', 'Segoe UI', -apple-system, 'system-ui', Roboto, 'Helvetica Neue', sans-serif; font-size: 14px;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display: inline !important; float: none;"&gt;Three-dimensional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behavior.&lt;/span&gt;&lt;/p&gt;</t>
  </si>
  <si>
    <t>Multi-scale Biological Modalities for Physiological Human Articulation | MULTISCALEHUMAN Project | Fact Sheet | FP7 | CORDIS | European Commission</t>
  </si>
  <si>
    <t>https://cordis.europa.eu/project/id/289897</t>
  </si>
  <si>
    <t>Muscle and Fascia Simulation with Extended Position Based Dynamics - Romeo - 2020 - Computer Graphics Forum - Wiley Online Library</t>
  </si>
  <si>
    <t>https://onlinelibrary.wiley.com/doi/full/10.1111/cgf.13734</t>
  </si>
  <si>
    <t>Oncothreads | Gehlenborg Lab</t>
  </si>
  <si>
    <t>http://gehlenborglab.org/research/projects/oncothreads/</t>
  </si>
  <si>
    <t>&lt;p&gt;tumor EVOLUTIOHN&lt;/p&gt;</t>
  </si>
  <si>
    <t>Quantitative Analysis of Knee Movement Patterns Through Comparative Visualization | SpringerLink</t>
  </si>
  <si>
    <t>https://link.springer.com/chapter/10.1007/978-3-319-24523-2_12</t>
  </si>
  <si>
    <t>The tethering of chromatin to the nuclear envelope supports nuclear mechanics | Nature Communications</t>
  </si>
  <si>
    <t>https://www.nature.com/articles/ncomms8159</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</si>
</sst>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 d"/>
    <numFmt numFmtId="166" formatCode="m ,d"/>
    <numFmt numFmtId="167" formatCode="m-d"/>
    <numFmt numFmtId="168" formatCode="0.0%"/>
    <numFmt numFmtId="169" formatCode="m/d/yyyy"/>
    <numFmt numFmtId="170" formatCode="yyyy-mm"/>
    <numFmt numFmtId="171" formatCode="yyyy-m"/>
    <numFmt numFmtId="172" formatCode="yyyy-mm-dd"/>
  </numFmts>
  <fonts count="14">
    <font>
      <sz val="10.0"/>
      <color rgb="FF000000"/>
      <name val="Arial"/>
    </font>
    <font/>
    <font>
      <color rgb="FF000000"/>
      <name val="Arial"/>
    </font>
    <font>
      <u/>
      <color rgb="FF0000FF"/>
    </font>
    <font>
      <u/>
      <color rgb="FF0000FF"/>
    </font>
    <font>
      <u/>
      <color rgb="FF0000FF"/>
    </font>
    <font>
      <color rgb="FF222222"/>
      <name val="Arial"/>
    </font>
    <font>
      <i/>
    </font>
    <font>
      <color rgb="FFB7B7B7"/>
    </font>
    <font>
      <color rgb="FF1C1D1E"/>
    </font>
    <font>
      <u/>
      <color rgb="FF0000FF"/>
    </font>
    <font>
      <u/>
      <color rgb="FF0000FF"/>
    </font>
    <font>
      <u/>
      <color rgb="FF1155CC"/>
    </font>
    <font>
      <color rgb="FF000000"/>
      <name val="Roboto"/>
    </font>
  </fonts>
  <fills count="1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rgb="FFD5A6BD"/>
        <bgColor rgb="FFD5A6BD"/>
      </patternFill>
    </fill>
    <fill>
      <patternFill patternType="solid">
        <fgColor rgb="FFC27BA0"/>
        <bgColor rgb="FFC27BA0"/>
      </patternFill>
    </fill>
    <fill>
      <patternFill patternType="solid">
        <fgColor rgb="FFF9CB9C"/>
        <bgColor rgb="FFF9CB9C"/>
      </patternFill>
    </fill>
    <fill>
      <patternFill patternType="solid">
        <fgColor rgb="FFFCE5CD"/>
        <bgColor rgb="FFFCE5CD"/>
      </patternFill>
    </fill>
    <fill>
      <patternFill patternType="solid">
        <fgColor rgb="FFB7E1CD"/>
        <bgColor rgb="FFB7E1CD"/>
      </patternFill>
    </fill>
    <fill>
      <patternFill patternType="solid">
        <fgColor rgb="FFEAD1DC"/>
        <bgColor rgb="FFEAD1DC"/>
      </patternFill>
    </fill>
    <fill>
      <patternFill patternType="solid">
        <fgColor rgb="FFD0E0E3"/>
        <bgColor rgb="FFD0E0E3"/>
      </patternFill>
    </fill>
    <fill>
      <patternFill patternType="solid">
        <fgColor rgb="FFEFEFEF"/>
        <bgColor rgb="FFEFEFEF"/>
      </patternFill>
    </fill>
    <fill>
      <patternFill patternType="solid">
        <fgColor rgb="FFCCCCCC"/>
        <bgColor rgb="FFCCCCCC"/>
      </patternFill>
    </fill>
    <fill>
      <patternFill patternType="solid">
        <fgColor rgb="FF00FF00"/>
        <bgColor rgb="FF00FF00"/>
      </patternFill>
    </fill>
    <fill>
      <patternFill patternType="solid">
        <fgColor rgb="FFFFD966"/>
        <bgColor rgb="FFFFD966"/>
      </patternFill>
    </fill>
    <fill>
      <patternFill patternType="solid">
        <fgColor rgb="FFFFF2CC"/>
        <bgColor rgb="FFFFF2CC"/>
      </patternFill>
    </fill>
  </fills>
  <borders count="5">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164" xfId="0" applyAlignment="1" applyFont="1" applyNumberFormat="1">
      <alignment readingOrder="0" shrinkToFit="0"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0" fontId="1" numFmtId="0" xfId="0" applyAlignment="1" applyFont="1">
      <alignment readingOrder="0" shrinkToFit="0" wrapText="0"/>
    </xf>
    <xf borderId="0" fillId="2" fontId="1" numFmtId="0" xfId="0" applyAlignment="1" applyFont="1">
      <alignment readingOrder="0" shrinkToFit="0" wrapText="0"/>
    </xf>
    <xf borderId="0" fillId="0" fontId="1" numFmtId="0" xfId="0" applyAlignment="1" applyFont="1">
      <alignment shrinkToFit="0" wrapText="0"/>
    </xf>
    <xf borderId="0" fillId="3" fontId="2" numFmtId="0" xfId="0" applyAlignment="1" applyFill="1" applyFont="1">
      <alignment horizontal="left" readingOrder="0"/>
    </xf>
    <xf borderId="0" fillId="2" fontId="1" numFmtId="0" xfId="0" applyAlignment="1" applyFont="1">
      <alignment readingOrder="0" shrinkToFit="0" wrapText="0"/>
    </xf>
    <xf borderId="0" fillId="4" fontId="1" numFmtId="0" xfId="0" applyAlignment="1" applyFill="1" applyFont="1">
      <alignment readingOrder="0" shrinkToFit="0" wrapText="0"/>
    </xf>
    <xf borderId="0" fillId="5" fontId="1" numFmtId="0" xfId="0" applyAlignment="1" applyFill="1" applyFont="1">
      <alignment readingOrder="0" shrinkToFit="0" wrapText="0"/>
    </xf>
    <xf borderId="0" fillId="0" fontId="1" numFmtId="0" xfId="0" applyAlignment="1" applyFont="1">
      <alignment shrinkToFit="0" wrapText="0"/>
    </xf>
    <xf borderId="0" fillId="0" fontId="1" numFmtId="0" xfId="0" applyAlignment="1" applyFont="1">
      <alignment readingOrder="0"/>
    </xf>
    <xf borderId="0" fillId="0" fontId="1" numFmtId="165" xfId="0" applyAlignment="1" applyFont="1" applyNumberFormat="1">
      <alignment readingOrder="0" shrinkToFit="0" wrapText="0"/>
    </xf>
    <xf borderId="0" fillId="2" fontId="3" numFmtId="0" xfId="0" applyAlignment="1" applyFont="1">
      <alignment readingOrder="0" shrinkToFit="0" wrapText="0"/>
    </xf>
    <xf borderId="0" fillId="0" fontId="4" numFmtId="0" xfId="0" applyAlignment="1" applyFont="1">
      <alignment readingOrder="0" shrinkToFit="0" wrapText="0"/>
    </xf>
    <xf borderId="0" fillId="6" fontId="1" numFmtId="0" xfId="0" applyAlignment="1" applyFill="1" applyFont="1">
      <alignment readingOrder="0" shrinkToFit="0" wrapText="0"/>
    </xf>
    <xf borderId="0" fillId="3" fontId="2" numFmtId="164" xfId="0" applyAlignment="1" applyFont="1" applyNumberFormat="1">
      <alignment horizontal="left" readingOrder="0"/>
    </xf>
    <xf borderId="0" fillId="0" fontId="5" numFmtId="0" xfId="0" applyAlignment="1" applyFont="1">
      <alignment readingOrder="0" shrinkToFit="0" wrapText="0"/>
    </xf>
    <xf borderId="0" fillId="0" fontId="1" numFmtId="166" xfId="0" applyAlignment="1" applyFont="1" applyNumberFormat="1">
      <alignment readingOrder="0" shrinkToFit="0" wrapText="0"/>
    </xf>
    <xf borderId="0" fillId="7" fontId="1" numFmtId="0" xfId="0" applyAlignment="1" applyFill="1" applyFont="1">
      <alignment readingOrder="0" shrinkToFit="0" wrapText="0"/>
    </xf>
    <xf borderId="0" fillId="0" fontId="2" numFmtId="164" xfId="0" applyAlignment="1" applyFont="1" applyNumberFormat="1">
      <alignment horizontal="left" readingOrder="0"/>
    </xf>
    <xf borderId="0" fillId="0" fontId="1" numFmtId="0" xfId="0" applyAlignment="1" applyFont="1">
      <alignment readingOrder="0" shrinkToFit="0" wrapText="0"/>
    </xf>
    <xf borderId="0" fillId="8" fontId="1" numFmtId="0" xfId="0" applyAlignment="1" applyFill="1" applyFont="1">
      <alignment readingOrder="0" shrinkToFit="0" wrapText="0"/>
    </xf>
    <xf borderId="0" fillId="0" fontId="1" numFmtId="167" xfId="0" applyAlignment="1" applyFont="1" applyNumberFormat="1">
      <alignment readingOrder="0"/>
    </xf>
    <xf borderId="0" fillId="2" fontId="1" numFmtId="165" xfId="0" applyAlignment="1" applyFont="1" applyNumberFormat="1">
      <alignment readingOrder="0" shrinkToFit="0" wrapText="0"/>
    </xf>
    <xf borderId="0" fillId="3" fontId="6" numFmtId="0" xfId="0" applyAlignment="1" applyFont="1">
      <alignment horizontal="left" readingOrder="0"/>
    </xf>
    <xf borderId="0" fillId="9" fontId="1" numFmtId="0" xfId="0" applyAlignment="1" applyFill="1" applyFont="1">
      <alignment readingOrder="0"/>
    </xf>
    <xf borderId="0" fillId="9" fontId="1" numFmtId="0" xfId="0" applyAlignment="1" applyFont="1">
      <alignment readingOrder="0" shrinkToFit="0" wrapText="0"/>
    </xf>
    <xf borderId="0" fillId="2" fontId="7" numFmtId="0" xfId="0" applyAlignment="1" applyFont="1">
      <alignment readingOrder="0" shrinkToFit="0" wrapText="0"/>
    </xf>
    <xf borderId="0" fillId="10" fontId="1" numFmtId="0" xfId="0" applyAlignment="1" applyFill="1" applyFont="1">
      <alignment readingOrder="0" shrinkToFit="0" wrapText="0"/>
    </xf>
    <xf borderId="0" fillId="11" fontId="1" numFmtId="0" xfId="0" applyAlignment="1" applyFill="1" applyFont="1">
      <alignment readingOrder="0" shrinkToFit="0" wrapText="0"/>
    </xf>
    <xf borderId="1" fillId="0" fontId="1" numFmtId="164" xfId="0" applyAlignment="1" applyBorder="1" applyFont="1" applyNumberFormat="1">
      <alignment readingOrder="0" shrinkToFit="0" wrapText="0"/>
    </xf>
    <xf borderId="1" fillId="0" fontId="1" numFmtId="0" xfId="0" applyAlignment="1" applyBorder="1" applyFont="1">
      <alignment readingOrder="0" shrinkToFit="0" wrapText="0"/>
    </xf>
    <xf borderId="1" fillId="2" fontId="1" numFmtId="0" xfId="0" applyAlignment="1" applyBorder="1" applyFont="1">
      <alignment readingOrder="0" shrinkToFit="0" wrapText="0"/>
    </xf>
    <xf borderId="1" fillId="4" fontId="1" numFmtId="0" xfId="0" applyAlignment="1" applyBorder="1" applyFont="1">
      <alignment readingOrder="0" shrinkToFit="0" wrapText="0"/>
    </xf>
    <xf borderId="1" fillId="0" fontId="1" numFmtId="0" xfId="0" applyAlignment="1" applyBorder="1" applyFont="1">
      <alignment readingOrder="0" shrinkToFit="0" wrapText="0"/>
    </xf>
    <xf borderId="1" fillId="2" fontId="1" numFmtId="0" xfId="0" applyAlignment="1" applyBorder="1" applyFont="1">
      <alignment readingOrder="0" shrinkToFit="0" wrapText="0"/>
    </xf>
    <xf borderId="0" fillId="0" fontId="1" numFmtId="0" xfId="0" applyAlignment="1" applyFont="1">
      <alignment readingOrder="0" shrinkToFit="0" wrapText="0"/>
    </xf>
    <xf borderId="0" fillId="4" fontId="1" numFmtId="0" xfId="0" applyAlignment="1" applyFont="1">
      <alignment shrinkToFit="0" wrapText="0"/>
    </xf>
    <xf borderId="0" fillId="4" fontId="1" numFmtId="0" xfId="0" applyAlignment="1" applyFont="1">
      <alignment readingOrder="0" shrinkToFit="0" wrapText="0"/>
    </xf>
    <xf borderId="0" fillId="3" fontId="2" numFmtId="0" xfId="0" applyAlignment="1" applyFont="1">
      <alignment horizontal="left" readingOrder="0" shrinkToFit="0" wrapText="0"/>
    </xf>
    <xf borderId="2" fillId="12" fontId="1" numFmtId="0" xfId="0" applyAlignment="1" applyBorder="1" applyFill="1" applyFont="1">
      <alignment readingOrder="0"/>
    </xf>
    <xf borderId="0" fillId="0" fontId="1" numFmtId="0" xfId="0" applyAlignment="1" applyFont="1">
      <alignment horizontal="left"/>
    </xf>
    <xf borderId="2" fillId="2" fontId="1" numFmtId="0" xfId="0" applyBorder="1" applyFont="1"/>
    <xf borderId="2" fillId="8" fontId="1" numFmtId="0" xfId="0" applyBorder="1" applyFont="1"/>
    <xf borderId="2" fillId="13" fontId="1" numFmtId="0" xfId="0" applyAlignment="1" applyBorder="1" applyFill="1" applyFont="1">
      <alignment readingOrder="0"/>
    </xf>
    <xf borderId="2" fillId="0" fontId="1" numFmtId="0" xfId="0" applyAlignment="1" applyBorder="1" applyFont="1">
      <alignment readingOrder="0"/>
    </xf>
    <xf borderId="2" fillId="0" fontId="1" numFmtId="0" xfId="0" applyBorder="1" applyFont="1"/>
    <xf borderId="2" fillId="0" fontId="1" numFmtId="9" xfId="0" applyBorder="1" applyFont="1" applyNumberFormat="1"/>
    <xf borderId="2" fillId="4" fontId="1" numFmtId="0" xfId="0" applyAlignment="1" applyBorder="1" applyFont="1">
      <alignment readingOrder="0"/>
    </xf>
    <xf borderId="2" fillId="2" fontId="1" numFmtId="168" xfId="0" applyBorder="1" applyFont="1" applyNumberFormat="1"/>
    <xf borderId="2" fillId="8" fontId="1" numFmtId="168" xfId="0" applyBorder="1" applyFont="1" applyNumberFormat="1"/>
    <xf borderId="0" fillId="0" fontId="1" numFmtId="164" xfId="0" applyAlignment="1" applyFont="1" applyNumberFormat="1">
      <alignment readingOrder="0"/>
    </xf>
    <xf borderId="0" fillId="0" fontId="1" numFmtId="0" xfId="0" applyAlignment="1" applyFont="1">
      <alignment horizontal="left" readingOrder="0"/>
    </xf>
    <xf borderId="2" fillId="12" fontId="1" numFmtId="0" xfId="0" applyBorder="1" applyFont="1"/>
    <xf borderId="2" fillId="0" fontId="8" numFmtId="169" xfId="0" applyAlignment="1" applyBorder="1" applyFont="1" applyNumberFormat="1">
      <alignment horizontal="right" readingOrder="0"/>
    </xf>
    <xf borderId="2" fillId="0" fontId="8" numFmtId="0" xfId="0" applyBorder="1" applyFont="1"/>
    <xf borderId="0" fillId="0" fontId="1" numFmtId="9" xfId="0" applyAlignment="1" applyFont="1" applyNumberFormat="1">
      <alignment horizontal="left"/>
    </xf>
    <xf borderId="2" fillId="11" fontId="1" numFmtId="0" xfId="0" applyBorder="1" applyFont="1"/>
    <xf borderId="2" fillId="0" fontId="8" numFmtId="169" xfId="0" applyAlignment="1" applyBorder="1" applyFont="1" applyNumberFormat="1">
      <alignment readingOrder="0"/>
    </xf>
    <xf borderId="2" fillId="0" fontId="9" numFmtId="169" xfId="0" applyAlignment="1" applyBorder="1" applyFont="1" applyNumberFormat="1">
      <alignment readingOrder="0"/>
    </xf>
    <xf borderId="2" fillId="0" fontId="9" numFmtId="0" xfId="0" applyBorder="1" applyFont="1"/>
    <xf borderId="0" fillId="0" fontId="1" numFmtId="0" xfId="0" applyAlignment="1" applyFont="1">
      <alignment readingOrder="0" shrinkToFit="0" wrapText="1"/>
    </xf>
    <xf borderId="3" fillId="0" fontId="1" numFmtId="0" xfId="0" applyAlignment="1" applyBorder="1" applyFont="1">
      <alignment shrinkToFit="0" wrapText="0"/>
    </xf>
    <xf borderId="3" fillId="0" fontId="1" numFmtId="0" xfId="0" applyAlignment="1" applyBorder="1" applyFont="1">
      <alignment readingOrder="0" shrinkToFit="0" wrapText="0"/>
    </xf>
    <xf borderId="3" fillId="0" fontId="1" numFmtId="0" xfId="0" applyAlignment="1" applyBorder="1" applyFont="1">
      <alignment readingOrder="0" shrinkToFit="0" wrapText="0"/>
    </xf>
    <xf borderId="0" fillId="4" fontId="1" numFmtId="0" xfId="0" applyAlignment="1" applyFont="1">
      <alignment readingOrder="0" shrinkToFit="0" wrapText="1"/>
    </xf>
    <xf borderId="0" fillId="4" fontId="1" numFmtId="0" xfId="0" applyAlignment="1" applyFont="1">
      <alignment readingOrder="0"/>
    </xf>
    <xf borderId="0" fillId="0" fontId="10" numFmtId="0" xfId="0" applyAlignment="1" applyFont="1">
      <alignment readingOrder="0" shrinkToFit="0" wrapText="0"/>
    </xf>
    <xf borderId="0" fillId="0" fontId="1" numFmtId="0" xfId="0" applyAlignment="1" applyFont="1">
      <alignment shrinkToFit="0" wrapText="1"/>
    </xf>
    <xf borderId="0" fillId="3" fontId="6" numFmtId="0" xfId="0" applyAlignment="1" applyFont="1">
      <alignment horizontal="left" readingOrder="0" shrinkToFit="0" wrapText="0"/>
    </xf>
    <xf borderId="0" fillId="0" fontId="11" numFmtId="0" xfId="0" applyAlignment="1" applyFont="1">
      <alignment readingOrder="0" shrinkToFit="0" wrapText="1"/>
    </xf>
    <xf borderId="0" fillId="0" fontId="12" numFmtId="0" xfId="0" applyAlignment="1" applyFont="1">
      <alignment readingOrder="0" shrinkToFit="0" wrapText="0"/>
    </xf>
    <xf borderId="0" fillId="2" fontId="1" numFmtId="0" xfId="0" applyAlignment="1" applyFont="1">
      <alignment readingOrder="0" shrinkToFit="0" wrapText="1"/>
    </xf>
    <xf borderId="3" fillId="2" fontId="1" numFmtId="0" xfId="0" applyAlignment="1" applyBorder="1" applyFont="1">
      <alignment readingOrder="0" shrinkToFit="0" wrapText="1"/>
    </xf>
    <xf borderId="0" fillId="14" fontId="1" numFmtId="0" xfId="0" applyAlignment="1" applyFill="1" applyFont="1">
      <alignment readingOrder="0"/>
    </xf>
    <xf borderId="0" fillId="0" fontId="1" numFmtId="0" xfId="0" applyAlignment="1" applyFont="1">
      <alignment readingOrder="0" shrinkToFit="0" wrapText="1"/>
    </xf>
    <xf borderId="0" fillId="0" fontId="1" numFmtId="0" xfId="0" applyAlignment="1" applyFont="1">
      <alignment readingOrder="0"/>
    </xf>
    <xf borderId="3" fillId="0" fontId="1" numFmtId="0" xfId="0" applyAlignment="1" applyBorder="1" applyFont="1">
      <alignment readingOrder="0"/>
    </xf>
    <xf borderId="3" fillId="0" fontId="1" numFmtId="0" xfId="0" applyAlignment="1" applyBorder="1" applyFont="1">
      <alignment readingOrder="0" shrinkToFit="0" wrapText="1"/>
    </xf>
    <xf borderId="0" fillId="0" fontId="1" numFmtId="0" xfId="0" applyFont="1"/>
    <xf borderId="0" fillId="2" fontId="1" numFmtId="0" xfId="0" applyAlignment="1" applyFont="1">
      <alignment readingOrder="0"/>
    </xf>
    <xf borderId="3" fillId="2" fontId="1" numFmtId="0" xfId="0" applyAlignment="1" applyBorder="1" applyFont="1">
      <alignment readingOrder="0"/>
    </xf>
    <xf borderId="3" fillId="0" fontId="1" numFmtId="0" xfId="0" applyAlignment="1" applyBorder="1" applyFont="1">
      <alignment readingOrder="0" shrinkToFit="0" wrapText="1"/>
    </xf>
    <xf borderId="3" fillId="0" fontId="1" numFmtId="0" xfId="0" applyAlignment="1" applyBorder="1" applyFont="1">
      <alignment readingOrder="0"/>
    </xf>
    <xf borderId="0" fillId="10" fontId="1" numFmtId="0" xfId="0" applyAlignment="1" applyFont="1">
      <alignment readingOrder="0" shrinkToFit="0" wrapText="1"/>
    </xf>
    <xf borderId="4" fillId="2" fontId="1" numFmtId="0" xfId="0" applyAlignment="1" applyBorder="1" applyFont="1">
      <alignment readingOrder="0"/>
    </xf>
    <xf borderId="0" fillId="0" fontId="13" numFmtId="0" xfId="0" applyAlignment="1" applyFont="1">
      <alignment readingOrder="0"/>
    </xf>
    <xf borderId="3" fillId="4" fontId="1" numFmtId="0" xfId="0" applyAlignment="1" applyBorder="1" applyFont="1">
      <alignment readingOrder="0"/>
    </xf>
    <xf borderId="0" fillId="0" fontId="1" numFmtId="0" xfId="0" applyAlignment="1" applyFont="1">
      <alignment shrinkToFit="0" wrapText="1"/>
    </xf>
    <xf borderId="3" fillId="0" fontId="1" numFmtId="0" xfId="0" applyBorder="1" applyFont="1"/>
    <xf borderId="3" fillId="0" fontId="1" numFmtId="0" xfId="0" applyAlignment="1" applyBorder="1" applyFont="1">
      <alignment shrinkToFit="0" wrapText="1"/>
    </xf>
    <xf borderId="0" fillId="15" fontId="1" numFmtId="0" xfId="0" applyAlignment="1" applyFill="1" applyFont="1">
      <alignment readingOrder="0" shrinkToFit="0" wrapText="0"/>
    </xf>
    <xf borderId="3" fillId="0" fontId="1" numFmtId="0" xfId="0" applyAlignment="1" applyBorder="1" applyFont="1">
      <alignment shrinkToFit="0" wrapText="0"/>
    </xf>
    <xf borderId="3" fillId="0" fontId="1" numFmtId="0" xfId="0" applyAlignment="1" applyBorder="1" applyFont="1">
      <alignment readingOrder="0" shrinkToFit="0" wrapText="0"/>
    </xf>
    <xf borderId="0" fillId="0" fontId="1" numFmtId="170" xfId="0" applyAlignment="1" applyFont="1" applyNumberFormat="1">
      <alignment readingOrder="0" shrinkToFit="0" wrapText="0"/>
    </xf>
    <xf borderId="0" fillId="0" fontId="1" numFmtId="171" xfId="0" applyAlignment="1" applyFont="1" applyNumberFormat="1">
      <alignment readingOrder="0" shrinkToFit="0" wrapText="0"/>
    </xf>
    <xf borderId="0" fillId="0" fontId="1" numFmtId="172" xfId="0" applyAlignment="1" applyFont="1" applyNumberFormat="1">
      <alignment readingOrder="0" shrinkToFit="0" wrapText="0"/>
    </xf>
    <xf borderId="0" fillId="16" fontId="1" numFmtId="0" xfId="0" applyAlignment="1" applyFill="1" applyFont="1">
      <alignment readingOrder="0" shrinkToFit="0" wrapText="0"/>
    </xf>
    <xf borderId="0" fillId="16" fontId="1" numFmtId="0" xfId="0" applyAlignment="1" applyFont="1">
      <alignment shrinkToFit="0" wrapText="0"/>
    </xf>
  </cellXfs>
  <cellStyles count="1">
    <cellStyle xfId="0" name="Normal" builtinId="0"/>
  </cellStyles>
  <dxfs count="11">
    <dxf>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B4A7D6"/>
          <bgColor rgb="FFB4A7D6"/>
        </patternFill>
      </fill>
      <border/>
    </dxf>
    <dxf>
      <font/>
      <fill>
        <patternFill patternType="solid">
          <fgColor rgb="FFA2C4C9"/>
          <bgColor rgb="FFA2C4C9"/>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FCE5CD"/>
          <bgColor rgb="FFFCE5CD"/>
        </patternFill>
      </fill>
      <border/>
    </dxf>
  </dxfs>
  <tableStyles count="5">
    <tableStyle count="3" pivot="0" name="main-style">
      <tableStyleElement dxfId="7" type="headerRow"/>
      <tableStyleElement dxfId="8" type="firstRowStripe"/>
      <tableStyleElement dxfId="9" type="secondRowStripe"/>
    </tableStyle>
    <tableStyle count="2" pivot="0" name="cut-style">
      <tableStyleElement dxfId="8" type="firstRowStripe"/>
      <tableStyleElement dxfId="9" type="secondRowStripe"/>
    </tableStyle>
    <tableStyle count="3" pivot="0" name="original-papers-style">
      <tableStyleElement dxfId="7" type="headerRow"/>
      <tableStyleElement dxfId="8" type="firstRowStripe"/>
      <tableStyleElement dxfId="9" type="secondRowStripe"/>
    </tableStyle>
    <tableStyle count="2" pivot="0" name="Zotero-dump-28122021-style">
      <tableStyleElement dxfId="9" type="firstRowStripe"/>
      <tableStyleElement dxfId="8" type="secondRowStripe"/>
    </tableStyle>
    <tableStyle count="3" pivot="0" name="Zotero-dump-28122021-style 2">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Associated entries vs. Level</a:t>
            </a:r>
          </a:p>
        </c:rich>
      </c:tx>
      <c:overlay val="0"/>
    </c:title>
    <c:plotArea>
      <c:layout/>
      <c:barChart>
        <c:barDir val="col"/>
        <c:ser>
          <c:idx val="0"/>
          <c:order val="0"/>
          <c:tx>
            <c:strRef>
              <c:f>status!$G$1</c:f>
            </c:strRef>
          </c:tx>
          <c:spPr>
            <a:solidFill>
              <a:srgbClr val="4285F4"/>
            </a:solidFill>
            <a:ln cmpd="sng">
              <a:solidFill>
                <a:srgbClr val="000000"/>
              </a:solidFill>
            </a:ln>
          </c:spPr>
          <c:cat>
            <c:strRef>
              <c:f>status!$F$2:$F$6</c:f>
            </c:strRef>
          </c:cat>
          <c:val>
            <c:numRef>
              <c:f>status!$G$2:$G$6</c:f>
              <c:numCache/>
            </c:numRef>
          </c:val>
        </c:ser>
        <c:axId val="1572708484"/>
        <c:axId val="600081357"/>
      </c:barChart>
      <c:catAx>
        <c:axId val="157270848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Level</a:t>
                </a:r>
              </a:p>
            </c:rich>
          </c:tx>
          <c:overlay val="0"/>
        </c:title>
        <c:numFmt formatCode="General" sourceLinked="1"/>
        <c:majorTickMark val="none"/>
        <c:minorTickMark val="none"/>
        <c:spPr/>
        <c:txPr>
          <a:bodyPr/>
          <a:lstStyle/>
          <a:p>
            <a:pPr lvl="0">
              <a:defRPr b="0">
                <a:solidFill>
                  <a:srgbClr val="000000"/>
                </a:solidFill>
                <a:latin typeface="Roboto"/>
              </a:defRPr>
            </a:pPr>
          </a:p>
        </c:txPr>
        <c:crossAx val="600081357"/>
      </c:catAx>
      <c:valAx>
        <c:axId val="6000813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Associated entries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72708484"/>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4257675" cy="2647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388" displayName="Table_1" id="1">
  <tableColumns count="36">
    <tableColumn name="date finished/checked" id="1"/>
    <tableColumn name="status" id="2"/>
    <tableColumn name="ID" id="3"/>
    <tableColumn name="Title" id="4"/>
    <tableColumn name="Author" id="5"/>
    <tableColumn name="Year" id="6"/>
    <tableColumn name="Data Origin" id="7"/>
    <tableColumn name="Visual Dim" id="8"/>
    <tableColumn name="Space Scale Start" id="9"/>
    <tableColumn name="Space Scale Finish" id="10"/>
    <tableColumn name="Time Scale Start" id="11"/>
    <tableColumn name="Time Scale Finish" id="12"/>
    <tableColumn name="Level" id="13"/>
    <tableColumn name="Multi scale" id="14"/>
    <tableColumn name="Human" id="15"/>
    <tableColumn name="Phys/Anat" id="16"/>
    <tableColumn name="Survey model method tool" id="17"/>
    <tableColumn name="Old Purpose" id="18"/>
    <tableColumn name="Exploration" id="19"/>
    <tableColumn name="Analysis" id="20"/>
    <tableColumn name="Communication" id="21"/>
    <tableColumn name="Purpose test" id="22"/>
    <tableColumn name="Purpose comment" id="23"/>
    <tableColumn name="Process" id="24"/>
    <tableColumn name="Structure" id="25"/>
    <tableColumn name="Origin" id="26"/>
    <tableColumn name="Concept" id="27"/>
    <tableColumn name="Ref. Image" id="28"/>
    <tableColumn name="Image Name" id="29"/>
    <tableColumn name="Bibtex Authors" id="30"/>
    <tableColumn name="Abstract" id="31"/>
    <tableColumn name="Keywords" id="32"/>
    <tableColumn name="Future work" id="33"/>
    <tableColumn name="DOI" id="34"/>
    <tableColumn name="in vitaLITy?" id="35"/>
    <tableColumn name="in paper" id="36"/>
  </tableColumns>
  <tableStyleInfo name="main-style" showColumnStripes="0" showFirstColumn="1" showLastColumn="1" showRowStripes="1"/>
</table>
</file>

<file path=xl/tables/table2.xml><?xml version="1.0" encoding="utf-8"?>
<table xmlns="http://schemas.openxmlformats.org/spreadsheetml/2006/main" headerRowCount="0" ref="A1:AJ3" displayName="Table_2" id="2">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cut-style" showColumnStripes="0" showFirstColumn="1" showLastColumn="1" showRowStripes="1"/>
</table>
</file>

<file path=xl/tables/table3.xml><?xml version="1.0" encoding="utf-8"?>
<table xmlns="http://schemas.openxmlformats.org/spreadsheetml/2006/main" ref="A1:AG229" displayName="Table_3" id="3">
  <tableColumns count="33">
    <tableColumn name="ID" id="1"/>
    <tableColumn name="Author" id="2"/>
    <tableColumn name="Title" id="3"/>
    <tableColumn name="Year" id="4"/>
    <tableColumn name="Data Origin" id="5"/>
    <tableColumn name="Visual Dim" id="6"/>
    <tableColumn name="Space Scale Start" id="7"/>
    <tableColumn name="Space Scale Finish" id="8"/>
    <tableColumn name="Time Scale Start" id="9"/>
    <tableColumn name="Time Scale Finish" id="10"/>
    <tableColumn name="Level" id="11"/>
    <tableColumn name="Multi scale" id="12"/>
    <tableColumn name="Human" id="13"/>
    <tableColumn name="Phys/Anat" id="14"/>
    <tableColumn name="Survey model method tool" id="15"/>
    <tableColumn name="Old Purpose" id="16"/>
    <tableColumn name="Exploration" id="17"/>
    <tableColumn name="Analysis" id="18"/>
    <tableColumn name="Communication" id="19"/>
    <tableColumn name="Purpose test" id="20"/>
    <tableColumn name="Purpose comment" id="21"/>
    <tableColumn name="Process" id="22"/>
    <tableColumn name="Structure" id="23"/>
    <tableColumn name="Origin" id="24"/>
    <tableColumn name="Concept" id="25"/>
    <tableColumn name="Ref. Image" id="26"/>
    <tableColumn name="Image Name" id="27"/>
    <tableColumn name="Bibtex Authors" id="28"/>
    <tableColumn name="Abstract" id="29"/>
    <tableColumn name="Keywords" id="30"/>
    <tableColumn name="Future work" id="31"/>
    <tableColumn name="doi" id="32"/>
    <tableColumn name="in vitaLITy?" id="33"/>
  </tableColumns>
  <tableStyleInfo name="original-papers-style" showColumnStripes="0" showFirstColumn="1" showLastColumn="1" showRowStripes="1"/>
</table>
</file>

<file path=xl/tables/table4.xml><?xml version="1.0" encoding="utf-8"?>
<table xmlns="http://schemas.openxmlformats.org/spreadsheetml/2006/main" headerRowCount="0" ref="C451:D452" displayName="Table_4" id="4">
  <tableColumns count="2">
    <tableColumn name="Column1" id="1"/>
    <tableColumn name="Column2" id="2"/>
  </tableColumns>
  <tableStyleInfo name="Zotero-dump-28122021-style" showColumnStripes="0" showFirstColumn="1" showLastColumn="1" showRowStripes="1"/>
</table>
</file>

<file path=xl/tables/table5.xml><?xml version="1.0" encoding="utf-8"?>
<table xmlns="http://schemas.openxmlformats.org/spreadsheetml/2006/main" ref="A1:I227" displayName="Table_5" id="5">
  <tableColumns count="9">
    <tableColumn name="Key from main" id="1"/>
    <tableColumn name="Publication Year" id="2"/>
    <tableColumn name="Author" id="3"/>
    <tableColumn name="Title" id="4"/>
    <tableColumn name="Publication Title" id="5"/>
    <tableColumn name="DOI" id="6"/>
    <tableColumn name="Url" id="7"/>
    <tableColumn name="Abstract Note" id="8"/>
    <tableColumn name="Year" id="9"/>
  </tableColumns>
  <tableStyleInfo name="Zotero-dump-28122021-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ieeexplore.ieee.org/document/6881728" TargetMode="External"/><Relationship Id="rId3" Type="http://schemas.openxmlformats.org/officeDocument/2006/relationships/hyperlink" Target="https://www.youtube.com/watch?v=7Hk9jct2ozY" TargetMode="External"/><Relationship Id="rId4" Type="http://schemas.openxmlformats.org/officeDocument/2006/relationships/hyperlink" Target="https://github.com/eblancoga/seqcode." TargetMode="External"/><Relationship Id="rId9" Type="http://schemas.openxmlformats.org/officeDocument/2006/relationships/table" Target="../tables/table1.xml"/><Relationship Id="rId5" Type="http://schemas.openxmlformats.org/officeDocument/2006/relationships/hyperlink" Target="https://zenodo.org/record/4740646."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dvanced-microscopy.utah.edu/education/electron-micro/" TargetMode="External"/><Relationship Id="rId3" Type="http://schemas.openxmlformats.org/officeDocument/2006/relationships/hyperlink" Target="https://www.nature.com/articles/s12276-018-0071-8/figures/5"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 Id="rId5" Type="http://schemas.openxmlformats.org/officeDocument/2006/relationships/table" Target="../tables/table3.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ciencedirect.com/science/article/pii/S0968000420300566" TargetMode="External"/><Relationship Id="rId190" Type="http://schemas.openxmlformats.org/officeDocument/2006/relationships/table" Target="../tables/table5.xml"/><Relationship Id="rId42" Type="http://schemas.openxmlformats.org/officeDocument/2006/relationships/hyperlink" Target="https://link.springer.com/10.1007/s12650-020-00646-x" TargetMode="External"/><Relationship Id="rId41" Type="http://schemas.openxmlformats.org/officeDocument/2006/relationships/hyperlink" Target="https://onlinelibrary.wiley.com/doi/abs/10.1002/1873-3468.12778" TargetMode="External"/><Relationship Id="rId44" Type="http://schemas.openxmlformats.org/officeDocument/2006/relationships/hyperlink" Target="https://hal.inria.fr/hal-03163672" TargetMode="External"/><Relationship Id="rId43" Type="http://schemas.openxmlformats.org/officeDocument/2006/relationships/hyperlink" Target="http://arxiv.org/abs/1810.00499" TargetMode="External"/><Relationship Id="rId46" Type="http://schemas.openxmlformats.org/officeDocument/2006/relationships/hyperlink" Target="https://www.biorxiv.org/content/10.1101/2021.02.01.428836v1" TargetMode="External"/><Relationship Id="rId45" Type="http://schemas.openxmlformats.org/officeDocument/2006/relationships/hyperlink" Target="https://osf.io/b3n4u/" TargetMode="External"/><Relationship Id="rId107" Type="http://schemas.openxmlformats.org/officeDocument/2006/relationships/hyperlink" Target="https://www.frontiersin.org/article/10.3389/fbinf.2021.669186" TargetMode="External"/><Relationship Id="rId106" Type="http://schemas.openxmlformats.org/officeDocument/2006/relationships/hyperlink" Target="https://onlinelibrary.wiley.com/doi/abs/10.1111/cgf.13727" TargetMode="External"/><Relationship Id="rId105" Type="http://schemas.openxmlformats.org/officeDocument/2006/relationships/hyperlink" Target="https://www.nature.com/articles/nbt.1558" TargetMode="External"/><Relationship Id="rId104" Type="http://schemas.openxmlformats.org/officeDocument/2006/relationships/hyperlink" Target="https://doi.org/10.1007/s11548-019-02083-0" TargetMode="External"/><Relationship Id="rId109" Type="http://schemas.openxmlformats.org/officeDocument/2006/relationships/hyperlink" Target="https://onlinelibrary.wiley.com/doi/abs/10.1002/qua.26133" TargetMode="External"/><Relationship Id="rId108" Type="http://schemas.openxmlformats.org/officeDocument/2006/relationships/hyperlink" Target="https://www.nature.com/articles/nmeth.f.301" TargetMode="External"/><Relationship Id="rId48" Type="http://schemas.openxmlformats.org/officeDocument/2006/relationships/hyperlink" Target="https://phys.org/news/2015-06-cell-nucleus.html" TargetMode="External"/><Relationship Id="rId47" Type="http://schemas.openxmlformats.org/officeDocument/2006/relationships/hyperlink" Target="https://journals.asm.org/doi/full/10.1128/MMBR.69.4.544-564.2005" TargetMode="External"/><Relationship Id="rId186" Type="http://schemas.openxmlformats.org/officeDocument/2006/relationships/drawing" Target="../drawings/drawing6.xml"/><Relationship Id="rId185" Type="http://schemas.openxmlformats.org/officeDocument/2006/relationships/hyperlink" Target="https://www.nature.com/articles/ncomms8159" TargetMode="External"/><Relationship Id="rId49" Type="http://schemas.openxmlformats.org/officeDocument/2006/relationships/hyperlink" Target="https://www.nature.com/articles/nature06522" TargetMode="External"/><Relationship Id="rId184" Type="http://schemas.openxmlformats.org/officeDocument/2006/relationships/hyperlink" Target="https://link.springer.com/chapter/10.1007/978-3-319-24523-2_12" TargetMode="External"/><Relationship Id="rId103" Type="http://schemas.openxmlformats.org/officeDocument/2006/relationships/hyperlink" Target="https://www.ncbi.nlm.nih.gov/pmc/articles/PMC4283644/" TargetMode="External"/><Relationship Id="rId102" Type="http://schemas.openxmlformats.org/officeDocument/2006/relationships/hyperlink" Target="http://urn.kb.se/resolve?urn=urn:nbn:se:liu:diva-92834" TargetMode="External"/><Relationship Id="rId101" Type="http://schemas.openxmlformats.org/officeDocument/2006/relationships/hyperlink" Target="https://www.sciencedirect.com/science/article/pii/S0968000420301171" TargetMode="External"/><Relationship Id="rId189" Type="http://schemas.openxmlformats.org/officeDocument/2006/relationships/table" Target="../tables/table4.xml"/><Relationship Id="rId100" Type="http://schemas.openxmlformats.org/officeDocument/2006/relationships/hyperlink" Target="https://link.aps.org/doi/10.1103/PhysRevFluids.6.110505" TargetMode="External"/><Relationship Id="rId31" Type="http://schemas.openxmlformats.org/officeDocument/2006/relationships/hyperlink" Target="http://diglib.eg.org/handle/10.2312/VCBM.VCBM12.099-106" TargetMode="External"/><Relationship Id="rId30" Type="http://schemas.openxmlformats.org/officeDocument/2006/relationships/hyperlink" Target="https://www.sciencedirect.com/science/article/pii/S0097849319300615" TargetMode="External"/><Relationship Id="rId33" Type="http://schemas.openxmlformats.org/officeDocument/2006/relationships/hyperlink" Target="https://doi.org/10.1145/1620993.1621006" TargetMode="External"/><Relationship Id="rId183" Type="http://schemas.openxmlformats.org/officeDocument/2006/relationships/hyperlink" Target="http://gehlenborglab.org/research/projects/oncothreads/" TargetMode="External"/><Relationship Id="rId32" Type="http://schemas.openxmlformats.org/officeDocument/2006/relationships/hyperlink" Target="http://link.springer.com/10.1007/BF01901269" TargetMode="External"/><Relationship Id="rId182" Type="http://schemas.openxmlformats.org/officeDocument/2006/relationships/hyperlink" Target="https://onlinelibrary.wiley.com/doi/full/10.1111/cgf.13734" TargetMode="External"/><Relationship Id="rId35" Type="http://schemas.openxmlformats.org/officeDocument/2006/relationships/hyperlink" Target="https://www.nature.com/articles/nature12985" TargetMode="External"/><Relationship Id="rId181" Type="http://schemas.openxmlformats.org/officeDocument/2006/relationships/hyperlink" Target="https://cordis.europa.eu/project/id/289897" TargetMode="External"/><Relationship Id="rId34" Type="http://schemas.openxmlformats.org/officeDocument/2006/relationships/hyperlink" Target="https://www.frontiersin.org/article/10.3389/fphy.2020.00138/full" TargetMode="External"/><Relationship Id="rId180" Type="http://schemas.openxmlformats.org/officeDocument/2006/relationships/hyperlink" Target="https://dl.acm.org/doi/abs/10.5555/2855637.2855651" TargetMode="External"/><Relationship Id="rId37" Type="http://schemas.openxmlformats.org/officeDocument/2006/relationships/hyperlink" Target="https://www.nature.com/articles/nmeth.1436" TargetMode="External"/><Relationship Id="rId176" Type="http://schemas.openxmlformats.org/officeDocument/2006/relationships/hyperlink" Target="https://onlinelibrary.wiley.com/doi/full/10.1111/j.1467-8659.2008.01217.x" TargetMode="External"/><Relationship Id="rId36" Type="http://schemas.openxmlformats.org/officeDocument/2006/relationships/hyperlink" Target="https://www.sciencedirect.com/science/article/pii/S0097849320301199" TargetMode="External"/><Relationship Id="rId175" Type="http://schemas.openxmlformats.org/officeDocument/2006/relationships/hyperlink" Target="https://virtual.ieeevis.org/year/2021/paper_a-vahc-1009.html" TargetMode="External"/><Relationship Id="rId39" Type="http://schemas.openxmlformats.org/officeDocument/2006/relationships/hyperlink" Target="https://www.ncbi.nlm.nih.gov/pmc/articles/PMC6938546/" TargetMode="External"/><Relationship Id="rId174" Type="http://schemas.openxmlformats.org/officeDocument/2006/relationships/hyperlink" Target="https://virtual.ieeevis.org/year/2021/paper_v-full-1205.html" TargetMode="External"/><Relationship Id="rId38" Type="http://schemas.openxmlformats.org/officeDocument/2006/relationships/hyperlink" Target="https://journals.plos.org/ploscompbiol/article?id=10.1371/journal.pcbi.1005991" TargetMode="External"/><Relationship Id="rId173" Type="http://schemas.openxmlformats.org/officeDocument/2006/relationships/hyperlink" Target="https://doi.org/10.14670/HH-18-339" TargetMode="External"/><Relationship Id="rId179" Type="http://schemas.openxmlformats.org/officeDocument/2006/relationships/hyperlink" Target="https://dl.acm.org/doi/abs/10.5555/2855637.2855651" TargetMode="External"/><Relationship Id="rId178" Type="http://schemas.openxmlformats.org/officeDocument/2006/relationships/hyperlink" Target="https://www.mechanobio.info/what-is-the-nucleus/what-properties-of-the-nucleus-make-it-a-substrate-for-mechanotransduction/" TargetMode="External"/><Relationship Id="rId177" Type="http://schemas.openxmlformats.org/officeDocument/2006/relationships/hyperlink" Target="https://link.springer.com/chapter/10.1007/88-470-0396-2_3" TargetMode="External"/><Relationship Id="rId20" Type="http://schemas.openxmlformats.org/officeDocument/2006/relationships/hyperlink" Target="https://www.nature.com/articles/s41598-021-98889-7" TargetMode="External"/><Relationship Id="rId22" Type="http://schemas.openxmlformats.org/officeDocument/2006/relationships/hyperlink" Target="https://gateway.webofknowledge.com/gateway/Gateway.cgi?GWVersion=2&amp;SrcAuth=DOISource&amp;SrcApp=WOS&amp;KeyAID=10.1186%2Fs13059-016-0924-1&amp;DestApp=DOI&amp;SrcAppSID=D6zywLDKSUfj3O7EMXB&amp;SrcJTitle=GENOME+BIOLOGY&amp;DestDOIRegistrantName=Springer+%28Biomed+Central+Ltd.%29" TargetMode="External"/><Relationship Id="rId21" Type="http://schemas.openxmlformats.org/officeDocument/2006/relationships/hyperlink" Target="https://www.sciencedirect.com/science/article/pii/S2405471218302448" TargetMode="External"/><Relationship Id="rId24" Type="http://schemas.openxmlformats.org/officeDocument/2006/relationships/hyperlink" Target="https://www.ncbi.nlm.nih.gov/pmc/articles/PMC1629079/" TargetMode="External"/><Relationship Id="rId23" Type="http://schemas.openxmlformats.org/officeDocument/2006/relationships/hyperlink" Target="https://royalsocietypublishing.org/doi/10.1098/rsfs.2015.0083" TargetMode="External"/><Relationship Id="rId129" Type="http://schemas.openxmlformats.org/officeDocument/2006/relationships/hyperlink" Target="https://www.science.org/doi/abs/10.1126/science.1187409" TargetMode="External"/><Relationship Id="rId128" Type="http://schemas.openxmlformats.org/officeDocument/2006/relationships/hyperlink" Target="https://academic.oup.com/bioinformatics/article-lookup/doi/10.1093/bioinformatics/btg1037" TargetMode="External"/><Relationship Id="rId127" Type="http://schemas.openxmlformats.org/officeDocument/2006/relationships/hyperlink" Target="https://onlinelibrary.wiley.com/doi/abs/10.1111/cgf.13726" TargetMode="External"/><Relationship Id="rId126" Type="http://schemas.openxmlformats.org/officeDocument/2006/relationships/hyperlink" Target="https://diglib.eg.org:443/xmlui/handle/10.2312/vcbm20201177" TargetMode="External"/><Relationship Id="rId26" Type="http://schemas.openxmlformats.org/officeDocument/2006/relationships/hyperlink" Target="https://onlinelibrary.wiley.com/doi/abs/10.1111/j.1467-8659.2012.03114.x" TargetMode="External"/><Relationship Id="rId121" Type="http://schemas.openxmlformats.org/officeDocument/2006/relationships/hyperlink" Target="https://doi.org/10.1021/acs.jcim.8b00042" TargetMode="External"/><Relationship Id="rId25" Type="http://schemas.openxmlformats.org/officeDocument/2006/relationships/hyperlink" Target="https://clarafi.com/tools/mmaya/" TargetMode="External"/><Relationship Id="rId120" Type="http://schemas.openxmlformats.org/officeDocument/2006/relationships/hyperlink" Target="https://royalsocietypublishing.org/doi/10.1098/rsta.2019.0160" TargetMode="External"/><Relationship Id="rId28" Type="http://schemas.openxmlformats.org/officeDocument/2006/relationships/hyperlink" Target="https://diglib.eg.org/handle/10.2312/vcbm20191240" TargetMode="External"/><Relationship Id="rId27" Type="http://schemas.openxmlformats.org/officeDocument/2006/relationships/hyperlink" Target="https://www.mdpi.com/1424-8220/21/13/4482" TargetMode="External"/><Relationship Id="rId125" Type="http://schemas.openxmlformats.org/officeDocument/2006/relationships/hyperlink" Target="https://onlinelibrary.wiley.com/doi/abs/10.1111/cgf.14036" TargetMode="External"/><Relationship Id="rId29" Type="http://schemas.openxmlformats.org/officeDocument/2006/relationships/hyperlink" Target="https://www.academia.edu/21169371/Structure_and_dynamics_of_molecular_networks_A_novel_paradigm_of_drug_discovery" TargetMode="External"/><Relationship Id="rId124" Type="http://schemas.openxmlformats.org/officeDocument/2006/relationships/hyperlink" Target="https://doi.org/10.1093/nar/gkab325" TargetMode="External"/><Relationship Id="rId123" Type="http://schemas.openxmlformats.org/officeDocument/2006/relationships/hyperlink" Target="http://link.springer.com/10.1007/978-3-319-24523-2_3" TargetMode="External"/><Relationship Id="rId122" Type="http://schemas.openxmlformats.org/officeDocument/2006/relationships/hyperlink" Target="https://www.ncbi.nlm.nih.gov/pmc/articles/PMC4661988/" TargetMode="External"/><Relationship Id="rId95" Type="http://schemas.openxmlformats.org/officeDocument/2006/relationships/hyperlink" Target="https://doi.org/10.1007/978-1-4471-6275-9_5" TargetMode="External"/><Relationship Id="rId94" Type="http://schemas.openxmlformats.org/officeDocument/2006/relationships/hyperlink" Target="http://www.cs.utah.edu/~miriah/mizbee/More_Info_files/mizbee.pdf" TargetMode="External"/><Relationship Id="rId97" Type="http://schemas.openxmlformats.org/officeDocument/2006/relationships/hyperlink" Target="https://linkinghub.elsevier.com/retrieve/pii/S0021925820429084" TargetMode="External"/><Relationship Id="rId96" Type="http://schemas.openxmlformats.org/officeDocument/2006/relationships/hyperlink" Target="https://www.biorxiv.org/content/10.1101/2021.04.19.440540v5" TargetMode="External"/><Relationship Id="rId11" Type="http://schemas.openxmlformats.org/officeDocument/2006/relationships/hyperlink" Target="https://doi.org/10.1186/1471-2105-15-328" TargetMode="External"/><Relationship Id="rId99" Type="http://schemas.openxmlformats.org/officeDocument/2006/relationships/hyperlink" Target="https://www.sciencedirect.com/science/article/pii/S2405471221001071" TargetMode="External"/><Relationship Id="rId10" Type="http://schemas.openxmlformats.org/officeDocument/2006/relationships/hyperlink" Target="http://dl.acm.org/citation.cfm?id=820189.820203" TargetMode="External"/><Relationship Id="rId98" Type="http://schemas.openxmlformats.org/officeDocument/2006/relationships/hyperlink" Target="https://doi.org/10.1093/bioinformatics/btab370" TargetMode="External"/><Relationship Id="rId13" Type="http://schemas.openxmlformats.org/officeDocument/2006/relationships/hyperlink" Target="https://www.semanticscholar.org/paper/LoD-PLI%3A-Level-of-Detail-for-Visualizing-Alharbi-Krone/af998b47b30a49b9d27daeb398e3bae0efb78e91" TargetMode="External"/><Relationship Id="rId12" Type="http://schemas.openxmlformats.org/officeDocument/2006/relationships/hyperlink" Target="http://drops.dagstuhl.de/opus/volltexte/2018/9760/" TargetMode="External"/><Relationship Id="rId91" Type="http://schemas.openxmlformats.org/officeDocument/2006/relationships/hyperlink" Target="https://onlinelibrary.wiley.com/doi/abs/10.1111/cgf.13610" TargetMode="External"/><Relationship Id="rId90" Type="http://schemas.openxmlformats.org/officeDocument/2006/relationships/hyperlink" Target="https://www.nature.com/articles/nrgastro.2015.121" TargetMode="External"/><Relationship Id="rId93" Type="http://schemas.openxmlformats.org/officeDocument/2006/relationships/hyperlink" Target="https://diglib.eg.org:443/xmlui/handle/10.2312/vcbm20201179" TargetMode="External"/><Relationship Id="rId92" Type="http://schemas.openxmlformats.org/officeDocument/2006/relationships/hyperlink" Target="https://www.cs.utah.edu/~miriah/publications/pathline.pdf" TargetMode="External"/><Relationship Id="rId118" Type="http://schemas.openxmlformats.org/officeDocument/2006/relationships/hyperlink" Target="https://www.nature.com/articles/s41586-021-04115-9" TargetMode="External"/><Relationship Id="rId117" Type="http://schemas.openxmlformats.org/officeDocument/2006/relationships/hyperlink" Target="https://www.ncbi.nlm.nih.gov/pmc/articles/PMC3456160/" TargetMode="External"/><Relationship Id="rId116" Type="http://schemas.openxmlformats.org/officeDocument/2006/relationships/hyperlink" Target="https://onlinelibrary.wiley.com/doi/abs/10.1111/cgf.12784" TargetMode="External"/><Relationship Id="rId115" Type="http://schemas.openxmlformats.org/officeDocument/2006/relationships/hyperlink" Target="https://www.sciencedirect.com/science/article/pii/S0097849320300923" TargetMode="External"/><Relationship Id="rId119" Type="http://schemas.openxmlformats.org/officeDocument/2006/relationships/hyperlink" Target="https://www.nature.com/articles/s41598-020-62920-0" TargetMode="External"/><Relationship Id="rId15" Type="http://schemas.openxmlformats.org/officeDocument/2006/relationships/hyperlink" Target="https://openreview.net/forum?id=7-C5VJWbnI" TargetMode="External"/><Relationship Id="rId110" Type="http://schemas.openxmlformats.org/officeDocument/2006/relationships/hyperlink" Target="https://www.science.org/lookup/doi/10.1126/science.aag0025" TargetMode="External"/><Relationship Id="rId14" Type="http://schemas.openxmlformats.org/officeDocument/2006/relationships/hyperlink" Target="https://www.sciencedirect.com/science/article/pii/S0021999115007226" TargetMode="External"/><Relationship Id="rId17" Type="http://schemas.openxmlformats.org/officeDocument/2006/relationships/hyperlink" Target="https://www.cell.com/cell/abstract/S0092-8674(17)30287-8" TargetMode="External"/><Relationship Id="rId16" Type="http://schemas.openxmlformats.org/officeDocument/2006/relationships/hyperlink" Target="https://www.frontiersin.org/article/10.3389/fphys.2018.01449" TargetMode="External"/><Relationship Id="rId19" Type="http://schemas.openxmlformats.org/officeDocument/2006/relationships/hyperlink" Target="https://doi.org/10.1007/s12650-019-00555-8" TargetMode="External"/><Relationship Id="rId114" Type="http://schemas.openxmlformats.org/officeDocument/2006/relationships/hyperlink" Target="https://onlinelibrary.wiley.com/doi/abs/10.1111/cgf.13891" TargetMode="External"/><Relationship Id="rId18" Type="http://schemas.openxmlformats.org/officeDocument/2006/relationships/hyperlink" Target="https://doi.org/10.1007/978-1-4939-9608-7_1" TargetMode="External"/><Relationship Id="rId113" Type="http://schemas.openxmlformats.org/officeDocument/2006/relationships/hyperlink" Target="https://onlinelibrary.wiley.com/doi/abs/10.1111/cgf.12927" TargetMode="External"/><Relationship Id="rId112" Type="http://schemas.openxmlformats.org/officeDocument/2006/relationships/hyperlink" Target="https://doi.org/10.1093/bioinformatics/14.9.807" TargetMode="External"/><Relationship Id="rId111" Type="http://schemas.openxmlformats.org/officeDocument/2006/relationships/hyperlink" Target="https://www.sciencedirect.com/science/article/pii/S0955067421000302" TargetMode="External"/><Relationship Id="rId84" Type="http://schemas.openxmlformats.org/officeDocument/2006/relationships/hyperlink" Target="https://www.nature.com/articles/s41598-020-73866-8" TargetMode="External"/><Relationship Id="rId83" Type="http://schemas.openxmlformats.org/officeDocument/2006/relationships/hyperlink" Target="https://f1000research.com/articles/7-1576" TargetMode="External"/><Relationship Id="rId86" Type="http://schemas.openxmlformats.org/officeDocument/2006/relationships/hyperlink" Target="https://doi.org/10.1145/2949035.2949064" TargetMode="External"/><Relationship Id="rId85" Type="http://schemas.openxmlformats.org/officeDocument/2006/relationships/hyperlink" Target="https://doi.org/10.1007/978-1-4471-6275-9_6" TargetMode="External"/><Relationship Id="rId88" Type="http://schemas.openxmlformats.org/officeDocument/2006/relationships/hyperlink" Target="http://www.sciencedirect.com/science/article/pii/S0969212619303077" TargetMode="External"/><Relationship Id="rId150" Type="http://schemas.openxmlformats.org/officeDocument/2006/relationships/hyperlink" Target="https://doi.org/10.1146/annurev-bioeng-110915-114742" TargetMode="External"/><Relationship Id="rId87" Type="http://schemas.openxmlformats.org/officeDocument/2006/relationships/hyperlink" Target="https://www.sciencedirect.com/science/article/pii/S0959440X18300630" TargetMode="External"/><Relationship Id="rId89" Type="http://schemas.openxmlformats.org/officeDocument/2006/relationships/hyperlink" Target="https://www.biorxiv.org/content/10.1101/2021.08.02.454408v1" TargetMode="External"/><Relationship Id="rId80" Type="http://schemas.openxmlformats.org/officeDocument/2006/relationships/hyperlink" Target="https://www.semanticscholar.org/paper/A-decade-of-particle-based-scientific-visualization-Reina-Gralka/47d88d8fe4e96a31c9263396d0ae78cc9c9626b2" TargetMode="External"/><Relationship Id="rId82" Type="http://schemas.openxmlformats.org/officeDocument/2006/relationships/hyperlink" Target="https://diglib.eg.org/handle/10.2312/eurp20191139" TargetMode="External"/><Relationship Id="rId81" Type="http://schemas.openxmlformats.org/officeDocument/2006/relationships/hyperlink" Target="https://doi.org/10.1093/bioinformatics/btn390" TargetMode="External"/><Relationship Id="rId1" Type="http://schemas.openxmlformats.org/officeDocument/2006/relationships/hyperlink" Target="http://multimedia.mcb.harvard.edu/" TargetMode="External"/><Relationship Id="rId2" Type="http://schemas.openxmlformats.org/officeDocument/2006/relationships/hyperlink" Target="https://onlinelibrary.wiley.com/doi/abs/10.1113/expphysiol.2003.026740" TargetMode="External"/><Relationship Id="rId3" Type="http://schemas.openxmlformats.org/officeDocument/2006/relationships/hyperlink" Target="https://diglib.eg.org/handle/10.2312/vcbm20161272" TargetMode="External"/><Relationship Id="rId149" Type="http://schemas.openxmlformats.org/officeDocument/2006/relationships/hyperlink" Target="https://onlinelibrary.wiley.com/doi/abs/10.1111/cgf.13428" TargetMode="External"/><Relationship Id="rId4" Type="http://schemas.openxmlformats.org/officeDocument/2006/relationships/hyperlink" Target="https://onlinelibrary.wiley.com/doi/abs/10.1002/bmb.20297" TargetMode="External"/><Relationship Id="rId148" Type="http://schemas.openxmlformats.org/officeDocument/2006/relationships/hyperlink" Target="https://www.nature.com/articles/nature22369" TargetMode="External"/><Relationship Id="rId9" Type="http://schemas.openxmlformats.org/officeDocument/2006/relationships/hyperlink" Target="https://eowilsonfoundation.org/e-o-wilson-s-life-on-earth/" TargetMode="External"/><Relationship Id="rId143" Type="http://schemas.openxmlformats.org/officeDocument/2006/relationships/hyperlink" Target="https://www.degruyter.com/document/doi/10.1515/bmt-2012-4081/html" TargetMode="External"/><Relationship Id="rId142" Type="http://schemas.openxmlformats.org/officeDocument/2006/relationships/hyperlink" Target="https://doi.org/10.1145/2470654.2470725" TargetMode="External"/><Relationship Id="rId141" Type="http://schemas.openxmlformats.org/officeDocument/2006/relationships/hyperlink" Target="https://diglib.eg.org/handle/10.2312/vcbm20171251" TargetMode="External"/><Relationship Id="rId140" Type="http://schemas.openxmlformats.org/officeDocument/2006/relationships/hyperlink" Target="https://www.ncbi.nlm.nih.gov/pmc/articles/PMC6580425/" TargetMode="External"/><Relationship Id="rId5" Type="http://schemas.openxmlformats.org/officeDocument/2006/relationships/hyperlink" Target="https://www.youtube.com/watch?v=Dl1ufW3cj4g" TargetMode="External"/><Relationship Id="rId147" Type="http://schemas.openxmlformats.org/officeDocument/2006/relationships/hyperlink" Target="https://doi.org/10.1093/nar/gkv493" TargetMode="External"/><Relationship Id="rId6" Type="http://schemas.openxmlformats.org/officeDocument/2006/relationships/hyperlink" Target="http://ii.uib.no/vis_old/projects/physioillustration/research/our-resilient-genome.html" TargetMode="External"/><Relationship Id="rId146" Type="http://schemas.openxmlformats.org/officeDocument/2006/relationships/hyperlink" Target="https://www.sciencedirect.com/science/article/pii/S0021925818473954" TargetMode="External"/><Relationship Id="rId7" Type="http://schemas.openxmlformats.org/officeDocument/2006/relationships/hyperlink" Target="https://doi.org/10.1186/1471-2105-14-253" TargetMode="External"/><Relationship Id="rId145" Type="http://schemas.openxmlformats.org/officeDocument/2006/relationships/hyperlink" Target="https://www.sciencedirect.com/science/article/pii/S1474667016308527" TargetMode="External"/><Relationship Id="rId8" Type="http://schemas.openxmlformats.org/officeDocument/2006/relationships/hyperlink" Target="https://onlinelibrary.wiley.com/doi/abs/10.1111/cgf.12614" TargetMode="External"/><Relationship Id="rId144" Type="http://schemas.openxmlformats.org/officeDocument/2006/relationships/hyperlink" Target="http://diglib.eg.org/handle/10.2312/PE.VMV.VMV11.361-368" TargetMode="External"/><Relationship Id="rId73" Type="http://schemas.openxmlformats.org/officeDocument/2006/relationships/hyperlink" Target="https://osf.io/6evmb/" TargetMode="External"/><Relationship Id="rId72" Type="http://schemas.openxmlformats.org/officeDocument/2006/relationships/hyperlink" Target="https://onlinelibrary.wiley.com/doi/abs/10.1111/cgf.12928" TargetMode="External"/><Relationship Id="rId75" Type="http://schemas.openxmlformats.org/officeDocument/2006/relationships/hyperlink" Target="https://doi.org/10.1145/3394486.3403383" TargetMode="External"/><Relationship Id="rId74" Type="http://schemas.openxmlformats.org/officeDocument/2006/relationships/hyperlink" Target="https://doi.org/10.1145/3394486.3403383" TargetMode="External"/><Relationship Id="rId77" Type="http://schemas.openxmlformats.org/officeDocument/2006/relationships/hyperlink" Target="https://onlinelibrary.wiley.com/doi/abs/10.1111/cgf.13306" TargetMode="External"/><Relationship Id="rId76" Type="http://schemas.openxmlformats.org/officeDocument/2006/relationships/hyperlink" Target="http://urn.kb.se/resolve?urn=urn:nbn:se:liu:diva-163864" TargetMode="External"/><Relationship Id="rId79" Type="http://schemas.openxmlformats.org/officeDocument/2006/relationships/hyperlink" Target="https://diglib.eg.org/handle/10.2312/vcbm20201180" TargetMode="External"/><Relationship Id="rId78" Type="http://schemas.openxmlformats.org/officeDocument/2006/relationships/hyperlink" Target="https://doi.org/10.1145/3394486.3403300" TargetMode="External"/><Relationship Id="rId71" Type="http://schemas.openxmlformats.org/officeDocument/2006/relationships/hyperlink" Target="https://onlinelibrary.wiley.com/doi/abs/10.1111/cgf.13072" TargetMode="External"/><Relationship Id="rId70" Type="http://schemas.openxmlformats.org/officeDocument/2006/relationships/hyperlink" Target="https://www.ncbi.nlm.nih.gov/pmc/articles/PMC7921311/" TargetMode="External"/><Relationship Id="rId139" Type="http://schemas.openxmlformats.org/officeDocument/2006/relationships/hyperlink" Target="https://diglib.eg.org/handle/10.2312/vcbm20151210" TargetMode="External"/><Relationship Id="rId138" Type="http://schemas.openxmlformats.org/officeDocument/2006/relationships/hyperlink" Target="https://diglib.eg.org/handle/10.2312/vcbm20151210" TargetMode="External"/><Relationship Id="rId137" Type="http://schemas.openxmlformats.org/officeDocument/2006/relationships/hyperlink" Target="http://urn.kb.se/resolve?urn=urn:nbn:se:liu:diva-141844" TargetMode="External"/><Relationship Id="rId132" Type="http://schemas.openxmlformats.org/officeDocument/2006/relationships/hyperlink" Target="https://diglib.eg.org/handle/10.2312/vcbm20161267" TargetMode="External"/><Relationship Id="rId131" Type="http://schemas.openxmlformats.org/officeDocument/2006/relationships/hyperlink" Target="https://doi.org/10.1093/bioinformatics/btaa482" TargetMode="External"/><Relationship Id="rId130" Type="http://schemas.openxmlformats.org/officeDocument/2006/relationships/hyperlink" Target="https://onlinelibrary.wiley.com/doi/abs/10.1111/cgf.13158" TargetMode="External"/><Relationship Id="rId136" Type="http://schemas.openxmlformats.org/officeDocument/2006/relationships/hyperlink" Target="https://doi.org/10.1162/leon_a_02009" TargetMode="External"/><Relationship Id="rId135" Type="http://schemas.openxmlformats.org/officeDocument/2006/relationships/hyperlink" Target="https://www.science.org/doi/full/10.1126/science.aaf2403" TargetMode="External"/><Relationship Id="rId134" Type="http://schemas.openxmlformats.org/officeDocument/2006/relationships/hyperlink" Target="https://www.science.org/doi/10.1126/science.abb9536" TargetMode="External"/><Relationship Id="rId133" Type="http://schemas.openxmlformats.org/officeDocument/2006/relationships/hyperlink" Target="https://www.sciencedirect.com/science/article/pii/S0079610707000673" TargetMode="External"/><Relationship Id="rId62" Type="http://schemas.openxmlformats.org/officeDocument/2006/relationships/hyperlink" Target="https://www.lifescied.org/doi/full/10.1187/cbe.11-08-0071" TargetMode="External"/><Relationship Id="rId61" Type="http://schemas.openxmlformats.org/officeDocument/2006/relationships/hyperlink" Target="https://www.scitepress.org/Link.aspx?doi=10.5220/0007571801180128" TargetMode="External"/><Relationship Id="rId64" Type="http://schemas.openxmlformats.org/officeDocument/2006/relationships/hyperlink" Target="https://www.nature.com/articles/nrm3874" TargetMode="External"/><Relationship Id="rId63" Type="http://schemas.openxmlformats.org/officeDocument/2006/relationships/hyperlink" Target="https://www.nature.com/articles/srep45474" TargetMode="External"/><Relationship Id="rId66" Type="http://schemas.openxmlformats.org/officeDocument/2006/relationships/hyperlink" Target="https://onlinelibrary.wiley.com/doi/abs/10.1113/JP271739" TargetMode="External"/><Relationship Id="rId172" Type="http://schemas.openxmlformats.org/officeDocument/2006/relationships/hyperlink" Target="https://www.nature.com/articles/srep45474/figures/2" TargetMode="External"/><Relationship Id="rId65" Type="http://schemas.openxmlformats.org/officeDocument/2006/relationships/hyperlink" Target="http://urn.kb.se/resolve?urn=urn:nbn:se:liu:diva-160856" TargetMode="External"/><Relationship Id="rId171" Type="http://schemas.openxmlformats.org/officeDocument/2006/relationships/hyperlink" Target="https://link.springer.com/chapter/10.1007/978-3-319-08976-8_14" TargetMode="External"/><Relationship Id="rId68" Type="http://schemas.openxmlformats.org/officeDocument/2006/relationships/hyperlink" Target="https://www.semanticscholar.org/paper/Instant-Construction-of-Atomistic-Models-for-in-Klein/09a2fe529b480b79a1eecd6bfecbbbc3a7687dc5" TargetMode="External"/><Relationship Id="rId170" Type="http://schemas.openxmlformats.org/officeDocument/2006/relationships/hyperlink" Target="https://www.proquest.com/docview/2139704262?pq-origsite=gscholar&amp;fromopenview=true" TargetMode="External"/><Relationship Id="rId67" Type="http://schemas.openxmlformats.org/officeDocument/2006/relationships/hyperlink" Target="https://journals.plos.org/plosone/article?id=10.1371/journal.pone.0187341" TargetMode="External"/><Relationship Id="rId60" Type="http://schemas.openxmlformats.org/officeDocument/2006/relationships/hyperlink" Target="https://doi.org/10.1007/978-3-030-14227-8_9" TargetMode="External"/><Relationship Id="rId165" Type="http://schemas.openxmlformats.org/officeDocument/2006/relationships/hyperlink" Target="https://link.springer.com/article/10.1007/s00371-010-0534-y" TargetMode="External"/><Relationship Id="rId69" Type="http://schemas.openxmlformats.org/officeDocument/2006/relationships/hyperlink" Target="https://onlinelibrary.wiley.com/doi/abs/10.1111/cgf.12803" TargetMode="External"/><Relationship Id="rId164" Type="http://schemas.openxmlformats.org/officeDocument/2006/relationships/hyperlink" Target="https://doi.org/10.1093/bioinformatics/btab036" TargetMode="External"/><Relationship Id="rId163" Type="http://schemas.openxmlformats.org/officeDocument/2006/relationships/hyperlink" Target="https://onlinelibrary.wiley.com/doi/abs/10.1111/j.1467-8659.2012.03065.x" TargetMode="External"/><Relationship Id="rId162" Type="http://schemas.openxmlformats.org/officeDocument/2006/relationships/hyperlink" Target="https://www.nature.com/articles/s41556-019-0313-6" TargetMode="External"/><Relationship Id="rId169" Type="http://schemas.openxmlformats.org/officeDocument/2006/relationships/hyperlink" Target="https://ieeexplore.ieee.org/abstract/document/8017575?casa_token=QYZ1fhHIikYAAAAA:NGf9Gyx0Jdnryjoa2QCcSBvVw2Cwd1K-i6gGGUgnzpGxlgTxDG35dmoQZVi3fWgYpThY6r4ZH-0" TargetMode="External"/><Relationship Id="rId168" Type="http://schemas.openxmlformats.org/officeDocument/2006/relationships/hyperlink" Target="https://models.physiomeproject.org/cell_cycle" TargetMode="External"/><Relationship Id="rId167" Type="http://schemas.openxmlformats.org/officeDocument/2006/relationships/hyperlink" Target="https://link.springer.com/article/10.1007/s00371-019-01677-8" TargetMode="External"/><Relationship Id="rId166" Type="http://schemas.openxmlformats.org/officeDocument/2006/relationships/hyperlink" Target="https://onlinelibrary.wiley.com/doi/full/10.1111/j.1467-8659.2009.01693.x" TargetMode="External"/><Relationship Id="rId51" Type="http://schemas.openxmlformats.org/officeDocument/2006/relationships/hyperlink" Target="https://www.nature.com/articles/ncomms2089" TargetMode="External"/><Relationship Id="rId50" Type="http://schemas.openxmlformats.org/officeDocument/2006/relationships/hyperlink" Target="http://arxiv.org/abs/2105.00039" TargetMode="External"/><Relationship Id="rId53" Type="http://schemas.openxmlformats.org/officeDocument/2006/relationships/hyperlink" Target="https://onlinelibrary.wiley.com/doi/abs/10.1111/cgf.12893" TargetMode="External"/><Relationship Id="rId52" Type="http://schemas.openxmlformats.org/officeDocument/2006/relationships/hyperlink" Target="https://royalsocietypublishing.org/doi/full/10.1098/rsfs.2017.0067" TargetMode="External"/><Relationship Id="rId55" Type="http://schemas.openxmlformats.org/officeDocument/2006/relationships/hyperlink" Target="http://arxiv.org/abs/2109.06828" TargetMode="External"/><Relationship Id="rId161" Type="http://schemas.openxmlformats.org/officeDocument/2006/relationships/hyperlink" Target="https://www.nature.com/articles/s41592-020-0816-x" TargetMode="External"/><Relationship Id="rId54" Type="http://schemas.openxmlformats.org/officeDocument/2006/relationships/hyperlink" Target="https://royalsocietypublishing.org/doi/abs/10.1098/rspa.2002.1060" TargetMode="External"/><Relationship Id="rId160" Type="http://schemas.openxmlformats.org/officeDocument/2006/relationships/hyperlink" Target="https://www.biorxiv.org/content/10.1101/2020.01.21.911859v1" TargetMode="External"/><Relationship Id="rId57" Type="http://schemas.openxmlformats.org/officeDocument/2006/relationships/hyperlink" Target="http://link.springer.com/10.1007/978-3-319-15090-1_12" TargetMode="External"/><Relationship Id="rId56" Type="http://schemas.openxmlformats.org/officeDocument/2006/relationships/hyperlink" Target="https://onlinelibrary.wiley.com/doi/abs/10.1111/cgf.12540" TargetMode="External"/><Relationship Id="rId159" Type="http://schemas.openxmlformats.org/officeDocument/2006/relationships/hyperlink" Target="https://gateway.webofknowledge.com/gateway/Gateway.cgi?GWVersion=2&amp;SrcAuth=DOISource&amp;SrcApp=WOS&amp;KeyAID=10.1109%2FTVCG.2016.2520946&amp;DestApp=DOI&amp;SrcAppSID=C1HRLJF6EXcyd5h9DaQ&amp;SrcJTitle=IEEE+TRANSACTIONS+ON+VISUALIZATION+AND+COMPUTER+GRAPHICS&amp;DestDOIRegistrantName=Institute+of+Electrical+and+Electronics+Engineers" TargetMode="External"/><Relationship Id="rId59" Type="http://schemas.openxmlformats.org/officeDocument/2006/relationships/hyperlink" Target="https://ir.cwi.nl/pub/23119" TargetMode="External"/><Relationship Id="rId154" Type="http://schemas.openxmlformats.org/officeDocument/2006/relationships/hyperlink" Target="https://www.sciencedirect.com/science/article/pii/S0079610714000728?via%3Dihub" TargetMode="External"/><Relationship Id="rId58" Type="http://schemas.openxmlformats.org/officeDocument/2006/relationships/hyperlink" Target="https://www.frontiersin.org/article/10.3389/fnetp.2021.711778" TargetMode="External"/><Relationship Id="rId153" Type="http://schemas.openxmlformats.org/officeDocument/2006/relationships/hyperlink" Target="https://journals.plos.org/ploscompbiol/article?id=10.1371/journal.pcbi.1004923" TargetMode="External"/><Relationship Id="rId152" Type="http://schemas.openxmlformats.org/officeDocument/2006/relationships/hyperlink" Target="https://onlinelibrary.wiley.com/doi/abs/10.1111/j.1467-8659.2006.00822.x" TargetMode="External"/><Relationship Id="rId151" Type="http://schemas.openxmlformats.org/officeDocument/2006/relationships/hyperlink" Target="https://www.biorxiv.org/content/10.1101/2021.03.25.437005v1" TargetMode="External"/><Relationship Id="rId158" Type="http://schemas.openxmlformats.org/officeDocument/2006/relationships/hyperlink" Target="https://doi.org/10.1145/122718.122750" TargetMode="External"/><Relationship Id="rId157" Type="http://schemas.openxmlformats.org/officeDocument/2006/relationships/hyperlink" Target="https://doi.org/10.7554/eLife.49774" TargetMode="External"/><Relationship Id="rId156" Type="http://schemas.openxmlformats.org/officeDocument/2006/relationships/hyperlink" Target="https://www.biorxiv.org/content/10.1101/236919v2" TargetMode="External"/><Relationship Id="rId155" Type="http://schemas.openxmlformats.org/officeDocument/2006/relationships/hyperlink" Target="https://onlinelibrary.wiley.com/doi/abs/10.1111/cgf.132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outlineLevelCol="1"/>
  <cols>
    <col customWidth="1" min="1" max="1" width="6.0"/>
    <col customWidth="1" min="2" max="2" width="6.29"/>
    <col customWidth="1" min="3" max="3" width="7.0"/>
    <col customWidth="1" min="4" max="4" width="36.29"/>
    <col customWidth="1" min="5" max="5" width="17.14"/>
    <col customWidth="1" min="6" max="6" width="8.29"/>
    <col customWidth="1" min="7" max="7" width="11.71"/>
    <col customWidth="1" min="8" max="8" width="7.71"/>
    <col customWidth="1" min="9" max="9" width="8.43" outlineLevel="1"/>
    <col customWidth="1" min="10" max="10" width="8.14" outlineLevel="1"/>
    <col customWidth="1" min="11" max="11" width="7.0" outlineLevel="1"/>
    <col customWidth="1" min="12" max="12" width="6.29" outlineLevel="1"/>
    <col customWidth="1" min="13" max="13" width="11.0" outlineLevel="1"/>
    <col customWidth="1" min="14" max="14" width="7.0" outlineLevel="1"/>
    <col customWidth="1" min="15" max="15" width="8.0"/>
    <col customWidth="1" min="16" max="16" width="11.43"/>
    <col customWidth="1" min="17" max="17" width="13.43"/>
    <col customWidth="1" hidden="1" min="18" max="18" width="17.29"/>
    <col customWidth="1" min="19" max="19" width="10.86" outlineLevel="1"/>
    <col customWidth="1" min="20" max="20" width="9.0" outlineLevel="1"/>
    <col customWidth="1" min="21" max="21" width="14.57" outlineLevel="1"/>
    <col customWidth="1" min="22" max="22" width="8.86" outlineLevel="1"/>
    <col customWidth="1" min="23" max="23" width="32.0" outlineLevel="1"/>
    <col customWidth="1" min="27" max="27" width="19.71"/>
    <col hidden="1" min="28" max="28" width="14.43"/>
    <col customWidth="1" min="31" max="31" width="33.71"/>
    <col customWidth="1" min="33" max="33" width="32.71"/>
    <col customWidth="1" min="34" max="34" width="11.57"/>
  </cols>
  <sheetData>
    <row r="1">
      <c r="A1" s="1" t="s">
        <v>0</v>
      </c>
      <c r="B1" s="2" t="s">
        <v>1</v>
      </c>
      <c r="C1" s="3" t="s">
        <v>2</v>
      </c>
      <c r="D1" s="4" t="s">
        <v>3</v>
      </c>
      <c r="E1" s="3" t="s">
        <v>4</v>
      </c>
      <c r="F1" s="4" t="s">
        <v>5</v>
      </c>
      <c r="G1" s="3" t="s">
        <v>6</v>
      </c>
      <c r="H1" s="2" t="s">
        <v>7</v>
      </c>
      <c r="I1" s="2" t="s">
        <v>8</v>
      </c>
      <c r="J1" s="2" t="s">
        <v>9</v>
      </c>
      <c r="K1" s="3" t="s">
        <v>10</v>
      </c>
      <c r="L1" s="3" t="s">
        <v>11</v>
      </c>
      <c r="M1" s="3" t="s">
        <v>12</v>
      </c>
      <c r="N1" s="2"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4" t="s">
        <v>33</v>
      </c>
      <c r="AI1" s="3" t="s">
        <v>34</v>
      </c>
      <c r="AJ1" s="3" t="s">
        <v>35</v>
      </c>
    </row>
    <row r="2">
      <c r="A2" s="1">
        <v>44560.0</v>
      </c>
      <c r="B2" s="2" t="s">
        <v>36</v>
      </c>
      <c r="C2" s="5">
        <v>9.0</v>
      </c>
      <c r="D2" s="4" t="s">
        <v>37</v>
      </c>
      <c r="E2" s="2" t="s">
        <v>38</v>
      </c>
      <c r="F2" s="4">
        <v>2005.0</v>
      </c>
      <c r="G2" s="2" t="s">
        <v>39</v>
      </c>
      <c r="H2" s="2">
        <v>0.0</v>
      </c>
      <c r="I2" s="2">
        <v>-9.0</v>
      </c>
      <c r="J2" s="2">
        <v>0.0</v>
      </c>
      <c r="K2" s="2">
        <v>-9.0</v>
      </c>
      <c r="L2" s="2">
        <v>5.0</v>
      </c>
      <c r="M2" s="2" t="s">
        <v>40</v>
      </c>
      <c r="N2" s="2">
        <v>1.0</v>
      </c>
      <c r="O2" s="2">
        <v>1.0</v>
      </c>
      <c r="P2" s="2" t="s">
        <v>41</v>
      </c>
      <c r="Q2" s="2" t="s">
        <v>42</v>
      </c>
      <c r="R2" s="2" t="s">
        <v>43</v>
      </c>
      <c r="S2" s="2">
        <v>0.0</v>
      </c>
      <c r="T2" s="2">
        <v>0.0</v>
      </c>
      <c r="U2" s="2">
        <v>0.0</v>
      </c>
      <c r="V2" s="2">
        <f t="shared" ref="V2:V110" si="1">SUM(S2:U2)</f>
        <v>0</v>
      </c>
      <c r="W2" s="2" t="s">
        <v>44</v>
      </c>
      <c r="X2" s="2" t="s">
        <v>45</v>
      </c>
      <c r="Y2" s="2" t="s">
        <v>46</v>
      </c>
      <c r="Z2" s="2" t="s">
        <v>47</v>
      </c>
      <c r="AA2" s="2" t="s">
        <v>48</v>
      </c>
      <c r="AB2" s="2" t="s">
        <v>49</v>
      </c>
      <c r="AC2" s="2" t="s">
        <v>49</v>
      </c>
      <c r="AD2" s="4" t="s">
        <v>50</v>
      </c>
      <c r="AE2" s="2" t="s">
        <v>51</v>
      </c>
      <c r="AF2" s="2" t="s">
        <v>49</v>
      </c>
      <c r="AG2" s="2" t="s">
        <v>49</v>
      </c>
      <c r="AH2" s="4" t="s">
        <v>52</v>
      </c>
      <c r="AI2" s="4" t="s">
        <v>53</v>
      </c>
      <c r="AJ2" s="4" t="s">
        <v>54</v>
      </c>
    </row>
    <row r="3">
      <c r="A3" s="1">
        <v>44560.0</v>
      </c>
      <c r="B3" s="2" t="s">
        <v>36</v>
      </c>
      <c r="C3" s="5">
        <v>14.0</v>
      </c>
      <c r="D3" s="4" t="s">
        <v>55</v>
      </c>
      <c r="E3" s="2" t="s">
        <v>56</v>
      </c>
      <c r="F3" s="4">
        <v>2006.0</v>
      </c>
      <c r="G3" s="2" t="s">
        <v>57</v>
      </c>
      <c r="H3" s="2">
        <v>3.0</v>
      </c>
      <c r="I3" s="2">
        <v>-10.0</v>
      </c>
      <c r="J3" s="2">
        <v>-6.0</v>
      </c>
      <c r="K3" s="2">
        <v>-3.0</v>
      </c>
      <c r="L3" s="2">
        <v>0.0</v>
      </c>
      <c r="M3" s="2" t="s">
        <v>58</v>
      </c>
      <c r="N3" s="2">
        <v>0.0</v>
      </c>
      <c r="O3" s="2">
        <v>1.0</v>
      </c>
      <c r="P3" s="2" t="s">
        <v>59</v>
      </c>
      <c r="Q3" s="2" t="s">
        <v>42</v>
      </c>
      <c r="R3" s="2" t="s">
        <v>20</v>
      </c>
      <c r="S3" s="2">
        <v>0.0</v>
      </c>
      <c r="T3" s="2">
        <v>0.0</v>
      </c>
      <c r="U3" s="2">
        <v>1.0</v>
      </c>
      <c r="V3" s="2">
        <f t="shared" si="1"/>
        <v>1</v>
      </c>
      <c r="W3" s="2" t="s">
        <v>60</v>
      </c>
      <c r="X3" s="2" t="s">
        <v>61</v>
      </c>
      <c r="Y3" s="2" t="s">
        <v>62</v>
      </c>
      <c r="Z3" s="2" t="s">
        <v>63</v>
      </c>
      <c r="AA3" s="2" t="s">
        <v>64</v>
      </c>
      <c r="AB3" s="2" t="e">
        <v>#NAME?</v>
      </c>
      <c r="AC3" s="2" t="s">
        <v>65</v>
      </c>
      <c r="AD3" s="4" t="s">
        <v>66</v>
      </c>
      <c r="AE3" s="2" t="s">
        <v>67</v>
      </c>
      <c r="AF3" s="2" t="s">
        <v>68</v>
      </c>
      <c r="AG3" s="2" t="s">
        <v>49</v>
      </c>
      <c r="AH3" s="4" t="s">
        <v>52</v>
      </c>
      <c r="AI3" s="4" t="s">
        <v>69</v>
      </c>
      <c r="AJ3" s="4"/>
    </row>
    <row r="4">
      <c r="A4" s="1">
        <v>44560.0</v>
      </c>
      <c r="B4" s="2" t="s">
        <v>36</v>
      </c>
      <c r="C4" s="5">
        <v>38.0</v>
      </c>
      <c r="D4" s="4" t="s">
        <v>70</v>
      </c>
      <c r="E4" s="2" t="s">
        <v>71</v>
      </c>
      <c r="F4" s="4">
        <v>2013.0</v>
      </c>
      <c r="G4" s="2" t="s">
        <v>39</v>
      </c>
      <c r="H4" s="2">
        <v>2.0</v>
      </c>
      <c r="I4" s="2">
        <v>-10.0</v>
      </c>
      <c r="J4" s="2">
        <v>-5.0</v>
      </c>
      <c r="K4" s="2">
        <v>-12.0</v>
      </c>
      <c r="L4" s="4">
        <v>-2.0</v>
      </c>
      <c r="M4" s="4" t="s">
        <v>72</v>
      </c>
      <c r="N4" s="2">
        <v>0.0</v>
      </c>
      <c r="O4" s="2">
        <v>1.0</v>
      </c>
      <c r="P4" s="2" t="s">
        <v>59</v>
      </c>
      <c r="Q4" s="2" t="s">
        <v>42</v>
      </c>
      <c r="R4" s="2" t="s">
        <v>73</v>
      </c>
      <c r="S4" s="2">
        <v>0.5</v>
      </c>
      <c r="T4" s="2">
        <v>0.5</v>
      </c>
      <c r="U4" s="2">
        <v>0.0</v>
      </c>
      <c r="V4" s="2">
        <f t="shared" si="1"/>
        <v>1</v>
      </c>
      <c r="W4" s="2" t="s">
        <v>74</v>
      </c>
      <c r="X4" s="2" t="s">
        <v>75</v>
      </c>
      <c r="Y4" s="2" t="s">
        <v>76</v>
      </c>
      <c r="Z4" s="2" t="s">
        <v>77</v>
      </c>
      <c r="AA4" s="2" t="s">
        <v>78</v>
      </c>
      <c r="AB4" s="6"/>
      <c r="AC4" s="2" t="s">
        <v>79</v>
      </c>
      <c r="AD4" s="4" t="s">
        <v>80</v>
      </c>
      <c r="AE4" s="2" t="s">
        <v>81</v>
      </c>
      <c r="AF4" s="2" t="s">
        <v>82</v>
      </c>
      <c r="AG4" s="2" t="s">
        <v>49</v>
      </c>
      <c r="AH4" s="4" t="s">
        <v>83</v>
      </c>
      <c r="AI4" s="2" t="s">
        <v>84</v>
      </c>
      <c r="AJ4" s="2" t="s">
        <v>54</v>
      </c>
    </row>
    <row r="5">
      <c r="A5" s="1">
        <v>44560.0</v>
      </c>
      <c r="B5" s="2" t="s">
        <v>36</v>
      </c>
      <c r="C5" s="5">
        <v>41.0</v>
      </c>
      <c r="D5" s="4" t="s">
        <v>85</v>
      </c>
      <c r="E5" s="2" t="s">
        <v>86</v>
      </c>
      <c r="F5" s="4">
        <v>2008.0</v>
      </c>
      <c r="G5" s="2" t="s">
        <v>39</v>
      </c>
      <c r="H5" s="2">
        <v>0.0</v>
      </c>
      <c r="I5" s="2">
        <v>-9.0</v>
      </c>
      <c r="J5" s="2">
        <v>-2.0</v>
      </c>
      <c r="K5" s="2">
        <v>-9.0</v>
      </c>
      <c r="L5" s="2">
        <v>5.0</v>
      </c>
      <c r="M5" s="7" t="s">
        <v>40</v>
      </c>
      <c r="N5" s="2">
        <v>1.0</v>
      </c>
      <c r="O5" s="2">
        <v>1.0</v>
      </c>
      <c r="P5" s="2" t="s">
        <v>59</v>
      </c>
      <c r="Q5" s="2" t="s">
        <v>42</v>
      </c>
      <c r="R5" s="2" t="s">
        <v>43</v>
      </c>
      <c r="S5" s="2">
        <v>0.0</v>
      </c>
      <c r="T5" s="2">
        <v>0.0</v>
      </c>
      <c r="U5" s="2">
        <v>0.0</v>
      </c>
      <c r="V5" s="2">
        <f t="shared" si="1"/>
        <v>0</v>
      </c>
      <c r="W5" s="2" t="s">
        <v>87</v>
      </c>
      <c r="X5" s="2" t="s">
        <v>45</v>
      </c>
      <c r="Y5" s="2" t="s">
        <v>46</v>
      </c>
      <c r="Z5" s="2" t="s">
        <v>47</v>
      </c>
      <c r="AA5" s="2" t="s">
        <v>88</v>
      </c>
      <c r="AB5" s="2" t="s">
        <v>49</v>
      </c>
      <c r="AC5" s="2" t="s">
        <v>49</v>
      </c>
      <c r="AD5" s="4" t="s">
        <v>89</v>
      </c>
      <c r="AE5" s="2" t="s">
        <v>90</v>
      </c>
      <c r="AF5" s="2" t="s">
        <v>49</v>
      </c>
      <c r="AG5" s="2" t="s">
        <v>49</v>
      </c>
      <c r="AH5" s="4" t="s">
        <v>91</v>
      </c>
      <c r="AI5" s="2" t="s">
        <v>69</v>
      </c>
      <c r="AJ5" s="2"/>
    </row>
    <row r="6">
      <c r="A6" s="1">
        <v>44560.0</v>
      </c>
      <c r="B6" s="2" t="s">
        <v>36</v>
      </c>
      <c r="C6" s="5">
        <v>51.0</v>
      </c>
      <c r="D6" s="4" t="s">
        <v>92</v>
      </c>
      <c r="E6" s="2" t="s">
        <v>93</v>
      </c>
      <c r="F6" s="4">
        <v>2010.0</v>
      </c>
      <c r="G6" s="2" t="s">
        <v>94</v>
      </c>
      <c r="H6" s="2">
        <v>3.0</v>
      </c>
      <c r="I6" s="2">
        <v>-9.0</v>
      </c>
      <c r="J6" s="2">
        <v>-4.0</v>
      </c>
      <c r="K6" s="2">
        <v>-6.0</v>
      </c>
      <c r="L6" s="2">
        <v>-6.0</v>
      </c>
      <c r="M6" s="2" t="s">
        <v>95</v>
      </c>
      <c r="N6" s="2">
        <v>0.0</v>
      </c>
      <c r="O6" s="2">
        <v>0.0</v>
      </c>
      <c r="P6" s="2" t="s">
        <v>96</v>
      </c>
      <c r="Q6" s="2" t="s">
        <v>42</v>
      </c>
      <c r="R6" s="2" t="s">
        <v>20</v>
      </c>
      <c r="S6" s="2">
        <v>0.0</v>
      </c>
      <c r="T6" s="2">
        <v>0.0</v>
      </c>
      <c r="U6" s="2">
        <v>1.0</v>
      </c>
      <c r="V6" s="2">
        <f t="shared" si="1"/>
        <v>1</v>
      </c>
      <c r="W6" s="2" t="s">
        <v>97</v>
      </c>
      <c r="X6" s="2" t="s">
        <v>98</v>
      </c>
      <c r="Y6" s="2" t="s">
        <v>99</v>
      </c>
      <c r="Z6" s="2" t="s">
        <v>100</v>
      </c>
      <c r="AA6" s="2" t="s">
        <v>101</v>
      </c>
      <c r="AB6" s="2" t="e">
        <v>#NAME?</v>
      </c>
      <c r="AC6" s="2" t="s">
        <v>102</v>
      </c>
      <c r="AD6" s="4" t="s">
        <v>103</v>
      </c>
      <c r="AE6" s="2" t="s">
        <v>104</v>
      </c>
      <c r="AF6" s="2" t="s">
        <v>97</v>
      </c>
      <c r="AG6" s="2" t="s">
        <v>49</v>
      </c>
      <c r="AH6" s="4" t="s">
        <v>105</v>
      </c>
      <c r="AI6" s="2" t="s">
        <v>69</v>
      </c>
      <c r="AJ6" s="2" t="s">
        <v>54</v>
      </c>
    </row>
    <row r="7">
      <c r="A7" s="1">
        <v>44560.0</v>
      </c>
      <c r="B7" s="2" t="s">
        <v>36</v>
      </c>
      <c r="C7" s="5">
        <v>58.0</v>
      </c>
      <c r="D7" s="4" t="s">
        <v>106</v>
      </c>
      <c r="E7" s="2" t="s">
        <v>107</v>
      </c>
      <c r="F7" s="4">
        <v>2017.0</v>
      </c>
      <c r="G7" s="2" t="s">
        <v>108</v>
      </c>
      <c r="H7" s="2">
        <v>3.0</v>
      </c>
      <c r="I7" s="2">
        <v>-10.0</v>
      </c>
      <c r="J7" s="2">
        <v>-9.0</v>
      </c>
      <c r="K7" s="2">
        <v>-15.0</v>
      </c>
      <c r="L7" s="2">
        <v>-9.0</v>
      </c>
      <c r="M7" s="2" t="s">
        <v>109</v>
      </c>
      <c r="N7" s="2">
        <v>0.0</v>
      </c>
      <c r="O7" s="2">
        <v>1.0</v>
      </c>
      <c r="P7" s="2" t="s">
        <v>59</v>
      </c>
      <c r="Q7" s="2" t="s">
        <v>110</v>
      </c>
      <c r="R7" s="2" t="s">
        <v>111</v>
      </c>
      <c r="S7" s="2">
        <v>0.25</v>
      </c>
      <c r="T7" s="2">
        <v>0.5</v>
      </c>
      <c r="U7" s="2">
        <v>0.25</v>
      </c>
      <c r="V7" s="2">
        <f t="shared" si="1"/>
        <v>1</v>
      </c>
      <c r="W7" s="2" t="s">
        <v>112</v>
      </c>
      <c r="X7" s="2" t="s">
        <v>113</v>
      </c>
      <c r="Y7" s="2" t="s">
        <v>114</v>
      </c>
      <c r="Z7" s="2" t="s">
        <v>77</v>
      </c>
      <c r="AA7" s="2" t="s">
        <v>112</v>
      </c>
      <c r="AB7" s="2" t="e">
        <v>#NAME?</v>
      </c>
      <c r="AC7" s="2" t="s">
        <v>115</v>
      </c>
      <c r="AD7" s="4" t="s">
        <v>116</v>
      </c>
      <c r="AE7" s="2" t="s">
        <v>117</v>
      </c>
      <c r="AF7" s="2" t="s">
        <v>118</v>
      </c>
      <c r="AG7" s="2" t="s">
        <v>49</v>
      </c>
      <c r="AH7" s="4" t="s">
        <v>119</v>
      </c>
      <c r="AI7" s="2" t="s">
        <v>69</v>
      </c>
      <c r="AJ7" s="2"/>
    </row>
    <row r="8">
      <c r="A8" s="1">
        <v>44560.0</v>
      </c>
      <c r="B8" s="2" t="s">
        <v>36</v>
      </c>
      <c r="C8" s="5">
        <v>61.0</v>
      </c>
      <c r="D8" s="4" t="s">
        <v>120</v>
      </c>
      <c r="E8" s="2" t="s">
        <v>121</v>
      </c>
      <c r="F8" s="4">
        <v>1996.0</v>
      </c>
      <c r="G8" s="2" t="s">
        <v>57</v>
      </c>
      <c r="H8" s="2">
        <v>3.0</v>
      </c>
      <c r="I8" s="2">
        <v>-10.0</v>
      </c>
      <c r="J8" s="2">
        <v>-6.0</v>
      </c>
      <c r="K8" s="2">
        <v>-15.0</v>
      </c>
      <c r="L8" s="2">
        <v>0.0</v>
      </c>
      <c r="M8" s="2" t="s">
        <v>109</v>
      </c>
      <c r="N8" s="2">
        <v>0.0</v>
      </c>
      <c r="O8" s="2">
        <v>1.0</v>
      </c>
      <c r="P8" s="2" t="s">
        <v>96</v>
      </c>
      <c r="Q8" s="2" t="s">
        <v>122</v>
      </c>
      <c r="R8" s="2" t="s">
        <v>111</v>
      </c>
      <c r="S8" s="2">
        <v>1.0</v>
      </c>
      <c r="T8" s="2">
        <v>0.0</v>
      </c>
      <c r="U8" s="2">
        <v>0.0</v>
      </c>
      <c r="V8" s="2">
        <f t="shared" si="1"/>
        <v>1</v>
      </c>
      <c r="W8" s="2" t="s">
        <v>123</v>
      </c>
      <c r="X8" s="2" t="s">
        <v>124</v>
      </c>
      <c r="Y8" s="2" t="s">
        <v>109</v>
      </c>
      <c r="Z8" s="2" t="s">
        <v>77</v>
      </c>
      <c r="AA8" s="2" t="s">
        <v>125</v>
      </c>
      <c r="AB8" s="2" t="s">
        <v>49</v>
      </c>
      <c r="AC8" s="2" t="s">
        <v>126</v>
      </c>
      <c r="AD8" s="4" t="s">
        <v>127</v>
      </c>
      <c r="AE8" s="2" t="s">
        <v>128</v>
      </c>
      <c r="AF8" s="2" t="s">
        <v>129</v>
      </c>
      <c r="AG8" s="2" t="s">
        <v>49</v>
      </c>
      <c r="AH8" s="4" t="s">
        <v>130</v>
      </c>
      <c r="AI8" s="4" t="s">
        <v>69</v>
      </c>
      <c r="AJ8" s="4"/>
    </row>
    <row r="9">
      <c r="A9" s="1">
        <v>44560.0</v>
      </c>
      <c r="B9" s="2" t="s">
        <v>36</v>
      </c>
      <c r="C9" s="5">
        <v>62.0</v>
      </c>
      <c r="D9" s="4" t="s">
        <v>131</v>
      </c>
      <c r="E9" s="2" t="s">
        <v>132</v>
      </c>
      <c r="F9" s="4">
        <v>2006.0</v>
      </c>
      <c r="G9" s="2" t="s">
        <v>133</v>
      </c>
      <c r="H9" s="2" t="s">
        <v>49</v>
      </c>
      <c r="I9" s="2">
        <v>-9.0</v>
      </c>
      <c r="J9" s="2">
        <v>0.0</v>
      </c>
      <c r="K9" s="2">
        <v>-6.0</v>
      </c>
      <c r="L9" s="2">
        <v>5.0</v>
      </c>
      <c r="M9" s="2" t="s">
        <v>40</v>
      </c>
      <c r="N9" s="2">
        <v>1.0</v>
      </c>
      <c r="O9" s="2">
        <v>1.0</v>
      </c>
      <c r="P9" s="2" t="s">
        <v>59</v>
      </c>
      <c r="Q9" s="2" t="s">
        <v>134</v>
      </c>
      <c r="R9" s="2" t="s">
        <v>43</v>
      </c>
      <c r="S9" s="2">
        <v>0.0</v>
      </c>
      <c r="T9" s="2">
        <v>0.0</v>
      </c>
      <c r="U9" s="2">
        <v>0.0</v>
      </c>
      <c r="V9" s="2">
        <f t="shared" si="1"/>
        <v>0</v>
      </c>
      <c r="W9" s="2" t="s">
        <v>87</v>
      </c>
      <c r="X9" s="2" t="s">
        <v>135</v>
      </c>
      <c r="Y9" s="2" t="s">
        <v>46</v>
      </c>
      <c r="Z9" s="2" t="s">
        <v>47</v>
      </c>
      <c r="AA9" s="2" t="s">
        <v>136</v>
      </c>
      <c r="AB9" s="2" t="s">
        <v>49</v>
      </c>
      <c r="AC9" s="2" t="s">
        <v>49</v>
      </c>
      <c r="AD9" s="4" t="s">
        <v>137</v>
      </c>
      <c r="AE9" s="2" t="s">
        <v>138</v>
      </c>
      <c r="AF9" s="2" t="s">
        <v>49</v>
      </c>
      <c r="AG9" s="2" t="s">
        <v>49</v>
      </c>
      <c r="AH9" s="4" t="s">
        <v>139</v>
      </c>
      <c r="AI9" s="2" t="s">
        <v>69</v>
      </c>
      <c r="AJ9" s="2" t="s">
        <v>54</v>
      </c>
    </row>
    <row r="10">
      <c r="A10" s="1">
        <v>44560.0</v>
      </c>
      <c r="B10" s="2" t="s">
        <v>36</v>
      </c>
      <c r="C10" s="5">
        <v>87.0</v>
      </c>
      <c r="D10" s="4" t="s">
        <v>140</v>
      </c>
      <c r="E10" s="2" t="s">
        <v>141</v>
      </c>
      <c r="F10" s="4">
        <v>2015.0</v>
      </c>
      <c r="G10" s="2" t="s">
        <v>108</v>
      </c>
      <c r="H10" s="2">
        <v>3.0</v>
      </c>
      <c r="I10" s="2">
        <v>-10.0</v>
      </c>
      <c r="J10" s="2">
        <v>-6.0</v>
      </c>
      <c r="K10" s="2">
        <v>-9.0</v>
      </c>
      <c r="L10" s="2">
        <v>0.0</v>
      </c>
      <c r="M10" s="2" t="s">
        <v>142</v>
      </c>
      <c r="N10" s="2">
        <v>1.0</v>
      </c>
      <c r="O10" s="2">
        <v>1.0</v>
      </c>
      <c r="P10" s="2" t="s">
        <v>59</v>
      </c>
      <c r="Q10" s="2" t="s">
        <v>110</v>
      </c>
      <c r="R10" s="2" t="s">
        <v>20</v>
      </c>
      <c r="S10" s="2">
        <v>0.25</v>
      </c>
      <c r="T10" s="2">
        <v>0.0</v>
      </c>
      <c r="U10" s="2">
        <v>0.75</v>
      </c>
      <c r="V10" s="2">
        <f t="shared" si="1"/>
        <v>1</v>
      </c>
      <c r="W10" s="2" t="s">
        <v>143</v>
      </c>
      <c r="X10" s="2" t="s">
        <v>144</v>
      </c>
      <c r="Y10" s="2" t="s">
        <v>114</v>
      </c>
      <c r="Z10" s="2" t="s">
        <v>77</v>
      </c>
      <c r="AA10" s="2" t="s">
        <v>145</v>
      </c>
      <c r="AB10" s="6"/>
      <c r="AC10" s="2" t="s">
        <v>146</v>
      </c>
      <c r="AD10" s="4" t="s">
        <v>147</v>
      </c>
      <c r="AE10" s="2" t="s">
        <v>148</v>
      </c>
      <c r="AF10" s="2" t="s">
        <v>149</v>
      </c>
      <c r="AG10" s="6"/>
      <c r="AH10" s="4" t="s">
        <v>150</v>
      </c>
      <c r="AI10" s="2" t="s">
        <v>84</v>
      </c>
      <c r="AJ10" s="2"/>
    </row>
    <row r="11">
      <c r="A11" s="1">
        <v>44560.0</v>
      </c>
      <c r="B11" s="2" t="s">
        <v>36</v>
      </c>
      <c r="C11" s="5">
        <v>125.0</v>
      </c>
      <c r="D11" s="4" t="s">
        <v>151</v>
      </c>
      <c r="E11" s="2" t="s">
        <v>152</v>
      </c>
      <c r="F11" s="4">
        <v>2014.0</v>
      </c>
      <c r="G11" s="2" t="s">
        <v>133</v>
      </c>
      <c r="H11" s="2">
        <v>3.0</v>
      </c>
      <c r="I11" s="2">
        <v>-9.0</v>
      </c>
      <c r="J11" s="2">
        <v>-2.0</v>
      </c>
      <c r="K11" s="2">
        <v>-9.0</v>
      </c>
      <c r="L11" s="2">
        <v>0.0</v>
      </c>
      <c r="M11" s="7" t="s">
        <v>40</v>
      </c>
      <c r="N11" s="2">
        <v>1.0</v>
      </c>
      <c r="O11" s="2">
        <v>1.0</v>
      </c>
      <c r="P11" s="2" t="s">
        <v>59</v>
      </c>
      <c r="Q11" s="2" t="s">
        <v>134</v>
      </c>
      <c r="R11" s="2" t="s">
        <v>153</v>
      </c>
      <c r="S11" s="2">
        <v>0.0</v>
      </c>
      <c r="T11" s="2">
        <v>0.0</v>
      </c>
      <c r="U11" s="2">
        <v>0.0</v>
      </c>
      <c r="V11" s="2">
        <f t="shared" si="1"/>
        <v>0</v>
      </c>
      <c r="W11" s="2" t="s">
        <v>97</v>
      </c>
      <c r="X11" s="2" t="s">
        <v>154</v>
      </c>
      <c r="Y11" s="2" t="s">
        <v>155</v>
      </c>
      <c r="Z11" s="2" t="s">
        <v>63</v>
      </c>
      <c r="AA11" s="2" t="s">
        <v>156</v>
      </c>
      <c r="AB11" s="2" t="e">
        <v>#NAME?</v>
      </c>
      <c r="AC11" s="2" t="s">
        <v>157</v>
      </c>
      <c r="AD11" s="4" t="s">
        <v>158</v>
      </c>
      <c r="AE11" s="2" t="s">
        <v>159</v>
      </c>
      <c r="AF11" s="2" t="s">
        <v>97</v>
      </c>
      <c r="AG11" s="2" t="s">
        <v>49</v>
      </c>
      <c r="AH11" s="4" t="s">
        <v>52</v>
      </c>
      <c r="AI11" s="2" t="s">
        <v>69</v>
      </c>
      <c r="AJ11" s="2" t="s">
        <v>69</v>
      </c>
    </row>
    <row r="12">
      <c r="A12" s="1">
        <v>44560.0</v>
      </c>
      <c r="B12" s="2" t="s">
        <v>36</v>
      </c>
      <c r="C12" s="5">
        <v>146.0</v>
      </c>
      <c r="D12" s="4" t="s">
        <v>160</v>
      </c>
      <c r="E12" s="2" t="s">
        <v>161</v>
      </c>
      <c r="F12" s="4">
        <v>2011.0</v>
      </c>
      <c r="G12" s="2" t="s">
        <v>162</v>
      </c>
      <c r="H12" s="4">
        <v>3.0</v>
      </c>
      <c r="I12" s="4">
        <v>-3.0</v>
      </c>
      <c r="J12" s="4">
        <v>-2.0</v>
      </c>
      <c r="K12" s="8">
        <v>-2.0</v>
      </c>
      <c r="L12" s="8">
        <v>0.0</v>
      </c>
      <c r="M12" s="2" t="s">
        <v>163</v>
      </c>
      <c r="N12" s="2">
        <v>0.0</v>
      </c>
      <c r="O12" s="2">
        <v>1.0</v>
      </c>
      <c r="P12" s="2" t="s">
        <v>59</v>
      </c>
      <c r="Q12" s="2" t="s">
        <v>110</v>
      </c>
      <c r="R12" s="2" t="s">
        <v>111</v>
      </c>
      <c r="S12" s="4">
        <v>0.5</v>
      </c>
      <c r="T12" s="4">
        <v>0.25</v>
      </c>
      <c r="U12" s="4">
        <v>0.25</v>
      </c>
      <c r="V12" s="4">
        <f t="shared" si="1"/>
        <v>1</v>
      </c>
      <c r="W12" s="4" t="s">
        <v>164</v>
      </c>
      <c r="X12" s="2" t="s">
        <v>165</v>
      </c>
      <c r="Y12" s="2" t="s">
        <v>166</v>
      </c>
      <c r="Z12" s="2" t="s">
        <v>77</v>
      </c>
      <c r="AA12" s="2" t="s">
        <v>167</v>
      </c>
      <c r="AB12" s="2" t="e">
        <v>#NAME?</v>
      </c>
      <c r="AC12" s="2" t="s">
        <v>168</v>
      </c>
      <c r="AD12" s="4" t="s">
        <v>169</v>
      </c>
      <c r="AE12" s="2" t="s">
        <v>170</v>
      </c>
      <c r="AF12" s="2" t="s">
        <v>171</v>
      </c>
      <c r="AG12" s="2" t="s">
        <v>172</v>
      </c>
      <c r="AH12" s="4" t="s">
        <v>173</v>
      </c>
      <c r="AI12" s="2" t="s">
        <v>174</v>
      </c>
      <c r="AJ12" s="2"/>
    </row>
    <row r="13">
      <c r="A13" s="1">
        <v>44560.0</v>
      </c>
      <c r="B13" s="2" t="s">
        <v>36</v>
      </c>
      <c r="C13" s="5">
        <v>147.0</v>
      </c>
      <c r="D13" s="4" t="s">
        <v>175</v>
      </c>
      <c r="E13" s="2" t="s">
        <v>161</v>
      </c>
      <c r="F13" s="4">
        <v>2014.0</v>
      </c>
      <c r="G13" s="2" t="s">
        <v>176</v>
      </c>
      <c r="H13" s="2">
        <v>3.0</v>
      </c>
      <c r="I13" s="2">
        <v>-3.0</v>
      </c>
      <c r="J13" s="2">
        <v>-2.0</v>
      </c>
      <c r="K13" s="2">
        <v>0.0</v>
      </c>
      <c r="L13" s="2">
        <v>0.0</v>
      </c>
      <c r="M13" s="2" t="s">
        <v>177</v>
      </c>
      <c r="N13" s="2">
        <v>0.0</v>
      </c>
      <c r="O13" s="2">
        <v>1.0</v>
      </c>
      <c r="P13" s="2" t="s">
        <v>59</v>
      </c>
      <c r="Q13" s="2" t="s">
        <v>110</v>
      </c>
      <c r="R13" s="2" t="s">
        <v>111</v>
      </c>
      <c r="S13" s="2">
        <v>0.25</v>
      </c>
      <c r="T13" s="2">
        <v>0.75</v>
      </c>
      <c r="U13" s="2">
        <v>0.0</v>
      </c>
      <c r="V13" s="2">
        <f t="shared" si="1"/>
        <v>1</v>
      </c>
      <c r="W13" s="2" t="s">
        <v>178</v>
      </c>
      <c r="X13" s="2" t="s">
        <v>179</v>
      </c>
      <c r="Y13" s="2" t="s">
        <v>166</v>
      </c>
      <c r="Z13" s="2" t="s">
        <v>77</v>
      </c>
      <c r="AA13" s="2" t="s">
        <v>180</v>
      </c>
      <c r="AB13" s="2" t="e">
        <v>#NAME?</v>
      </c>
      <c r="AC13" s="2" t="s">
        <v>181</v>
      </c>
      <c r="AD13" s="4" t="s">
        <v>182</v>
      </c>
      <c r="AE13" s="2" t="s">
        <v>183</v>
      </c>
      <c r="AF13" s="2" t="s">
        <v>184</v>
      </c>
      <c r="AG13" s="2" t="s">
        <v>185</v>
      </c>
      <c r="AH13" s="4" t="s">
        <v>186</v>
      </c>
      <c r="AI13" s="2" t="s">
        <v>174</v>
      </c>
      <c r="AJ13" s="2"/>
    </row>
    <row r="14">
      <c r="A14" s="1">
        <v>44560.0</v>
      </c>
      <c r="B14" s="2" t="s">
        <v>36</v>
      </c>
      <c r="C14" s="5">
        <v>148.0</v>
      </c>
      <c r="D14" s="4" t="s">
        <v>187</v>
      </c>
      <c r="E14" s="2" t="s">
        <v>188</v>
      </c>
      <c r="F14" s="4">
        <v>2013.0</v>
      </c>
      <c r="G14" s="2" t="s">
        <v>133</v>
      </c>
      <c r="H14" s="4">
        <v>3.0</v>
      </c>
      <c r="I14" s="4">
        <v>-3.0</v>
      </c>
      <c r="J14" s="4">
        <v>-2.0</v>
      </c>
      <c r="K14" s="8">
        <v>-3.0</v>
      </c>
      <c r="L14" s="8">
        <v>0.0</v>
      </c>
      <c r="M14" s="2" t="s">
        <v>163</v>
      </c>
      <c r="N14" s="2">
        <v>0.0</v>
      </c>
      <c r="O14" s="2">
        <v>1.0</v>
      </c>
      <c r="P14" s="2" t="s">
        <v>59</v>
      </c>
      <c r="Q14" s="2" t="s">
        <v>134</v>
      </c>
      <c r="R14" s="2" t="s">
        <v>189</v>
      </c>
      <c r="S14" s="2">
        <v>0.5</v>
      </c>
      <c r="T14" s="2">
        <v>0.25</v>
      </c>
      <c r="U14" s="2">
        <v>0.25</v>
      </c>
      <c r="V14" s="2">
        <f t="shared" si="1"/>
        <v>1</v>
      </c>
      <c r="W14" s="2" t="s">
        <v>190</v>
      </c>
      <c r="X14" s="2" t="s">
        <v>165</v>
      </c>
      <c r="Y14" s="2" t="s">
        <v>49</v>
      </c>
      <c r="Z14" s="2" t="s">
        <v>77</v>
      </c>
      <c r="AA14" s="2" t="s">
        <v>134</v>
      </c>
      <c r="AB14" s="2" t="s">
        <v>49</v>
      </c>
      <c r="AC14" s="2" t="s">
        <v>49</v>
      </c>
      <c r="AD14" s="4" t="s">
        <v>191</v>
      </c>
      <c r="AE14" s="2" t="s">
        <v>192</v>
      </c>
      <c r="AF14" s="2" t="s">
        <v>49</v>
      </c>
      <c r="AG14" s="2" t="s">
        <v>49</v>
      </c>
      <c r="AH14" s="4" t="s">
        <v>193</v>
      </c>
      <c r="AI14" s="2" t="s">
        <v>69</v>
      </c>
      <c r="AJ14" s="2"/>
    </row>
    <row r="15">
      <c r="A15" s="1">
        <v>44560.0</v>
      </c>
      <c r="B15" s="2" t="s">
        <v>36</v>
      </c>
      <c r="C15" s="5">
        <v>150.0</v>
      </c>
      <c r="D15" s="4" t="s">
        <v>194</v>
      </c>
      <c r="E15" s="2" t="s">
        <v>195</v>
      </c>
      <c r="F15" s="4">
        <v>2003.0</v>
      </c>
      <c r="G15" s="2" t="s">
        <v>196</v>
      </c>
      <c r="H15" s="2">
        <v>3.0</v>
      </c>
      <c r="I15" s="2">
        <v>-3.0</v>
      </c>
      <c r="J15" s="2">
        <v>-1.0</v>
      </c>
      <c r="K15" s="2">
        <v>0.0</v>
      </c>
      <c r="L15" s="2">
        <v>0.0</v>
      </c>
      <c r="M15" s="2" t="s">
        <v>163</v>
      </c>
      <c r="N15" s="2">
        <v>0.0</v>
      </c>
      <c r="O15" s="2">
        <v>1.0</v>
      </c>
      <c r="P15" s="2" t="s">
        <v>59</v>
      </c>
      <c r="Q15" s="2" t="s">
        <v>110</v>
      </c>
      <c r="R15" s="2" t="s">
        <v>111</v>
      </c>
      <c r="S15" s="2">
        <v>1.0</v>
      </c>
      <c r="T15" s="2">
        <v>0.0</v>
      </c>
      <c r="U15" s="2">
        <v>0.0</v>
      </c>
      <c r="V15" s="2">
        <f t="shared" si="1"/>
        <v>1</v>
      </c>
      <c r="W15" s="2" t="s">
        <v>197</v>
      </c>
      <c r="X15" s="2" t="s">
        <v>198</v>
      </c>
      <c r="Y15" s="2" t="s">
        <v>199</v>
      </c>
      <c r="Z15" s="2" t="s">
        <v>200</v>
      </c>
      <c r="AA15" s="2" t="s">
        <v>201</v>
      </c>
      <c r="AB15" s="2" t="e">
        <v>#NAME?</v>
      </c>
      <c r="AC15" s="2" t="s">
        <v>202</v>
      </c>
      <c r="AD15" s="4" t="s">
        <v>203</v>
      </c>
      <c r="AE15" s="2" t="s">
        <v>204</v>
      </c>
      <c r="AF15" s="2" t="s">
        <v>205</v>
      </c>
      <c r="AG15" s="2" t="s">
        <v>49</v>
      </c>
      <c r="AH15" s="4" t="s">
        <v>206</v>
      </c>
      <c r="AI15" s="2" t="s">
        <v>69</v>
      </c>
      <c r="AJ15" s="2"/>
    </row>
    <row r="16">
      <c r="A16" s="1">
        <v>44560.0</v>
      </c>
      <c r="B16" s="2" t="s">
        <v>36</v>
      </c>
      <c r="C16" s="5">
        <v>151.0</v>
      </c>
      <c r="D16" s="2" t="s">
        <v>207</v>
      </c>
      <c r="E16" s="2" t="s">
        <v>208</v>
      </c>
      <c r="F16" s="2">
        <v>2009.0</v>
      </c>
      <c r="G16" s="2" t="s">
        <v>39</v>
      </c>
      <c r="H16" s="2">
        <v>3.0</v>
      </c>
      <c r="I16" s="2">
        <v>-3.0</v>
      </c>
      <c r="J16" s="2">
        <v>-2.0</v>
      </c>
      <c r="K16" s="2">
        <v>0.0</v>
      </c>
      <c r="L16" s="2">
        <v>0.0</v>
      </c>
      <c r="M16" s="2" t="s">
        <v>177</v>
      </c>
      <c r="N16" s="2">
        <v>0.0</v>
      </c>
      <c r="O16" s="2">
        <v>1.0</v>
      </c>
      <c r="P16" s="2" t="s">
        <v>59</v>
      </c>
      <c r="Q16" s="2" t="s">
        <v>110</v>
      </c>
      <c r="R16" s="2" t="s">
        <v>111</v>
      </c>
      <c r="S16" s="2">
        <v>0.25</v>
      </c>
      <c r="T16" s="2">
        <v>0.75</v>
      </c>
      <c r="U16" s="2">
        <v>0.0</v>
      </c>
      <c r="V16" s="2">
        <f t="shared" si="1"/>
        <v>1</v>
      </c>
      <c r="W16" s="2" t="s">
        <v>209</v>
      </c>
      <c r="X16" s="2" t="s">
        <v>210</v>
      </c>
      <c r="Y16" s="2" t="s">
        <v>211</v>
      </c>
      <c r="Z16" s="2" t="s">
        <v>77</v>
      </c>
      <c r="AA16" s="2" t="s">
        <v>212</v>
      </c>
      <c r="AB16" s="2" t="e">
        <v>#NAME?</v>
      </c>
      <c r="AC16" s="2" t="s">
        <v>213</v>
      </c>
      <c r="AD16" s="2" t="s">
        <v>208</v>
      </c>
      <c r="AE16" s="2" t="s">
        <v>214</v>
      </c>
      <c r="AF16" s="2" t="s">
        <v>215</v>
      </c>
      <c r="AG16" s="2" t="s">
        <v>216</v>
      </c>
      <c r="AH16" s="2" t="s">
        <v>217</v>
      </c>
      <c r="AI16" s="2" t="s">
        <v>218</v>
      </c>
      <c r="AJ16" s="2"/>
    </row>
    <row r="17">
      <c r="A17" s="1">
        <v>44560.0</v>
      </c>
      <c r="B17" s="2" t="s">
        <v>36</v>
      </c>
      <c r="C17" s="5">
        <v>152.0</v>
      </c>
      <c r="D17" s="4" t="s">
        <v>219</v>
      </c>
      <c r="E17" s="2" t="s">
        <v>220</v>
      </c>
      <c r="F17" s="4">
        <v>2010.0</v>
      </c>
      <c r="G17" s="2" t="s">
        <v>162</v>
      </c>
      <c r="H17" s="2">
        <v>3.0</v>
      </c>
      <c r="I17" s="2">
        <v>-3.0</v>
      </c>
      <c r="J17" s="2">
        <v>-2.0</v>
      </c>
      <c r="K17" s="2">
        <v>-2.0</v>
      </c>
      <c r="L17" s="2">
        <v>0.0</v>
      </c>
      <c r="M17" s="2" t="s">
        <v>177</v>
      </c>
      <c r="N17" s="2">
        <v>0.0</v>
      </c>
      <c r="O17" s="2">
        <v>1.0</v>
      </c>
      <c r="P17" s="2" t="s">
        <v>59</v>
      </c>
      <c r="Q17" s="2" t="s">
        <v>110</v>
      </c>
      <c r="R17" s="2" t="s">
        <v>111</v>
      </c>
      <c r="S17" s="2">
        <v>1.0</v>
      </c>
      <c r="T17" s="2">
        <v>0.0</v>
      </c>
      <c r="U17" s="2">
        <v>0.0</v>
      </c>
      <c r="V17" s="2">
        <f t="shared" si="1"/>
        <v>1</v>
      </c>
      <c r="W17" s="2" t="s">
        <v>221</v>
      </c>
      <c r="X17" s="2" t="s">
        <v>222</v>
      </c>
      <c r="Y17" s="2" t="s">
        <v>166</v>
      </c>
      <c r="Z17" s="2" t="s">
        <v>223</v>
      </c>
      <c r="AA17" s="2" t="s">
        <v>224</v>
      </c>
      <c r="AB17" s="2" t="e">
        <v>#NAME?</v>
      </c>
      <c r="AC17" s="2" t="s">
        <v>225</v>
      </c>
      <c r="AD17" s="4" t="s">
        <v>226</v>
      </c>
      <c r="AE17" s="2" t="s">
        <v>227</v>
      </c>
      <c r="AF17" s="2" t="s">
        <v>228</v>
      </c>
      <c r="AG17" s="2" t="s">
        <v>49</v>
      </c>
      <c r="AH17" s="4" t="s">
        <v>229</v>
      </c>
      <c r="AI17" s="2" t="s">
        <v>69</v>
      </c>
      <c r="AJ17" s="2"/>
    </row>
    <row r="18">
      <c r="A18" s="1">
        <v>44560.0</v>
      </c>
      <c r="B18" s="2" t="s">
        <v>36</v>
      </c>
      <c r="C18" s="5">
        <v>153.0</v>
      </c>
      <c r="D18" s="4" t="s">
        <v>230</v>
      </c>
      <c r="E18" s="2" t="s">
        <v>231</v>
      </c>
      <c r="F18" s="4">
        <v>2010.0</v>
      </c>
      <c r="G18" s="2" t="s">
        <v>232</v>
      </c>
      <c r="H18" s="2">
        <v>3.0</v>
      </c>
      <c r="I18" s="2">
        <v>-3.0</v>
      </c>
      <c r="J18" s="2">
        <v>-2.0</v>
      </c>
      <c r="K18" s="2">
        <v>-3.0</v>
      </c>
      <c r="L18" s="2">
        <v>0.0</v>
      </c>
      <c r="M18" s="2" t="s">
        <v>177</v>
      </c>
      <c r="N18" s="2">
        <v>0.0</v>
      </c>
      <c r="O18" s="2">
        <v>1.0</v>
      </c>
      <c r="P18" s="2" t="s">
        <v>59</v>
      </c>
      <c r="Q18" s="2" t="s">
        <v>42</v>
      </c>
      <c r="R18" s="2" t="s">
        <v>233</v>
      </c>
      <c r="S18" s="2">
        <v>1.0</v>
      </c>
      <c r="T18" s="2">
        <v>0.0</v>
      </c>
      <c r="U18" s="2">
        <v>0.0</v>
      </c>
      <c r="V18" s="2">
        <f t="shared" si="1"/>
        <v>1</v>
      </c>
      <c r="W18" s="2" t="s">
        <v>234</v>
      </c>
      <c r="X18" s="2" t="s">
        <v>235</v>
      </c>
      <c r="Y18" s="2" t="s">
        <v>166</v>
      </c>
      <c r="Z18" s="2" t="s">
        <v>77</v>
      </c>
      <c r="AA18" s="2" t="s">
        <v>236</v>
      </c>
      <c r="AB18" s="2" t="e">
        <v>#NAME?</v>
      </c>
      <c r="AC18" s="2" t="s">
        <v>237</v>
      </c>
      <c r="AD18" s="4" t="s">
        <v>238</v>
      </c>
      <c r="AE18" s="2" t="s">
        <v>239</v>
      </c>
      <c r="AF18" s="2" t="s">
        <v>240</v>
      </c>
      <c r="AG18" s="2" t="s">
        <v>49</v>
      </c>
      <c r="AH18" s="4" t="s">
        <v>241</v>
      </c>
      <c r="AI18" s="2" t="s">
        <v>69</v>
      </c>
      <c r="AJ18" s="2"/>
    </row>
    <row r="19">
      <c r="A19" s="1">
        <v>44560.0</v>
      </c>
      <c r="B19" s="2" t="s">
        <v>36</v>
      </c>
      <c r="C19" s="5">
        <v>154.0</v>
      </c>
      <c r="D19" s="4" t="s">
        <v>242</v>
      </c>
      <c r="E19" s="2" t="s">
        <v>243</v>
      </c>
      <c r="F19" s="4">
        <v>2013.0</v>
      </c>
      <c r="G19" s="2" t="s">
        <v>244</v>
      </c>
      <c r="H19" s="4">
        <v>3.0</v>
      </c>
      <c r="I19" s="4">
        <v>-3.0</v>
      </c>
      <c r="J19" s="4">
        <v>-2.0</v>
      </c>
      <c r="K19" s="4">
        <v>-2.0</v>
      </c>
      <c r="L19" s="4">
        <v>0.0</v>
      </c>
      <c r="M19" s="2" t="s">
        <v>177</v>
      </c>
      <c r="N19" s="2">
        <v>0.0</v>
      </c>
      <c r="O19" s="2">
        <v>1.0</v>
      </c>
      <c r="P19" s="2" t="s">
        <v>59</v>
      </c>
      <c r="Q19" s="2" t="s">
        <v>42</v>
      </c>
      <c r="R19" s="2" t="s">
        <v>245</v>
      </c>
      <c r="S19" s="2">
        <v>1.0</v>
      </c>
      <c r="T19" s="2">
        <v>0.0</v>
      </c>
      <c r="U19" s="2">
        <v>0.0</v>
      </c>
      <c r="V19" s="2">
        <f t="shared" si="1"/>
        <v>1</v>
      </c>
      <c r="W19" s="2" t="s">
        <v>246</v>
      </c>
      <c r="X19" s="2" t="s">
        <v>247</v>
      </c>
      <c r="Y19" s="2" t="s">
        <v>248</v>
      </c>
      <c r="Z19" s="2" t="s">
        <v>249</v>
      </c>
      <c r="AA19" s="2" t="s">
        <v>250</v>
      </c>
      <c r="AB19" s="2" t="e">
        <v>#NAME?</v>
      </c>
      <c r="AC19" s="2" t="s">
        <v>251</v>
      </c>
      <c r="AD19" s="4" t="s">
        <v>252</v>
      </c>
      <c r="AE19" s="2" t="s">
        <v>253</v>
      </c>
      <c r="AF19" s="2" t="s">
        <v>254</v>
      </c>
      <c r="AG19" s="2" t="s">
        <v>255</v>
      </c>
      <c r="AH19" s="4" t="s">
        <v>256</v>
      </c>
      <c r="AI19" s="2" t="s">
        <v>257</v>
      </c>
      <c r="AJ19" s="2"/>
    </row>
    <row r="20">
      <c r="A20" s="1">
        <v>44560.0</v>
      </c>
      <c r="B20" s="4" t="s">
        <v>36</v>
      </c>
      <c r="C20" s="5">
        <v>161.0</v>
      </c>
      <c r="D20" s="9" t="s">
        <v>258</v>
      </c>
      <c r="E20" s="4" t="s">
        <v>259</v>
      </c>
      <c r="F20" s="4">
        <v>2016.0</v>
      </c>
      <c r="G20" s="2" t="s">
        <v>260</v>
      </c>
      <c r="H20" s="2">
        <v>2.0</v>
      </c>
      <c r="I20" s="2">
        <v>-7.0</v>
      </c>
      <c r="J20" s="2">
        <v>-5.0</v>
      </c>
      <c r="K20" s="2">
        <v>2.0</v>
      </c>
      <c r="L20" s="2">
        <v>5.0</v>
      </c>
      <c r="M20" s="2" t="s">
        <v>261</v>
      </c>
      <c r="N20" s="2">
        <v>0.0</v>
      </c>
      <c r="O20" s="2">
        <v>0.0</v>
      </c>
      <c r="P20" s="2" t="s">
        <v>96</v>
      </c>
      <c r="Q20" s="2" t="s">
        <v>122</v>
      </c>
      <c r="R20" s="6"/>
      <c r="S20" s="2">
        <v>0.5</v>
      </c>
      <c r="T20" s="2">
        <v>0.5</v>
      </c>
      <c r="U20" s="2">
        <v>0.0</v>
      </c>
      <c r="V20" s="2">
        <f t="shared" si="1"/>
        <v>1</v>
      </c>
      <c r="W20" s="2" t="s">
        <v>262</v>
      </c>
      <c r="X20" s="2" t="s">
        <v>263</v>
      </c>
      <c r="Y20" s="2" t="s">
        <v>76</v>
      </c>
      <c r="Z20" s="2" t="s">
        <v>264</v>
      </c>
      <c r="AA20" s="2" t="s">
        <v>265</v>
      </c>
      <c r="AB20" s="6"/>
      <c r="AC20" s="2" t="s">
        <v>266</v>
      </c>
      <c r="AD20" s="4" t="s">
        <v>267</v>
      </c>
      <c r="AE20" s="2" t="s">
        <v>268</v>
      </c>
      <c r="AF20" s="2" t="s">
        <v>269</v>
      </c>
      <c r="AG20" s="2" t="s">
        <v>270</v>
      </c>
      <c r="AH20" s="4" t="s">
        <v>271</v>
      </c>
      <c r="AI20" s="2" t="s">
        <v>69</v>
      </c>
      <c r="AJ20" s="2"/>
    </row>
    <row r="21">
      <c r="A21" s="1">
        <v>44560.0</v>
      </c>
      <c r="B21" s="2" t="s">
        <v>36</v>
      </c>
      <c r="C21" s="5">
        <v>170.0</v>
      </c>
      <c r="D21" s="4" t="s">
        <v>272</v>
      </c>
      <c r="E21" s="4" t="s">
        <v>273</v>
      </c>
      <c r="F21" s="4">
        <v>2014.0</v>
      </c>
      <c r="G21" s="2" t="s">
        <v>274</v>
      </c>
      <c r="H21" s="2">
        <v>3.0</v>
      </c>
      <c r="I21" s="2">
        <v>-10.0</v>
      </c>
      <c r="J21" s="2">
        <v>5.0</v>
      </c>
      <c r="K21" s="2">
        <v>-15.0</v>
      </c>
      <c r="L21" s="2">
        <v>16.0</v>
      </c>
      <c r="M21" s="2" t="s">
        <v>275</v>
      </c>
      <c r="N21" s="2">
        <v>1.0</v>
      </c>
      <c r="O21" s="2">
        <v>1.0</v>
      </c>
      <c r="P21" s="2" t="s">
        <v>59</v>
      </c>
      <c r="Q21" s="4" t="s">
        <v>134</v>
      </c>
      <c r="R21" s="6"/>
      <c r="S21" s="2">
        <v>0.25</v>
      </c>
      <c r="T21" s="2">
        <v>0.75</v>
      </c>
      <c r="U21" s="2">
        <v>0.0</v>
      </c>
      <c r="V21" s="2">
        <f t="shared" si="1"/>
        <v>1</v>
      </c>
      <c r="W21" s="2" t="s">
        <v>276</v>
      </c>
      <c r="X21" s="2" t="s">
        <v>277</v>
      </c>
      <c r="Y21" s="2" t="s">
        <v>278</v>
      </c>
      <c r="Z21" s="2" t="s">
        <v>279</v>
      </c>
      <c r="AA21" s="2" t="s">
        <v>280</v>
      </c>
      <c r="AB21" s="6"/>
      <c r="AC21" s="2" t="s">
        <v>281</v>
      </c>
      <c r="AD21" s="4" t="s">
        <v>282</v>
      </c>
      <c r="AE21" s="2" t="s">
        <v>283</v>
      </c>
      <c r="AF21" s="2" t="s">
        <v>284</v>
      </c>
      <c r="AG21" s="2" t="s">
        <v>285</v>
      </c>
      <c r="AH21" s="4" t="s">
        <v>286</v>
      </c>
      <c r="AI21" s="2" t="s">
        <v>69</v>
      </c>
      <c r="AJ21" s="2" t="s">
        <v>54</v>
      </c>
    </row>
    <row r="22">
      <c r="A22" s="1">
        <v>44560.0</v>
      </c>
      <c r="B22" s="2" t="s">
        <v>36</v>
      </c>
      <c r="C22" s="5">
        <v>231.0</v>
      </c>
      <c r="D22" s="4" t="s">
        <v>287</v>
      </c>
      <c r="E22" s="4" t="s">
        <v>288</v>
      </c>
      <c r="F22" s="4">
        <v>2015.0</v>
      </c>
      <c r="G22" s="3" t="s">
        <v>289</v>
      </c>
      <c r="H22" s="2">
        <v>3.0</v>
      </c>
      <c r="I22" s="4">
        <v>-2.0</v>
      </c>
      <c r="J22" s="2">
        <v>-1.0</v>
      </c>
      <c r="K22" s="3">
        <v>0.0</v>
      </c>
      <c r="L22" s="3">
        <v>9.0</v>
      </c>
      <c r="M22" s="3" t="s">
        <v>177</v>
      </c>
      <c r="N22" s="4">
        <v>0.0</v>
      </c>
      <c r="O22" s="3">
        <v>1.0</v>
      </c>
      <c r="P22" s="3" t="s">
        <v>59</v>
      </c>
      <c r="Q22" s="3" t="s">
        <v>110</v>
      </c>
      <c r="R22" s="5"/>
      <c r="S22" s="3">
        <v>0.5</v>
      </c>
      <c r="T22" s="3">
        <v>0.5</v>
      </c>
      <c r="U22" s="3">
        <v>0.0</v>
      </c>
      <c r="V22" s="2">
        <f t="shared" si="1"/>
        <v>1</v>
      </c>
      <c r="W22" s="3" t="s">
        <v>290</v>
      </c>
      <c r="X22" s="5"/>
      <c r="Y22" s="5"/>
      <c r="Z22" s="3" t="s">
        <v>291</v>
      </c>
      <c r="AA22" s="3" t="s">
        <v>292</v>
      </c>
      <c r="AB22" s="5"/>
      <c r="AC22" s="3" t="s">
        <v>293</v>
      </c>
      <c r="AD22" s="4" t="s">
        <v>294</v>
      </c>
      <c r="AE22" s="3" t="s">
        <v>295</v>
      </c>
      <c r="AF22" s="3" t="s">
        <v>52</v>
      </c>
      <c r="AG22" s="3" t="s">
        <v>296</v>
      </c>
      <c r="AH22" s="4" t="s">
        <v>297</v>
      </c>
      <c r="AI22" s="3" t="s">
        <v>174</v>
      </c>
      <c r="AJ22" s="3" t="s">
        <v>298</v>
      </c>
    </row>
    <row r="23">
      <c r="A23" s="1">
        <v>44560.0</v>
      </c>
      <c r="B23" s="4" t="s">
        <v>36</v>
      </c>
      <c r="C23" s="5">
        <v>256.0</v>
      </c>
      <c r="D23" s="4" t="s">
        <v>299</v>
      </c>
      <c r="E23" s="4" t="s">
        <v>300</v>
      </c>
      <c r="F23" s="4">
        <v>2021.0</v>
      </c>
      <c r="G23" s="3" t="s">
        <v>260</v>
      </c>
      <c r="H23" s="2">
        <v>2.0</v>
      </c>
      <c r="I23" s="2">
        <v>-7.0</v>
      </c>
      <c r="J23" s="2">
        <v>-4.0</v>
      </c>
      <c r="K23" s="3">
        <v>-3.0</v>
      </c>
      <c r="L23" s="3">
        <v>0.0</v>
      </c>
      <c r="M23" s="3" t="s">
        <v>261</v>
      </c>
      <c r="N23" s="2">
        <v>0.0</v>
      </c>
      <c r="O23" s="3">
        <v>1.0</v>
      </c>
      <c r="P23" s="3" t="s">
        <v>301</v>
      </c>
      <c r="Q23" s="3" t="s">
        <v>122</v>
      </c>
      <c r="R23" s="5"/>
      <c r="S23" s="3">
        <v>0.25</v>
      </c>
      <c r="T23" s="3">
        <v>0.75</v>
      </c>
      <c r="U23" s="3">
        <v>0.0</v>
      </c>
      <c r="V23" s="2">
        <f t="shared" si="1"/>
        <v>1</v>
      </c>
      <c r="W23" s="3" t="s">
        <v>302</v>
      </c>
      <c r="X23" s="3" t="s">
        <v>303</v>
      </c>
      <c r="Y23" s="3" t="s">
        <v>76</v>
      </c>
      <c r="Z23" s="3" t="s">
        <v>291</v>
      </c>
      <c r="AA23" s="3" t="s">
        <v>304</v>
      </c>
      <c r="AB23" s="5"/>
      <c r="AC23" s="3" t="s">
        <v>305</v>
      </c>
      <c r="AD23" s="4" t="s">
        <v>306</v>
      </c>
      <c r="AE23" s="3" t="s">
        <v>307</v>
      </c>
      <c r="AF23" s="3" t="s">
        <v>308</v>
      </c>
      <c r="AG23" s="3" t="s">
        <v>52</v>
      </c>
      <c r="AH23" s="4" t="s">
        <v>309</v>
      </c>
      <c r="AI23" s="3" t="s">
        <v>69</v>
      </c>
      <c r="AJ23" s="3" t="s">
        <v>54</v>
      </c>
    </row>
    <row r="24">
      <c r="A24" s="1">
        <v>44560.0</v>
      </c>
      <c r="B24" s="2" t="s">
        <v>36</v>
      </c>
      <c r="C24" s="5">
        <v>278.0</v>
      </c>
      <c r="D24" s="4" t="s">
        <v>310</v>
      </c>
      <c r="E24" s="4" t="s">
        <v>311</v>
      </c>
      <c r="F24" s="4">
        <v>2021.0</v>
      </c>
      <c r="G24" s="3" t="s">
        <v>312</v>
      </c>
      <c r="H24" s="2">
        <v>2.0</v>
      </c>
      <c r="I24" s="2">
        <v>-6.0</v>
      </c>
      <c r="J24" s="2">
        <v>-1.0</v>
      </c>
      <c r="K24" s="3">
        <v>-3.0</v>
      </c>
      <c r="L24" s="3">
        <v>-1.0</v>
      </c>
      <c r="M24" s="3" t="s">
        <v>313</v>
      </c>
      <c r="N24" s="4">
        <v>1.0</v>
      </c>
      <c r="O24" s="3">
        <v>1.0</v>
      </c>
      <c r="P24" s="3" t="s">
        <v>314</v>
      </c>
      <c r="Q24" s="3" t="s">
        <v>110</v>
      </c>
      <c r="R24" s="5"/>
      <c r="S24" s="3">
        <v>1.0</v>
      </c>
      <c r="T24" s="3">
        <v>0.0</v>
      </c>
      <c r="U24" s="3">
        <v>0.0</v>
      </c>
      <c r="V24" s="2">
        <f t="shared" si="1"/>
        <v>1</v>
      </c>
      <c r="W24" s="3" t="s">
        <v>315</v>
      </c>
      <c r="X24" s="3" t="s">
        <v>316</v>
      </c>
      <c r="Y24" s="3" t="s">
        <v>317</v>
      </c>
      <c r="Z24" s="3" t="s">
        <v>318</v>
      </c>
      <c r="AA24" s="3" t="s">
        <v>319</v>
      </c>
      <c r="AB24" s="5"/>
      <c r="AC24" s="3" t="s">
        <v>320</v>
      </c>
      <c r="AD24" s="4" t="s">
        <v>321</v>
      </c>
      <c r="AE24" s="3" t="s">
        <v>322</v>
      </c>
      <c r="AF24" s="5"/>
      <c r="AG24" s="3" t="s">
        <v>323</v>
      </c>
      <c r="AH24" s="4" t="s">
        <v>324</v>
      </c>
      <c r="AI24" s="3" t="s">
        <v>69</v>
      </c>
      <c r="AJ24" s="3" t="s">
        <v>54</v>
      </c>
    </row>
    <row r="25">
      <c r="A25" s="1">
        <v>44560.0</v>
      </c>
      <c r="B25" s="2" t="s">
        <v>36</v>
      </c>
      <c r="C25" s="5">
        <v>292.0</v>
      </c>
      <c r="D25" s="10" t="s">
        <v>325</v>
      </c>
      <c r="E25" s="4" t="s">
        <v>326</v>
      </c>
      <c r="F25" s="4">
        <v>2010.0</v>
      </c>
      <c r="G25" s="3" t="s">
        <v>52</v>
      </c>
      <c r="H25" s="2" t="s">
        <v>52</v>
      </c>
      <c r="I25" s="2">
        <v>-10.0</v>
      </c>
      <c r="J25" s="2">
        <v>-1.0</v>
      </c>
      <c r="K25" s="3">
        <v>-15.0</v>
      </c>
      <c r="L25" s="3">
        <v>6.0</v>
      </c>
      <c r="M25" s="3" t="s">
        <v>40</v>
      </c>
      <c r="N25" s="2">
        <v>1.0</v>
      </c>
      <c r="O25" s="3">
        <v>1.0</v>
      </c>
      <c r="P25" s="3" t="s">
        <v>59</v>
      </c>
      <c r="Q25" s="3" t="s">
        <v>134</v>
      </c>
      <c r="R25" s="5"/>
      <c r="S25" s="3">
        <v>0.25</v>
      </c>
      <c r="T25" s="3">
        <v>0.5</v>
      </c>
      <c r="U25" s="3">
        <v>0.25</v>
      </c>
      <c r="V25" s="2">
        <f t="shared" si="1"/>
        <v>1</v>
      </c>
      <c r="W25" s="3" t="s">
        <v>327</v>
      </c>
      <c r="X25" s="3" t="s">
        <v>328</v>
      </c>
      <c r="Y25" s="3" t="s">
        <v>329</v>
      </c>
      <c r="Z25" s="3" t="s">
        <v>279</v>
      </c>
      <c r="AA25" s="3" t="s">
        <v>330</v>
      </c>
      <c r="AB25" s="5"/>
      <c r="AC25" s="3" t="s">
        <v>331</v>
      </c>
      <c r="AD25" s="4" t="s">
        <v>332</v>
      </c>
      <c r="AE25" s="3" t="s">
        <v>333</v>
      </c>
      <c r="AF25" s="3" t="s">
        <v>334</v>
      </c>
      <c r="AG25" s="3" t="s">
        <v>49</v>
      </c>
      <c r="AH25" s="4" t="s">
        <v>335</v>
      </c>
      <c r="AI25" s="3" t="s">
        <v>69</v>
      </c>
      <c r="AJ25" s="3" t="s">
        <v>54</v>
      </c>
    </row>
    <row r="26">
      <c r="A26" s="1">
        <v>44561.0</v>
      </c>
      <c r="B26" s="4" t="s">
        <v>36</v>
      </c>
      <c r="C26" s="5">
        <v>1.0</v>
      </c>
      <c r="D26" s="4" t="s">
        <v>336</v>
      </c>
      <c r="E26" s="2" t="s">
        <v>337</v>
      </c>
      <c r="F26" s="4">
        <v>2009.0</v>
      </c>
      <c r="G26" s="2" t="s">
        <v>39</v>
      </c>
      <c r="H26" s="2">
        <v>0.0</v>
      </c>
      <c r="I26" s="2">
        <v>-5.0</v>
      </c>
      <c r="J26" s="2">
        <v>-1.0</v>
      </c>
      <c r="K26" s="2">
        <v>-6.0</v>
      </c>
      <c r="L26" s="2">
        <v>-2.0</v>
      </c>
      <c r="M26" s="2" t="s">
        <v>338</v>
      </c>
      <c r="N26" s="4">
        <v>0.0</v>
      </c>
      <c r="O26" s="2">
        <v>0.0</v>
      </c>
      <c r="P26" s="2" t="s">
        <v>59</v>
      </c>
      <c r="Q26" s="2" t="s">
        <v>39</v>
      </c>
      <c r="R26" s="2" t="s">
        <v>245</v>
      </c>
      <c r="S26" s="2">
        <v>1.0</v>
      </c>
      <c r="T26" s="2">
        <v>0.0</v>
      </c>
      <c r="U26" s="2">
        <v>0.0</v>
      </c>
      <c r="V26" s="2">
        <f t="shared" si="1"/>
        <v>1</v>
      </c>
      <c r="W26" s="2" t="s">
        <v>339</v>
      </c>
      <c r="X26" s="2" t="s">
        <v>198</v>
      </c>
      <c r="Y26" s="2" t="s">
        <v>199</v>
      </c>
      <c r="Z26" s="2" t="s">
        <v>340</v>
      </c>
      <c r="AA26" s="2" t="s">
        <v>341</v>
      </c>
      <c r="AB26" s="2" t="e">
        <v>#NAME?</v>
      </c>
      <c r="AC26" s="2" t="s">
        <v>342</v>
      </c>
      <c r="AD26" s="4" t="s">
        <v>343</v>
      </c>
      <c r="AE26" s="2" t="s">
        <v>344</v>
      </c>
      <c r="AF26" s="2" t="s">
        <v>345</v>
      </c>
      <c r="AG26" s="2" t="s">
        <v>346</v>
      </c>
      <c r="AH26" s="4" t="s">
        <v>347</v>
      </c>
      <c r="AI26" s="2" t="s">
        <v>69</v>
      </c>
      <c r="AJ26" s="2" t="s">
        <v>54</v>
      </c>
    </row>
    <row r="27">
      <c r="A27" s="1">
        <v>44561.0</v>
      </c>
      <c r="B27" s="2" t="s">
        <v>36</v>
      </c>
      <c r="C27" s="5">
        <v>2.0</v>
      </c>
      <c r="D27" s="4" t="s">
        <v>348</v>
      </c>
      <c r="E27" s="2" t="s">
        <v>349</v>
      </c>
      <c r="F27" s="4">
        <v>2010.0</v>
      </c>
      <c r="G27" s="2" t="s">
        <v>350</v>
      </c>
      <c r="H27" s="2">
        <v>3.0</v>
      </c>
      <c r="I27" s="2">
        <v>-2.0</v>
      </c>
      <c r="J27" s="2">
        <v>-2.0</v>
      </c>
      <c r="K27" s="2">
        <v>-3.0</v>
      </c>
      <c r="L27" s="2">
        <v>0.0</v>
      </c>
      <c r="M27" s="2" t="s">
        <v>177</v>
      </c>
      <c r="N27" s="2">
        <v>0.0</v>
      </c>
      <c r="O27" s="2">
        <v>1.0</v>
      </c>
      <c r="P27" s="2" t="s">
        <v>59</v>
      </c>
      <c r="Q27" s="2" t="s">
        <v>110</v>
      </c>
      <c r="R27" s="2" t="s">
        <v>111</v>
      </c>
      <c r="S27" s="2">
        <v>0.75</v>
      </c>
      <c r="T27" s="2">
        <v>0.25</v>
      </c>
      <c r="U27" s="2">
        <v>0.0</v>
      </c>
      <c r="V27" s="2">
        <f t="shared" si="1"/>
        <v>1</v>
      </c>
      <c r="W27" s="2" t="s">
        <v>351</v>
      </c>
      <c r="X27" s="2" t="s">
        <v>198</v>
      </c>
      <c r="Y27" s="2" t="s">
        <v>199</v>
      </c>
      <c r="Z27" s="2" t="s">
        <v>340</v>
      </c>
      <c r="AA27" s="2" t="s">
        <v>352</v>
      </c>
      <c r="AB27" s="2" t="e">
        <v>#NAME?</v>
      </c>
      <c r="AC27" s="2" t="s">
        <v>353</v>
      </c>
      <c r="AD27" s="4" t="s">
        <v>354</v>
      </c>
      <c r="AE27" s="2" t="s">
        <v>355</v>
      </c>
      <c r="AF27" s="2" t="s">
        <v>356</v>
      </c>
      <c r="AG27" s="2" t="s">
        <v>49</v>
      </c>
      <c r="AH27" s="4" t="s">
        <v>357</v>
      </c>
      <c r="AI27" s="2" t="s">
        <v>69</v>
      </c>
      <c r="AJ27" s="6"/>
    </row>
    <row r="28">
      <c r="A28" s="1">
        <v>44561.0</v>
      </c>
      <c r="B28" s="2" t="s">
        <v>36</v>
      </c>
      <c r="C28" s="5">
        <v>3.0</v>
      </c>
      <c r="D28" s="4" t="s">
        <v>358</v>
      </c>
      <c r="E28" s="2" t="s">
        <v>359</v>
      </c>
      <c r="F28" s="4">
        <v>2011.0</v>
      </c>
      <c r="G28" s="2" t="s">
        <v>176</v>
      </c>
      <c r="H28" s="4">
        <v>3.0</v>
      </c>
      <c r="I28" s="4">
        <v>-3.0</v>
      </c>
      <c r="J28" s="4">
        <v>-2.0</v>
      </c>
      <c r="K28" s="8">
        <v>-2.0</v>
      </c>
      <c r="L28" s="8">
        <v>0.0</v>
      </c>
      <c r="M28" s="2" t="s">
        <v>163</v>
      </c>
      <c r="N28" s="2">
        <v>0.0</v>
      </c>
      <c r="O28" s="2">
        <v>1.0</v>
      </c>
      <c r="P28" s="2" t="s">
        <v>59</v>
      </c>
      <c r="Q28" s="2" t="s">
        <v>110</v>
      </c>
      <c r="R28" s="2" t="s">
        <v>111</v>
      </c>
      <c r="S28" s="2">
        <v>0.5</v>
      </c>
      <c r="T28" s="2">
        <v>0.0</v>
      </c>
      <c r="U28" s="2">
        <v>0.5</v>
      </c>
      <c r="V28" s="2">
        <f t="shared" si="1"/>
        <v>1</v>
      </c>
      <c r="W28" s="2" t="s">
        <v>360</v>
      </c>
      <c r="X28" s="2" t="s">
        <v>165</v>
      </c>
      <c r="Y28" s="2" t="s">
        <v>361</v>
      </c>
      <c r="Z28" s="2" t="s">
        <v>291</v>
      </c>
      <c r="AA28" s="2" t="s">
        <v>362</v>
      </c>
      <c r="AB28" s="6"/>
      <c r="AC28" s="2" t="s">
        <v>363</v>
      </c>
      <c r="AD28" s="4" t="s">
        <v>364</v>
      </c>
      <c r="AE28" s="2" t="s">
        <v>365</v>
      </c>
      <c r="AF28" s="2" t="s">
        <v>366</v>
      </c>
      <c r="AG28" s="2" t="s">
        <v>49</v>
      </c>
      <c r="AH28" s="4" t="s">
        <v>367</v>
      </c>
      <c r="AI28" s="2" t="s">
        <v>174</v>
      </c>
      <c r="AJ28" s="2" t="s">
        <v>54</v>
      </c>
    </row>
    <row r="29">
      <c r="A29" s="1">
        <v>44561.0</v>
      </c>
      <c r="B29" s="2" t="s">
        <v>36</v>
      </c>
      <c r="C29" s="5">
        <v>4.0</v>
      </c>
      <c r="D29" s="4" t="s">
        <v>368</v>
      </c>
      <c r="E29" s="2" t="s">
        <v>369</v>
      </c>
      <c r="F29" s="4">
        <v>2014.0</v>
      </c>
      <c r="G29" s="2" t="s">
        <v>370</v>
      </c>
      <c r="H29" s="4">
        <v>2.0</v>
      </c>
      <c r="I29" s="4">
        <v>-3.0</v>
      </c>
      <c r="J29" s="4">
        <v>-2.0</v>
      </c>
      <c r="K29" s="8">
        <v>-3.0</v>
      </c>
      <c r="L29" s="8">
        <v>0.0</v>
      </c>
      <c r="M29" s="2" t="s">
        <v>163</v>
      </c>
      <c r="N29" s="2">
        <v>0.0</v>
      </c>
      <c r="O29" s="2">
        <v>1.0</v>
      </c>
      <c r="P29" s="2" t="s">
        <v>59</v>
      </c>
      <c r="Q29" s="2" t="s">
        <v>110</v>
      </c>
      <c r="R29" s="2" t="s">
        <v>371</v>
      </c>
      <c r="S29" s="2">
        <v>0.75</v>
      </c>
      <c r="T29" s="2">
        <v>0.25</v>
      </c>
      <c r="U29" s="2">
        <v>0.0</v>
      </c>
      <c r="V29" s="2">
        <f t="shared" si="1"/>
        <v>1</v>
      </c>
      <c r="W29" s="2" t="s">
        <v>372</v>
      </c>
      <c r="X29" s="2" t="s">
        <v>165</v>
      </c>
      <c r="Y29" s="2" t="s">
        <v>361</v>
      </c>
      <c r="Z29" s="2" t="s">
        <v>291</v>
      </c>
      <c r="AA29" s="2" t="s">
        <v>373</v>
      </c>
      <c r="AB29" s="6"/>
      <c r="AC29" s="2" t="s">
        <v>374</v>
      </c>
      <c r="AD29" s="4" t="s">
        <v>375</v>
      </c>
      <c r="AE29" s="2" t="s">
        <v>376</v>
      </c>
      <c r="AF29" s="2" t="s">
        <v>377</v>
      </c>
      <c r="AG29" s="2" t="s">
        <v>49</v>
      </c>
      <c r="AH29" s="4" t="s">
        <v>378</v>
      </c>
      <c r="AI29" s="2" t="s">
        <v>69</v>
      </c>
      <c r="AJ29" s="6"/>
    </row>
    <row r="30">
      <c r="A30" s="1">
        <v>44561.0</v>
      </c>
      <c r="B30" s="2" t="s">
        <v>36</v>
      </c>
      <c r="C30" s="5">
        <v>5.0</v>
      </c>
      <c r="D30" s="4" t="s">
        <v>379</v>
      </c>
      <c r="E30" s="2" t="s">
        <v>380</v>
      </c>
      <c r="F30" s="4">
        <v>2005.0</v>
      </c>
      <c r="G30" s="2" t="s">
        <v>381</v>
      </c>
      <c r="H30" s="4">
        <v>2.0</v>
      </c>
      <c r="I30" s="4">
        <v>-3.0</v>
      </c>
      <c r="J30" s="4">
        <v>-1.0</v>
      </c>
      <c r="K30" s="8">
        <v>0.0</v>
      </c>
      <c r="L30" s="8">
        <v>2.0</v>
      </c>
      <c r="M30" s="4" t="s">
        <v>177</v>
      </c>
      <c r="N30" s="2">
        <v>0.0</v>
      </c>
      <c r="O30" s="2">
        <v>1.0</v>
      </c>
      <c r="P30" s="2" t="s">
        <v>96</v>
      </c>
      <c r="Q30" s="2" t="s">
        <v>110</v>
      </c>
      <c r="R30" s="2" t="s">
        <v>382</v>
      </c>
      <c r="S30" s="2">
        <v>1.0</v>
      </c>
      <c r="T30" s="2">
        <v>0.0</v>
      </c>
      <c r="U30" s="2">
        <v>0.0</v>
      </c>
      <c r="V30" s="2">
        <f t="shared" si="1"/>
        <v>1</v>
      </c>
      <c r="W30" s="2" t="s">
        <v>383</v>
      </c>
      <c r="X30" s="2" t="s">
        <v>384</v>
      </c>
      <c r="Y30" s="2" t="s">
        <v>385</v>
      </c>
      <c r="Z30" s="2" t="s">
        <v>386</v>
      </c>
      <c r="AA30" s="2" t="s">
        <v>387</v>
      </c>
      <c r="AB30" s="2" t="e">
        <v>#NAME?</v>
      </c>
      <c r="AC30" s="2" t="s">
        <v>388</v>
      </c>
      <c r="AD30" s="4" t="s">
        <v>389</v>
      </c>
      <c r="AE30" s="2" t="s">
        <v>390</v>
      </c>
      <c r="AF30" s="2" t="s">
        <v>391</v>
      </c>
      <c r="AG30" s="2" t="s">
        <v>392</v>
      </c>
      <c r="AH30" s="4" t="s">
        <v>393</v>
      </c>
      <c r="AI30" s="2" t="s">
        <v>69</v>
      </c>
      <c r="AJ30" s="6"/>
    </row>
    <row r="31">
      <c r="A31" s="1">
        <v>44561.0</v>
      </c>
      <c r="B31" s="2" t="s">
        <v>36</v>
      </c>
      <c r="C31" s="5">
        <v>6.0</v>
      </c>
      <c r="D31" s="4" t="s">
        <v>394</v>
      </c>
      <c r="E31" s="2" t="s">
        <v>395</v>
      </c>
      <c r="F31" s="4">
        <v>2006.0</v>
      </c>
      <c r="G31" s="2" t="s">
        <v>162</v>
      </c>
      <c r="H31" s="2">
        <v>3.0</v>
      </c>
      <c r="I31" s="2">
        <v>-3.0</v>
      </c>
      <c r="J31" s="2">
        <v>-2.0</v>
      </c>
      <c r="K31" s="2">
        <v>-2.0</v>
      </c>
      <c r="L31" s="2">
        <v>0.0</v>
      </c>
      <c r="M31" s="2" t="s">
        <v>177</v>
      </c>
      <c r="N31" s="2">
        <v>0.0</v>
      </c>
      <c r="O31" s="2">
        <v>1.0</v>
      </c>
      <c r="P31" s="2" t="s">
        <v>59</v>
      </c>
      <c r="Q31" s="2" t="s">
        <v>42</v>
      </c>
      <c r="R31" s="2" t="s">
        <v>43</v>
      </c>
      <c r="S31" s="2">
        <v>0.75</v>
      </c>
      <c r="T31" s="2">
        <v>0.25</v>
      </c>
      <c r="U31" s="2">
        <v>0.0</v>
      </c>
      <c r="V31" s="2">
        <f t="shared" si="1"/>
        <v>1</v>
      </c>
      <c r="W31" s="2" t="s">
        <v>396</v>
      </c>
      <c r="X31" s="2" t="s">
        <v>397</v>
      </c>
      <c r="Y31" s="2" t="s">
        <v>398</v>
      </c>
      <c r="Z31" s="2" t="s">
        <v>77</v>
      </c>
      <c r="AA31" s="2" t="s">
        <v>399</v>
      </c>
      <c r="AB31" s="2" t="e">
        <v>#NAME?</v>
      </c>
      <c r="AC31" s="2" t="s">
        <v>400</v>
      </c>
      <c r="AD31" s="4" t="s">
        <v>401</v>
      </c>
      <c r="AE31" s="2" t="s">
        <v>402</v>
      </c>
      <c r="AF31" s="2" t="s">
        <v>403</v>
      </c>
      <c r="AG31" s="2" t="s">
        <v>49</v>
      </c>
      <c r="AH31" s="4" t="s">
        <v>404</v>
      </c>
      <c r="AI31" s="6"/>
      <c r="AJ31" s="6"/>
    </row>
    <row r="32">
      <c r="A32" s="1">
        <v>44561.0</v>
      </c>
      <c r="B32" s="2" t="s">
        <v>36</v>
      </c>
      <c r="C32" s="5">
        <v>7.0</v>
      </c>
      <c r="D32" s="4" t="s">
        <v>405</v>
      </c>
      <c r="E32" s="2" t="s">
        <v>406</v>
      </c>
      <c r="F32" s="4">
        <v>2003.0</v>
      </c>
      <c r="G32" s="2" t="s">
        <v>176</v>
      </c>
      <c r="H32" s="4">
        <v>2.0</v>
      </c>
      <c r="I32" s="4">
        <v>-3.0</v>
      </c>
      <c r="J32" s="4">
        <v>-2.0</v>
      </c>
      <c r="K32" s="4">
        <v>0.0</v>
      </c>
      <c r="L32" s="4">
        <v>0.0</v>
      </c>
      <c r="M32" s="2" t="s">
        <v>177</v>
      </c>
      <c r="N32" s="2">
        <v>0.0</v>
      </c>
      <c r="O32" s="2">
        <v>1.0</v>
      </c>
      <c r="P32" s="2" t="s">
        <v>59</v>
      </c>
      <c r="Q32" s="2" t="s">
        <v>110</v>
      </c>
      <c r="R32" s="2" t="s">
        <v>111</v>
      </c>
      <c r="S32" s="2">
        <v>1.0</v>
      </c>
      <c r="T32" s="2">
        <v>0.0</v>
      </c>
      <c r="U32" s="2">
        <v>0.0</v>
      </c>
      <c r="V32" s="2">
        <f t="shared" si="1"/>
        <v>1</v>
      </c>
      <c r="W32" s="2" t="s">
        <v>407</v>
      </c>
      <c r="X32" s="2" t="s">
        <v>408</v>
      </c>
      <c r="Y32" s="2" t="s">
        <v>409</v>
      </c>
      <c r="Z32" s="2" t="s">
        <v>340</v>
      </c>
      <c r="AA32" s="2" t="s">
        <v>410</v>
      </c>
      <c r="AB32" s="2" t="e">
        <v>#NAME?</v>
      </c>
      <c r="AC32" s="2" t="s">
        <v>411</v>
      </c>
      <c r="AD32" s="4" t="s">
        <v>412</v>
      </c>
      <c r="AE32" s="2" t="s">
        <v>413</v>
      </c>
      <c r="AF32" s="2" t="s">
        <v>391</v>
      </c>
      <c r="AG32" s="2" t="s">
        <v>49</v>
      </c>
      <c r="AH32" s="4" t="s">
        <v>414</v>
      </c>
      <c r="AI32" s="6"/>
      <c r="AJ32" s="6"/>
    </row>
    <row r="33">
      <c r="A33" s="1">
        <v>44561.0</v>
      </c>
      <c r="B33" s="2" t="s">
        <v>36</v>
      </c>
      <c r="C33" s="5">
        <v>8.0</v>
      </c>
      <c r="D33" s="4" t="s">
        <v>415</v>
      </c>
      <c r="E33" s="2" t="s">
        <v>416</v>
      </c>
      <c r="F33" s="4">
        <v>2007.0</v>
      </c>
      <c r="G33" s="2" t="s">
        <v>417</v>
      </c>
      <c r="H33" s="2">
        <v>3.0</v>
      </c>
      <c r="I33" s="2">
        <v>-6.0</v>
      </c>
      <c r="J33" s="2">
        <v>-4.0</v>
      </c>
      <c r="K33" s="2">
        <v>2.0</v>
      </c>
      <c r="L33" s="2">
        <v>4.0</v>
      </c>
      <c r="M33" s="2" t="s">
        <v>418</v>
      </c>
      <c r="N33" s="2">
        <v>0.0</v>
      </c>
      <c r="O33" s="2">
        <v>1.0</v>
      </c>
      <c r="P33" s="2" t="s">
        <v>59</v>
      </c>
      <c r="Q33" s="2" t="s">
        <v>110</v>
      </c>
      <c r="R33" s="2" t="s">
        <v>371</v>
      </c>
      <c r="S33" s="2">
        <v>1.0</v>
      </c>
      <c r="T33" s="2">
        <v>0.0</v>
      </c>
      <c r="U33" s="2">
        <v>0.0</v>
      </c>
      <c r="V33" s="2">
        <f t="shared" si="1"/>
        <v>1</v>
      </c>
      <c r="W33" s="2" t="s">
        <v>407</v>
      </c>
      <c r="X33" s="2" t="s">
        <v>419</v>
      </c>
      <c r="Y33" s="2" t="s">
        <v>420</v>
      </c>
      <c r="Z33" s="2" t="s">
        <v>200</v>
      </c>
      <c r="AA33" s="2" t="s">
        <v>421</v>
      </c>
      <c r="AB33" s="2" t="e">
        <v>#NAME?</v>
      </c>
      <c r="AC33" s="2" t="s">
        <v>422</v>
      </c>
      <c r="AD33" s="4" t="s">
        <v>423</v>
      </c>
      <c r="AE33" s="2" t="s">
        <v>424</v>
      </c>
      <c r="AF33" s="2" t="s">
        <v>425</v>
      </c>
      <c r="AG33" s="2" t="s">
        <v>426</v>
      </c>
      <c r="AH33" s="4" t="s">
        <v>427</v>
      </c>
      <c r="AI33" s="2" t="s">
        <v>69</v>
      </c>
      <c r="AJ33" s="2"/>
    </row>
    <row r="34">
      <c r="A34" s="1">
        <v>44561.0</v>
      </c>
      <c r="B34" s="4" t="s">
        <v>36</v>
      </c>
      <c r="C34" s="5">
        <v>23.0</v>
      </c>
      <c r="D34" s="4" t="s">
        <v>428</v>
      </c>
      <c r="E34" s="2" t="s">
        <v>429</v>
      </c>
      <c r="F34" s="4">
        <v>2005.0</v>
      </c>
      <c r="G34" s="2" t="s">
        <v>39</v>
      </c>
      <c r="H34" s="2">
        <v>3.0</v>
      </c>
      <c r="I34" s="2">
        <v>-5.0</v>
      </c>
      <c r="J34" s="2">
        <v>-3.0</v>
      </c>
      <c r="K34" s="2">
        <v>-6.0</v>
      </c>
      <c r="L34" s="2">
        <v>5.0</v>
      </c>
      <c r="M34" s="2" t="s">
        <v>430</v>
      </c>
      <c r="N34" s="2">
        <v>0.0</v>
      </c>
      <c r="O34" s="2">
        <v>0.0</v>
      </c>
      <c r="P34" s="2" t="s">
        <v>59</v>
      </c>
      <c r="Q34" s="2" t="s">
        <v>42</v>
      </c>
      <c r="R34" s="2" t="s">
        <v>431</v>
      </c>
      <c r="S34" s="2">
        <v>1.0</v>
      </c>
      <c r="T34" s="2">
        <v>0.0</v>
      </c>
      <c r="U34" s="2">
        <v>0.0</v>
      </c>
      <c r="V34" s="2">
        <f t="shared" si="1"/>
        <v>1</v>
      </c>
      <c r="W34" s="2" t="s">
        <v>432</v>
      </c>
      <c r="X34" s="2" t="s">
        <v>433</v>
      </c>
      <c r="Y34" s="2" t="s">
        <v>434</v>
      </c>
      <c r="Z34" s="2" t="s">
        <v>435</v>
      </c>
      <c r="AA34" s="2" t="s">
        <v>436</v>
      </c>
      <c r="AB34" s="2" t="e">
        <v>#NAME?</v>
      </c>
      <c r="AC34" s="2" t="s">
        <v>437</v>
      </c>
      <c r="AD34" s="4" t="s">
        <v>438</v>
      </c>
      <c r="AE34" s="2" t="s">
        <v>439</v>
      </c>
      <c r="AF34" s="2" t="s">
        <v>440</v>
      </c>
      <c r="AG34" s="2" t="s">
        <v>49</v>
      </c>
      <c r="AH34" s="4" t="s">
        <v>441</v>
      </c>
      <c r="AI34" s="2" t="s">
        <v>69</v>
      </c>
      <c r="AJ34" s="2"/>
    </row>
    <row r="35">
      <c r="A35" s="1">
        <v>44561.0</v>
      </c>
      <c r="B35" s="2" t="s">
        <v>36</v>
      </c>
      <c r="C35" s="5">
        <v>27.0</v>
      </c>
      <c r="D35" s="4" t="s">
        <v>442</v>
      </c>
      <c r="E35" s="2" t="s">
        <v>443</v>
      </c>
      <c r="F35" s="4">
        <v>2013.0</v>
      </c>
      <c r="G35" s="2" t="s">
        <v>444</v>
      </c>
      <c r="H35" s="2">
        <v>3.0</v>
      </c>
      <c r="I35" s="2">
        <v>-9.0</v>
      </c>
      <c r="J35" s="2">
        <v>-5.0</v>
      </c>
      <c r="K35" s="2">
        <v>-8.0</v>
      </c>
      <c r="L35" s="4">
        <v>3.0</v>
      </c>
      <c r="M35" s="2" t="s">
        <v>445</v>
      </c>
      <c r="N35" s="2">
        <v>1.0</v>
      </c>
      <c r="O35" s="2">
        <v>1.0</v>
      </c>
      <c r="P35" s="2" t="s">
        <v>59</v>
      </c>
      <c r="Q35" s="2" t="s">
        <v>122</v>
      </c>
      <c r="R35" s="2" t="s">
        <v>431</v>
      </c>
      <c r="S35" s="2">
        <v>0.5</v>
      </c>
      <c r="T35" s="2">
        <v>0.0</v>
      </c>
      <c r="U35" s="2">
        <v>0.5</v>
      </c>
      <c r="V35" s="2">
        <f t="shared" si="1"/>
        <v>1</v>
      </c>
      <c r="W35" s="2" t="s">
        <v>446</v>
      </c>
      <c r="X35" s="2" t="s">
        <v>447</v>
      </c>
      <c r="Y35" s="2" t="s">
        <v>261</v>
      </c>
      <c r="Z35" s="2" t="s">
        <v>77</v>
      </c>
      <c r="AA35" s="2" t="s">
        <v>448</v>
      </c>
      <c r="AB35" s="2" t="e">
        <v>#NAME?</v>
      </c>
      <c r="AC35" s="2" t="s">
        <v>449</v>
      </c>
      <c r="AD35" s="4" t="s">
        <v>450</v>
      </c>
      <c r="AE35" s="2" t="s">
        <v>451</v>
      </c>
      <c r="AF35" s="2" t="s">
        <v>452</v>
      </c>
      <c r="AG35" s="2" t="s">
        <v>453</v>
      </c>
      <c r="AH35" s="4" t="s">
        <v>454</v>
      </c>
      <c r="AI35" s="4" t="s">
        <v>84</v>
      </c>
      <c r="AJ35" s="4"/>
    </row>
    <row r="36">
      <c r="A36" s="1">
        <v>44561.0</v>
      </c>
      <c r="B36" s="4" t="s">
        <v>36</v>
      </c>
      <c r="C36" s="5">
        <v>33.0</v>
      </c>
      <c r="D36" s="4" t="s">
        <v>455</v>
      </c>
      <c r="E36" s="2" t="s">
        <v>456</v>
      </c>
      <c r="F36" s="4">
        <v>2008.0</v>
      </c>
      <c r="G36" s="2" t="s">
        <v>457</v>
      </c>
      <c r="H36" s="2">
        <v>2.0</v>
      </c>
      <c r="I36" s="2">
        <v>-7.0</v>
      </c>
      <c r="J36" s="2">
        <v>-4.0</v>
      </c>
      <c r="K36" s="2">
        <v>2.0</v>
      </c>
      <c r="L36" s="2">
        <v>4.0</v>
      </c>
      <c r="M36" s="2" t="s">
        <v>430</v>
      </c>
      <c r="N36" s="2">
        <v>0.0</v>
      </c>
      <c r="O36" s="2">
        <v>1.0</v>
      </c>
      <c r="P36" s="2" t="s">
        <v>59</v>
      </c>
      <c r="Q36" s="2" t="s">
        <v>110</v>
      </c>
      <c r="R36" s="2" t="s">
        <v>371</v>
      </c>
      <c r="S36" s="2">
        <v>1.0</v>
      </c>
      <c r="T36" s="2">
        <v>0.0</v>
      </c>
      <c r="U36" s="2">
        <v>0.0</v>
      </c>
      <c r="V36" s="2">
        <f t="shared" si="1"/>
        <v>1</v>
      </c>
      <c r="W36" s="2" t="s">
        <v>407</v>
      </c>
      <c r="X36" s="2" t="s">
        <v>458</v>
      </c>
      <c r="Y36" s="2" t="s">
        <v>459</v>
      </c>
      <c r="Z36" s="2" t="s">
        <v>200</v>
      </c>
      <c r="AA36" s="2" t="s">
        <v>460</v>
      </c>
      <c r="AB36" s="2" t="e">
        <v>#NAME?</v>
      </c>
      <c r="AC36" s="2" t="s">
        <v>461</v>
      </c>
      <c r="AD36" s="4" t="s">
        <v>462</v>
      </c>
      <c r="AE36" s="2" t="s">
        <v>463</v>
      </c>
      <c r="AF36" s="2" t="s">
        <v>425</v>
      </c>
      <c r="AG36" s="2" t="s">
        <v>49</v>
      </c>
      <c r="AH36" s="4" t="s">
        <v>464</v>
      </c>
      <c r="AI36" s="2" t="s">
        <v>69</v>
      </c>
      <c r="AJ36" s="2" t="s">
        <v>54</v>
      </c>
    </row>
    <row r="37">
      <c r="A37" s="1">
        <v>44561.0</v>
      </c>
      <c r="B37" s="2" t="s">
        <v>36</v>
      </c>
      <c r="C37" s="5">
        <v>36.0</v>
      </c>
      <c r="D37" s="4" t="s">
        <v>465</v>
      </c>
      <c r="E37" s="2" t="s">
        <v>71</v>
      </c>
      <c r="F37" s="4">
        <v>2009.0</v>
      </c>
      <c r="G37" s="2" t="s">
        <v>57</v>
      </c>
      <c r="H37" s="2">
        <v>3.0</v>
      </c>
      <c r="I37" s="2">
        <v>-10.0</v>
      </c>
      <c r="J37" s="2">
        <v>-3.0</v>
      </c>
      <c r="K37" s="2">
        <v>-6.0</v>
      </c>
      <c r="L37" s="2">
        <v>4.0</v>
      </c>
      <c r="M37" s="2" t="s">
        <v>445</v>
      </c>
      <c r="N37" s="2">
        <v>1.0</v>
      </c>
      <c r="O37" s="2">
        <v>1.0</v>
      </c>
      <c r="P37" s="2" t="s">
        <v>59</v>
      </c>
      <c r="Q37" s="2" t="s">
        <v>110</v>
      </c>
      <c r="R37" s="2" t="s">
        <v>111</v>
      </c>
      <c r="S37" s="2">
        <v>0.33</v>
      </c>
      <c r="T37" s="2">
        <v>0.33</v>
      </c>
      <c r="U37" s="2">
        <v>0.33</v>
      </c>
      <c r="V37" s="2">
        <f t="shared" si="1"/>
        <v>0.99</v>
      </c>
      <c r="W37" s="2" t="s">
        <v>466</v>
      </c>
      <c r="X37" s="2" t="s">
        <v>467</v>
      </c>
      <c r="Y37" s="2" t="s">
        <v>261</v>
      </c>
      <c r="Z37" s="2" t="s">
        <v>77</v>
      </c>
      <c r="AA37" s="2" t="s">
        <v>468</v>
      </c>
      <c r="AB37" s="2" t="e">
        <v>#NAME?</v>
      </c>
      <c r="AC37" s="2" t="s">
        <v>469</v>
      </c>
      <c r="AD37" s="4" t="s">
        <v>470</v>
      </c>
      <c r="AE37" s="2" t="s">
        <v>471</v>
      </c>
      <c r="AF37" s="2" t="s">
        <v>472</v>
      </c>
      <c r="AG37" s="2" t="s">
        <v>473</v>
      </c>
      <c r="AH37" s="4" t="s">
        <v>474</v>
      </c>
      <c r="AI37" s="4" t="s">
        <v>84</v>
      </c>
      <c r="AJ37" s="4" t="s">
        <v>54</v>
      </c>
    </row>
    <row r="38">
      <c r="A38" s="1">
        <v>44561.0</v>
      </c>
      <c r="B38" s="2" t="s">
        <v>36</v>
      </c>
      <c r="C38" s="5">
        <v>37.0</v>
      </c>
      <c r="D38" s="4" t="s">
        <v>475</v>
      </c>
      <c r="E38" s="2" t="s">
        <v>71</v>
      </c>
      <c r="F38" s="4">
        <v>2011.0</v>
      </c>
      <c r="G38" s="2" t="s">
        <v>57</v>
      </c>
      <c r="H38" s="2">
        <v>3.0</v>
      </c>
      <c r="I38" s="2">
        <v>-10.0</v>
      </c>
      <c r="J38" s="4">
        <v>-5.0</v>
      </c>
      <c r="K38" s="2">
        <v>-6.0</v>
      </c>
      <c r="L38" s="2">
        <v>4.0</v>
      </c>
      <c r="M38" s="2" t="s">
        <v>445</v>
      </c>
      <c r="N38" s="2">
        <v>1.0</v>
      </c>
      <c r="O38" s="2">
        <v>1.0</v>
      </c>
      <c r="P38" s="2" t="s">
        <v>59</v>
      </c>
      <c r="Q38" s="2" t="s">
        <v>110</v>
      </c>
      <c r="R38" s="2" t="s">
        <v>111</v>
      </c>
      <c r="S38" s="2">
        <v>0.33</v>
      </c>
      <c r="T38" s="2">
        <v>0.33</v>
      </c>
      <c r="U38" s="2">
        <v>0.33</v>
      </c>
      <c r="V38" s="2">
        <f t="shared" si="1"/>
        <v>0.99</v>
      </c>
      <c r="W38" s="2" t="s">
        <v>476</v>
      </c>
      <c r="X38" s="2" t="s">
        <v>447</v>
      </c>
      <c r="Y38" s="2" t="s">
        <v>261</v>
      </c>
      <c r="Z38" s="2" t="s">
        <v>77</v>
      </c>
      <c r="AA38" s="2" t="s">
        <v>477</v>
      </c>
      <c r="AB38" s="2" t="e">
        <v>#NAME?</v>
      </c>
      <c r="AC38" s="2" t="s">
        <v>478</v>
      </c>
      <c r="AD38" s="4" t="s">
        <v>479</v>
      </c>
      <c r="AE38" s="2" t="s">
        <v>480</v>
      </c>
      <c r="AF38" s="2" t="s">
        <v>481</v>
      </c>
      <c r="AG38" s="2" t="s">
        <v>482</v>
      </c>
      <c r="AH38" s="4" t="s">
        <v>483</v>
      </c>
      <c r="AI38" s="4" t="s">
        <v>84</v>
      </c>
      <c r="AJ38" s="4"/>
    </row>
    <row r="39">
      <c r="A39" s="1">
        <v>44561.0</v>
      </c>
      <c r="B39" s="2" t="s">
        <v>36</v>
      </c>
      <c r="C39" s="5">
        <v>42.0</v>
      </c>
      <c r="D39" s="4" t="s">
        <v>484</v>
      </c>
      <c r="E39" s="2" t="s">
        <v>485</v>
      </c>
      <c r="F39" s="4">
        <v>2013.0</v>
      </c>
      <c r="G39" s="2" t="s">
        <v>39</v>
      </c>
      <c r="H39" s="2">
        <v>3.0</v>
      </c>
      <c r="I39" s="4">
        <v>-10.0</v>
      </c>
      <c r="J39" s="4">
        <v>-9.0</v>
      </c>
      <c r="K39" s="4">
        <v>-15.0</v>
      </c>
      <c r="L39" s="2">
        <v>-12.0</v>
      </c>
      <c r="M39" s="2" t="s">
        <v>109</v>
      </c>
      <c r="N39" s="2">
        <v>0.0</v>
      </c>
      <c r="O39" s="2">
        <v>1.0</v>
      </c>
      <c r="P39" s="2" t="s">
        <v>59</v>
      </c>
      <c r="Q39" s="2" t="s">
        <v>110</v>
      </c>
      <c r="R39" s="2" t="s">
        <v>111</v>
      </c>
      <c r="S39" s="2">
        <v>0.25</v>
      </c>
      <c r="T39" s="2">
        <v>0.0</v>
      </c>
      <c r="U39" s="2">
        <v>0.75</v>
      </c>
      <c r="V39" s="2">
        <f t="shared" si="1"/>
        <v>1</v>
      </c>
      <c r="W39" s="2" t="s">
        <v>486</v>
      </c>
      <c r="X39" s="2" t="s">
        <v>487</v>
      </c>
      <c r="Y39" s="2" t="s">
        <v>488</v>
      </c>
      <c r="Z39" s="2" t="s">
        <v>77</v>
      </c>
      <c r="AA39" s="2" t="s">
        <v>489</v>
      </c>
      <c r="AB39" s="2" t="e">
        <v>#NAME?</v>
      </c>
      <c r="AC39" s="2" t="s">
        <v>490</v>
      </c>
      <c r="AD39" s="4" t="s">
        <v>491</v>
      </c>
      <c r="AE39" s="2" t="s">
        <v>492</v>
      </c>
      <c r="AF39" s="2" t="s">
        <v>493</v>
      </c>
      <c r="AG39" s="2" t="s">
        <v>494</v>
      </c>
      <c r="AH39" s="4" t="s">
        <v>495</v>
      </c>
      <c r="AI39" s="2" t="s">
        <v>84</v>
      </c>
      <c r="AJ39" s="2"/>
    </row>
    <row r="40">
      <c r="A40" s="1">
        <v>44561.0</v>
      </c>
      <c r="B40" s="2" t="s">
        <v>36</v>
      </c>
      <c r="C40" s="5">
        <v>45.0</v>
      </c>
      <c r="D40" s="4" t="s">
        <v>496</v>
      </c>
      <c r="E40" s="2" t="s">
        <v>497</v>
      </c>
      <c r="F40" s="4">
        <v>2007.0</v>
      </c>
      <c r="G40" s="2" t="s">
        <v>162</v>
      </c>
      <c r="H40" s="4">
        <v>3.0</v>
      </c>
      <c r="I40" s="4">
        <v>-3.0</v>
      </c>
      <c r="J40" s="4">
        <v>-2.0</v>
      </c>
      <c r="K40" s="8">
        <v>-2.0</v>
      </c>
      <c r="L40" s="8">
        <v>0.0</v>
      </c>
      <c r="M40" s="2" t="s">
        <v>163</v>
      </c>
      <c r="N40" s="2">
        <v>0.0</v>
      </c>
      <c r="O40" s="2">
        <v>1.0</v>
      </c>
      <c r="P40" s="2" t="s">
        <v>59</v>
      </c>
      <c r="Q40" s="2" t="s">
        <v>110</v>
      </c>
      <c r="R40" s="2" t="s">
        <v>371</v>
      </c>
      <c r="S40" s="2">
        <v>0.75</v>
      </c>
      <c r="T40" s="2">
        <v>0.25</v>
      </c>
      <c r="U40" s="2">
        <v>0.0</v>
      </c>
      <c r="V40" s="2">
        <f t="shared" si="1"/>
        <v>1</v>
      </c>
      <c r="W40" s="2" t="s">
        <v>498</v>
      </c>
      <c r="X40" s="2" t="s">
        <v>165</v>
      </c>
      <c r="Y40" s="2" t="s">
        <v>499</v>
      </c>
      <c r="Z40" s="2" t="s">
        <v>500</v>
      </c>
      <c r="AA40" s="2" t="s">
        <v>501</v>
      </c>
      <c r="AB40" s="2" t="e">
        <v>#NAME?</v>
      </c>
      <c r="AC40" s="2" t="s">
        <v>502</v>
      </c>
      <c r="AD40" s="4" t="s">
        <v>503</v>
      </c>
      <c r="AE40" s="2" t="s">
        <v>504</v>
      </c>
      <c r="AF40" s="2" t="s">
        <v>505</v>
      </c>
      <c r="AG40" s="2" t="s">
        <v>49</v>
      </c>
      <c r="AH40" s="4" t="s">
        <v>506</v>
      </c>
      <c r="AI40" s="2" t="s">
        <v>69</v>
      </c>
      <c r="AJ40" s="6"/>
    </row>
    <row r="41">
      <c r="A41" s="1">
        <v>44561.0</v>
      </c>
      <c r="B41" s="2" t="s">
        <v>36</v>
      </c>
      <c r="C41" s="5">
        <v>46.0</v>
      </c>
      <c r="D41" s="4" t="s">
        <v>507</v>
      </c>
      <c r="E41" s="2" t="s">
        <v>508</v>
      </c>
      <c r="F41" s="4">
        <v>2016.0</v>
      </c>
      <c r="G41" s="2" t="s">
        <v>39</v>
      </c>
      <c r="H41" s="2">
        <v>2.0</v>
      </c>
      <c r="I41" s="2">
        <v>-9.0</v>
      </c>
      <c r="J41" s="2">
        <v>-9.0</v>
      </c>
      <c r="K41" s="2">
        <v>-15.0</v>
      </c>
      <c r="L41" s="2">
        <v>-9.0</v>
      </c>
      <c r="M41" s="2" t="s">
        <v>109</v>
      </c>
      <c r="N41" s="2">
        <v>0.0</v>
      </c>
      <c r="O41" s="2">
        <v>1.0</v>
      </c>
      <c r="P41" s="2" t="s">
        <v>59</v>
      </c>
      <c r="Q41" s="2" t="s">
        <v>110</v>
      </c>
      <c r="R41" s="2" t="s">
        <v>111</v>
      </c>
      <c r="S41" s="2">
        <v>0.0</v>
      </c>
      <c r="T41" s="2">
        <v>1.0</v>
      </c>
      <c r="U41" s="2">
        <v>0.0</v>
      </c>
      <c r="V41" s="2">
        <f t="shared" si="1"/>
        <v>1</v>
      </c>
      <c r="W41" s="2" t="s">
        <v>509</v>
      </c>
      <c r="X41" s="2" t="s">
        <v>510</v>
      </c>
      <c r="Y41" s="2" t="s">
        <v>511</v>
      </c>
      <c r="Z41" s="2" t="s">
        <v>279</v>
      </c>
      <c r="AA41" s="2" t="s">
        <v>512</v>
      </c>
      <c r="AB41" s="2" t="e">
        <v>#NAME?</v>
      </c>
      <c r="AC41" s="2" t="s">
        <v>513</v>
      </c>
      <c r="AD41" s="4" t="s">
        <v>514</v>
      </c>
      <c r="AE41" s="2" t="s">
        <v>515</v>
      </c>
      <c r="AF41" s="2" t="s">
        <v>516</v>
      </c>
      <c r="AG41" s="2" t="s">
        <v>49</v>
      </c>
      <c r="AH41" s="4" t="s">
        <v>517</v>
      </c>
      <c r="AI41" s="2" t="s">
        <v>69</v>
      </c>
      <c r="AJ41" s="2"/>
    </row>
    <row r="42">
      <c r="A42" s="1">
        <v>44561.0</v>
      </c>
      <c r="B42" s="2" t="s">
        <v>36</v>
      </c>
      <c r="C42" s="5">
        <v>47.0</v>
      </c>
      <c r="D42" s="4" t="s">
        <v>518</v>
      </c>
      <c r="E42" s="2" t="s">
        <v>519</v>
      </c>
      <c r="F42" s="4">
        <v>2011.0</v>
      </c>
      <c r="G42" s="2" t="s">
        <v>176</v>
      </c>
      <c r="H42" s="4">
        <v>3.0</v>
      </c>
      <c r="I42" s="4">
        <v>-3.0</v>
      </c>
      <c r="J42" s="4">
        <v>-2.0</v>
      </c>
      <c r="K42" s="8">
        <v>-2.0</v>
      </c>
      <c r="L42" s="8">
        <v>0.0</v>
      </c>
      <c r="M42" s="2" t="s">
        <v>163</v>
      </c>
      <c r="N42" s="2">
        <v>0.0</v>
      </c>
      <c r="O42" s="2">
        <v>1.0</v>
      </c>
      <c r="P42" s="2" t="s">
        <v>59</v>
      </c>
      <c r="Q42" s="2" t="s">
        <v>110</v>
      </c>
      <c r="R42" s="2" t="s">
        <v>111</v>
      </c>
      <c r="S42" s="2">
        <v>1.0</v>
      </c>
      <c r="T42" s="2">
        <v>0.0</v>
      </c>
      <c r="U42" s="2">
        <v>0.0</v>
      </c>
      <c r="V42" s="2">
        <f t="shared" si="1"/>
        <v>1</v>
      </c>
      <c r="W42" s="2" t="s">
        <v>520</v>
      </c>
      <c r="X42" s="2" t="s">
        <v>165</v>
      </c>
      <c r="Y42" s="2" t="s">
        <v>361</v>
      </c>
      <c r="Z42" s="2" t="s">
        <v>77</v>
      </c>
      <c r="AA42" s="2" t="s">
        <v>521</v>
      </c>
      <c r="AB42" s="2" t="e">
        <v>#NAME?</v>
      </c>
      <c r="AC42" s="2" t="s">
        <v>522</v>
      </c>
      <c r="AD42" s="4" t="s">
        <v>523</v>
      </c>
      <c r="AE42" s="2" t="s">
        <v>524</v>
      </c>
      <c r="AF42" s="2" t="s">
        <v>525</v>
      </c>
      <c r="AG42" s="2" t="s">
        <v>526</v>
      </c>
      <c r="AH42" s="4" t="s">
        <v>527</v>
      </c>
      <c r="AI42" s="2" t="s">
        <v>174</v>
      </c>
      <c r="AJ42" s="6"/>
    </row>
    <row r="43">
      <c r="A43" s="1">
        <v>44561.0</v>
      </c>
      <c r="B43" s="2" t="s">
        <v>36</v>
      </c>
      <c r="C43" s="5">
        <v>48.0</v>
      </c>
      <c r="D43" s="4" t="s">
        <v>528</v>
      </c>
      <c r="E43" s="2" t="s">
        <v>529</v>
      </c>
      <c r="F43" s="4">
        <v>2011.0</v>
      </c>
      <c r="G43" s="2" t="s">
        <v>162</v>
      </c>
      <c r="H43" s="2">
        <v>3.0</v>
      </c>
      <c r="I43" s="2">
        <v>-3.0</v>
      </c>
      <c r="J43" s="2">
        <v>-2.0</v>
      </c>
      <c r="K43" s="2" t="s">
        <v>49</v>
      </c>
      <c r="L43" s="2" t="s">
        <v>49</v>
      </c>
      <c r="M43" s="2" t="s">
        <v>177</v>
      </c>
      <c r="N43" s="2">
        <v>0.0</v>
      </c>
      <c r="O43" s="2">
        <v>1.0</v>
      </c>
      <c r="P43" s="2" t="s">
        <v>96</v>
      </c>
      <c r="Q43" s="2" t="s">
        <v>122</v>
      </c>
      <c r="R43" s="2" t="s">
        <v>530</v>
      </c>
      <c r="S43" s="2">
        <v>0.0</v>
      </c>
      <c r="T43" s="2">
        <v>1.0</v>
      </c>
      <c r="U43" s="2">
        <v>0.0</v>
      </c>
      <c r="V43" s="2">
        <f t="shared" si="1"/>
        <v>1</v>
      </c>
      <c r="W43" s="2" t="s">
        <v>531</v>
      </c>
      <c r="X43" s="2" t="s">
        <v>316</v>
      </c>
      <c r="Y43" s="2" t="s">
        <v>199</v>
      </c>
      <c r="Z43" s="2" t="s">
        <v>532</v>
      </c>
      <c r="AA43" s="2" t="s">
        <v>533</v>
      </c>
      <c r="AB43" s="2" t="e">
        <v>#NAME?</v>
      </c>
      <c r="AC43" s="2" t="s">
        <v>534</v>
      </c>
      <c r="AD43" s="4" t="s">
        <v>535</v>
      </c>
      <c r="AE43" s="2" t="s">
        <v>536</v>
      </c>
      <c r="AF43" s="2" t="s">
        <v>537</v>
      </c>
      <c r="AG43" s="2" t="s">
        <v>49</v>
      </c>
      <c r="AH43" s="4" t="s">
        <v>538</v>
      </c>
      <c r="AI43" s="2" t="s">
        <v>69</v>
      </c>
      <c r="AJ43" s="6"/>
    </row>
    <row r="44">
      <c r="A44" s="1">
        <v>44561.0</v>
      </c>
      <c r="B44" s="2" t="s">
        <v>36</v>
      </c>
      <c r="C44" s="5">
        <v>49.0</v>
      </c>
      <c r="D44" s="4" t="s">
        <v>539</v>
      </c>
      <c r="E44" s="2" t="s">
        <v>540</v>
      </c>
      <c r="F44" s="4">
        <v>2009.0</v>
      </c>
      <c r="G44" s="2" t="s">
        <v>370</v>
      </c>
      <c r="H44" s="2">
        <v>3.0</v>
      </c>
      <c r="I44" s="2">
        <v>-3.0</v>
      </c>
      <c r="J44" s="2">
        <v>-2.0</v>
      </c>
      <c r="K44" s="2">
        <v>0.0</v>
      </c>
      <c r="L44" s="2">
        <v>0.0</v>
      </c>
      <c r="M44" s="2" t="s">
        <v>177</v>
      </c>
      <c r="N44" s="2">
        <v>0.0</v>
      </c>
      <c r="O44" s="2">
        <v>1.0</v>
      </c>
      <c r="P44" s="2" t="s">
        <v>59</v>
      </c>
      <c r="Q44" s="2" t="s">
        <v>110</v>
      </c>
      <c r="R44" s="2" t="s">
        <v>530</v>
      </c>
      <c r="S44" s="2">
        <v>1.0</v>
      </c>
      <c r="T44" s="2">
        <v>0.0</v>
      </c>
      <c r="U44" s="2">
        <v>0.0</v>
      </c>
      <c r="V44" s="2">
        <f t="shared" si="1"/>
        <v>1</v>
      </c>
      <c r="W44" s="2" t="s">
        <v>407</v>
      </c>
      <c r="X44" s="2" t="s">
        <v>541</v>
      </c>
      <c r="Y44" s="2" t="s">
        <v>542</v>
      </c>
      <c r="Z44" s="2" t="s">
        <v>543</v>
      </c>
      <c r="AA44" s="2" t="s">
        <v>544</v>
      </c>
      <c r="AB44" s="2" t="e">
        <v>#NAME?</v>
      </c>
      <c r="AC44" s="2" t="s">
        <v>545</v>
      </c>
      <c r="AD44" s="4" t="s">
        <v>546</v>
      </c>
      <c r="AE44" s="2" t="s">
        <v>547</v>
      </c>
      <c r="AF44" s="2" t="s">
        <v>548</v>
      </c>
      <c r="AG44" s="2" t="s">
        <v>49</v>
      </c>
      <c r="AH44" s="4" t="s">
        <v>549</v>
      </c>
      <c r="AI44" s="2" t="s">
        <v>69</v>
      </c>
      <c r="AJ44" s="6"/>
    </row>
    <row r="45">
      <c r="A45" s="1">
        <v>44561.0</v>
      </c>
      <c r="B45" s="2" t="s">
        <v>36</v>
      </c>
      <c r="C45" s="5">
        <v>50.0</v>
      </c>
      <c r="D45" s="4" t="s">
        <v>550</v>
      </c>
      <c r="E45" s="2" t="s">
        <v>551</v>
      </c>
      <c r="F45" s="4">
        <v>1996.0</v>
      </c>
      <c r="G45" s="2" t="s">
        <v>552</v>
      </c>
      <c r="H45" s="4">
        <v>3.0</v>
      </c>
      <c r="I45" s="4">
        <v>-3.0</v>
      </c>
      <c r="J45" s="4">
        <v>-1.0</v>
      </c>
      <c r="K45" s="4">
        <v>0.0</v>
      </c>
      <c r="L45" s="4">
        <v>2.0</v>
      </c>
      <c r="M45" s="4" t="s">
        <v>177</v>
      </c>
      <c r="N45" s="2">
        <v>0.0</v>
      </c>
      <c r="O45" s="2">
        <v>1.0</v>
      </c>
      <c r="P45" s="2" t="s">
        <v>96</v>
      </c>
      <c r="Q45" s="2" t="s">
        <v>110</v>
      </c>
      <c r="R45" s="2" t="s">
        <v>530</v>
      </c>
      <c r="S45" s="2">
        <v>0.25</v>
      </c>
      <c r="T45" s="2">
        <v>0.75</v>
      </c>
      <c r="U45" s="2">
        <v>0.0</v>
      </c>
      <c r="V45" s="2">
        <f t="shared" si="1"/>
        <v>1</v>
      </c>
      <c r="W45" s="2" t="s">
        <v>553</v>
      </c>
      <c r="X45" s="2" t="s">
        <v>49</v>
      </c>
      <c r="Y45" s="2" t="s">
        <v>554</v>
      </c>
      <c r="Z45" s="2" t="s">
        <v>77</v>
      </c>
      <c r="AA45" s="2" t="s">
        <v>555</v>
      </c>
      <c r="AB45" s="2" t="e">
        <v>#NAME?</v>
      </c>
      <c r="AC45" s="2" t="s">
        <v>556</v>
      </c>
      <c r="AD45" s="4" t="s">
        <v>557</v>
      </c>
      <c r="AE45" s="2" t="s">
        <v>558</v>
      </c>
      <c r="AF45" s="2" t="s">
        <v>559</v>
      </c>
      <c r="AG45" s="2" t="s">
        <v>560</v>
      </c>
      <c r="AH45" s="4" t="s">
        <v>561</v>
      </c>
      <c r="AI45" s="2" t="s">
        <v>69</v>
      </c>
      <c r="AJ45" s="6"/>
    </row>
    <row r="46">
      <c r="A46" s="1">
        <v>44561.0</v>
      </c>
      <c r="B46" s="2" t="s">
        <v>36</v>
      </c>
      <c r="C46" s="5">
        <v>52.0</v>
      </c>
      <c r="D46" s="4" t="s">
        <v>562</v>
      </c>
      <c r="E46" s="2" t="s">
        <v>563</v>
      </c>
      <c r="F46" s="4">
        <v>2010.0</v>
      </c>
      <c r="G46" s="2" t="s">
        <v>244</v>
      </c>
      <c r="H46" s="4">
        <v>3.0</v>
      </c>
      <c r="I46" s="4">
        <v>-4.0</v>
      </c>
      <c r="J46" s="4">
        <v>-1.0</v>
      </c>
      <c r="K46" s="8">
        <v>-3.0</v>
      </c>
      <c r="L46" s="8">
        <v>0.0</v>
      </c>
      <c r="M46" s="2" t="s">
        <v>163</v>
      </c>
      <c r="N46" s="2">
        <v>0.0</v>
      </c>
      <c r="O46" s="2">
        <v>1.0</v>
      </c>
      <c r="P46" s="2" t="s">
        <v>96</v>
      </c>
      <c r="Q46" s="2" t="s">
        <v>42</v>
      </c>
      <c r="R46" s="2" t="s">
        <v>530</v>
      </c>
      <c r="S46" s="2">
        <v>1.0</v>
      </c>
      <c r="T46" s="2">
        <v>0.0</v>
      </c>
      <c r="U46" s="2">
        <v>0.0</v>
      </c>
      <c r="V46" s="2">
        <f t="shared" si="1"/>
        <v>1</v>
      </c>
      <c r="W46" s="2" t="s">
        <v>564</v>
      </c>
      <c r="X46" s="2" t="s">
        <v>565</v>
      </c>
      <c r="Y46" s="2" t="s">
        <v>166</v>
      </c>
      <c r="Z46" s="2" t="s">
        <v>249</v>
      </c>
      <c r="AA46" s="2" t="s">
        <v>566</v>
      </c>
      <c r="AB46" s="2" t="e">
        <v>#NAME?</v>
      </c>
      <c r="AC46" s="2" t="s">
        <v>567</v>
      </c>
      <c r="AD46" s="4" t="s">
        <v>568</v>
      </c>
      <c r="AE46" s="2" t="s">
        <v>569</v>
      </c>
      <c r="AF46" s="2" t="s">
        <v>570</v>
      </c>
      <c r="AG46" s="2" t="s">
        <v>49</v>
      </c>
      <c r="AH46" s="2" t="s">
        <v>571</v>
      </c>
      <c r="AI46" s="2" t="s">
        <v>69</v>
      </c>
      <c r="AJ46" s="6"/>
    </row>
    <row r="47">
      <c r="A47" s="1">
        <v>44561.0</v>
      </c>
      <c r="B47" s="2" t="s">
        <v>36</v>
      </c>
      <c r="C47" s="5">
        <v>53.0</v>
      </c>
      <c r="D47" s="4" t="s">
        <v>572</v>
      </c>
      <c r="E47" s="2" t="s">
        <v>573</v>
      </c>
      <c r="F47" s="4">
        <v>2000.0</v>
      </c>
      <c r="G47" s="2" t="s">
        <v>574</v>
      </c>
      <c r="H47" s="4">
        <v>3.0</v>
      </c>
      <c r="I47" s="4">
        <v>-9.0</v>
      </c>
      <c r="J47" s="4">
        <v>-1.0</v>
      </c>
      <c r="K47" s="8">
        <v>-6.0</v>
      </c>
      <c r="L47" s="8">
        <v>0.0</v>
      </c>
      <c r="M47" s="2" t="s">
        <v>575</v>
      </c>
      <c r="N47" s="2">
        <v>1.0</v>
      </c>
      <c r="O47" s="2">
        <v>1.0</v>
      </c>
      <c r="P47" s="2" t="s">
        <v>59</v>
      </c>
      <c r="Q47" s="2" t="s">
        <v>122</v>
      </c>
      <c r="R47" s="2" t="s">
        <v>111</v>
      </c>
      <c r="S47" s="2">
        <v>0.25</v>
      </c>
      <c r="T47" s="2">
        <v>0.75</v>
      </c>
      <c r="U47" s="2">
        <v>0.0</v>
      </c>
      <c r="V47" s="2">
        <f t="shared" si="1"/>
        <v>1</v>
      </c>
      <c r="W47" s="2" t="s">
        <v>178</v>
      </c>
      <c r="X47" s="2" t="s">
        <v>576</v>
      </c>
      <c r="Y47" s="2" t="s">
        <v>166</v>
      </c>
      <c r="Z47" s="2" t="s">
        <v>77</v>
      </c>
      <c r="AA47" s="2" t="s">
        <v>577</v>
      </c>
      <c r="AB47" s="2" t="e">
        <v>#NAME?</v>
      </c>
      <c r="AC47" s="2" t="s">
        <v>578</v>
      </c>
      <c r="AD47" s="4" t="s">
        <v>579</v>
      </c>
      <c r="AE47" s="2" t="s">
        <v>580</v>
      </c>
      <c r="AF47" s="2" t="s">
        <v>581</v>
      </c>
      <c r="AG47" s="2" t="s">
        <v>49</v>
      </c>
      <c r="AH47" s="4" t="s">
        <v>582</v>
      </c>
      <c r="AI47" s="2" t="s">
        <v>174</v>
      </c>
      <c r="AJ47" s="2"/>
    </row>
    <row r="48">
      <c r="A48" s="1">
        <v>44561.0</v>
      </c>
      <c r="B48" s="2" t="s">
        <v>36</v>
      </c>
      <c r="C48" s="5">
        <v>54.0</v>
      </c>
      <c r="D48" s="4" t="s">
        <v>583</v>
      </c>
      <c r="E48" s="2" t="s">
        <v>584</v>
      </c>
      <c r="F48" s="4">
        <v>2014.0</v>
      </c>
      <c r="G48" s="2" t="s">
        <v>39</v>
      </c>
      <c r="H48" s="2">
        <v>3.0</v>
      </c>
      <c r="I48" s="2">
        <v>-10.0</v>
      </c>
      <c r="J48" s="2">
        <v>-9.0</v>
      </c>
      <c r="K48" s="2">
        <v>-15.0</v>
      </c>
      <c r="L48" s="2">
        <v>-9.0</v>
      </c>
      <c r="M48" s="2" t="s">
        <v>109</v>
      </c>
      <c r="N48" s="2">
        <v>0.0</v>
      </c>
      <c r="O48" s="2">
        <v>1.0</v>
      </c>
      <c r="P48" s="2" t="s">
        <v>59</v>
      </c>
      <c r="Q48" s="2" t="s">
        <v>110</v>
      </c>
      <c r="R48" s="2" t="s">
        <v>111</v>
      </c>
      <c r="S48" s="2">
        <v>0.25</v>
      </c>
      <c r="T48" s="2">
        <v>0.0</v>
      </c>
      <c r="U48" s="2">
        <v>0.75</v>
      </c>
      <c r="V48" s="2">
        <f t="shared" si="1"/>
        <v>1</v>
      </c>
      <c r="W48" s="2" t="s">
        <v>585</v>
      </c>
      <c r="X48" s="2" t="s">
        <v>586</v>
      </c>
      <c r="Y48" s="2" t="s">
        <v>109</v>
      </c>
      <c r="Z48" s="2" t="s">
        <v>77</v>
      </c>
      <c r="AA48" s="2" t="s">
        <v>587</v>
      </c>
      <c r="AB48" s="2" t="e">
        <v>#NAME?</v>
      </c>
      <c r="AC48" s="2" t="s">
        <v>588</v>
      </c>
      <c r="AD48" s="4" t="s">
        <v>589</v>
      </c>
      <c r="AE48" s="2" t="s">
        <v>590</v>
      </c>
      <c r="AF48" s="2" t="s">
        <v>591</v>
      </c>
      <c r="AG48" s="2" t="s">
        <v>49</v>
      </c>
      <c r="AH48" s="4" t="s">
        <v>592</v>
      </c>
      <c r="AI48" s="2" t="s">
        <v>84</v>
      </c>
      <c r="AJ48" s="2"/>
    </row>
    <row r="49">
      <c r="A49" s="1">
        <v>44561.0</v>
      </c>
      <c r="B49" s="2" t="s">
        <v>36</v>
      </c>
      <c r="C49" s="5">
        <v>55.0</v>
      </c>
      <c r="D49" s="4" t="s">
        <v>593</v>
      </c>
      <c r="E49" s="2" t="s">
        <v>594</v>
      </c>
      <c r="F49" s="4">
        <v>2009.0</v>
      </c>
      <c r="G49" s="2" t="s">
        <v>176</v>
      </c>
      <c r="H49" s="4">
        <v>3.0</v>
      </c>
      <c r="I49" s="4">
        <v>-3.0</v>
      </c>
      <c r="J49" s="4">
        <v>-2.0</v>
      </c>
      <c r="K49" s="8">
        <v>-2.0</v>
      </c>
      <c r="L49" s="8">
        <v>0.0</v>
      </c>
      <c r="M49" s="2" t="s">
        <v>163</v>
      </c>
      <c r="N49" s="2">
        <v>0.0</v>
      </c>
      <c r="O49" s="2">
        <v>1.0</v>
      </c>
      <c r="P49" s="2" t="s">
        <v>59</v>
      </c>
      <c r="Q49" s="2" t="s">
        <v>110</v>
      </c>
      <c r="R49" s="2" t="s">
        <v>111</v>
      </c>
      <c r="S49" s="2">
        <v>0.75</v>
      </c>
      <c r="T49" s="2">
        <v>0.25</v>
      </c>
      <c r="U49" s="2">
        <v>0.0</v>
      </c>
      <c r="V49" s="2">
        <f t="shared" si="1"/>
        <v>1</v>
      </c>
      <c r="W49" s="2" t="s">
        <v>595</v>
      </c>
      <c r="X49" s="2" t="s">
        <v>165</v>
      </c>
      <c r="Y49" s="2" t="s">
        <v>596</v>
      </c>
      <c r="Z49" s="2" t="s">
        <v>249</v>
      </c>
      <c r="AA49" s="2" t="s">
        <v>597</v>
      </c>
      <c r="AB49" s="2" t="e">
        <v>#NAME?</v>
      </c>
      <c r="AC49" s="2" t="s">
        <v>598</v>
      </c>
      <c r="AD49" s="4" t="s">
        <v>599</v>
      </c>
      <c r="AE49" s="2" t="s">
        <v>600</v>
      </c>
      <c r="AF49" s="2" t="s">
        <v>601</v>
      </c>
      <c r="AG49" s="2" t="s">
        <v>49</v>
      </c>
      <c r="AH49" s="4" t="s">
        <v>602</v>
      </c>
      <c r="AI49" s="6"/>
      <c r="AJ49" s="6"/>
    </row>
    <row r="50">
      <c r="A50" s="1">
        <v>44561.0</v>
      </c>
      <c r="B50" s="2" t="s">
        <v>36</v>
      </c>
      <c r="C50" s="5">
        <v>56.0</v>
      </c>
      <c r="D50" s="4" t="s">
        <v>603</v>
      </c>
      <c r="E50" s="2" t="s">
        <v>604</v>
      </c>
      <c r="F50" s="4">
        <v>1998.0</v>
      </c>
      <c r="G50" s="2" t="s">
        <v>370</v>
      </c>
      <c r="H50" s="2">
        <v>2.0</v>
      </c>
      <c r="I50" s="2">
        <v>-2.0</v>
      </c>
      <c r="J50" s="2">
        <v>-2.0</v>
      </c>
      <c r="K50" s="2">
        <v>0.0</v>
      </c>
      <c r="L50" s="2">
        <v>0.0</v>
      </c>
      <c r="M50" s="2" t="s">
        <v>177</v>
      </c>
      <c r="N50" s="2">
        <v>0.0</v>
      </c>
      <c r="O50" s="2">
        <v>1.0</v>
      </c>
      <c r="P50" s="2" t="s">
        <v>59</v>
      </c>
      <c r="Q50" s="2" t="s">
        <v>110</v>
      </c>
      <c r="R50" s="2" t="s">
        <v>111</v>
      </c>
      <c r="S50" s="2">
        <v>1.0</v>
      </c>
      <c r="T50" s="2">
        <v>0.0</v>
      </c>
      <c r="U50" s="2">
        <v>0.0</v>
      </c>
      <c r="V50" s="2">
        <f t="shared" si="1"/>
        <v>1</v>
      </c>
      <c r="W50" s="2" t="s">
        <v>407</v>
      </c>
      <c r="X50" s="2" t="s">
        <v>605</v>
      </c>
      <c r="Y50" s="2" t="s">
        <v>166</v>
      </c>
      <c r="Z50" s="2" t="s">
        <v>543</v>
      </c>
      <c r="AA50" s="2" t="s">
        <v>606</v>
      </c>
      <c r="AB50" s="2" t="e">
        <v>#NAME?</v>
      </c>
      <c r="AC50" s="2" t="s">
        <v>607</v>
      </c>
      <c r="AD50" s="4" t="s">
        <v>608</v>
      </c>
      <c r="AE50" s="2" t="s">
        <v>609</v>
      </c>
      <c r="AF50" s="2" t="s">
        <v>610</v>
      </c>
      <c r="AG50" s="2" t="s">
        <v>49</v>
      </c>
      <c r="AH50" s="4" t="s">
        <v>611</v>
      </c>
      <c r="AI50" s="2" t="s">
        <v>69</v>
      </c>
      <c r="AJ50" s="6"/>
    </row>
    <row r="51">
      <c r="A51" s="1">
        <v>44561.0</v>
      </c>
      <c r="B51" s="2" t="s">
        <v>36</v>
      </c>
      <c r="C51" s="5">
        <v>57.0</v>
      </c>
      <c r="D51" s="4" t="s">
        <v>612</v>
      </c>
      <c r="E51" s="2" t="s">
        <v>613</v>
      </c>
      <c r="F51" s="4">
        <v>2008.0</v>
      </c>
      <c r="G51" s="2" t="s">
        <v>614</v>
      </c>
      <c r="H51" s="4">
        <v>3.0</v>
      </c>
      <c r="I51" s="4">
        <v>-4.0</v>
      </c>
      <c r="J51" s="4">
        <v>-1.0</v>
      </c>
      <c r="K51" s="8">
        <v>-3.0</v>
      </c>
      <c r="L51" s="8">
        <v>0.0</v>
      </c>
      <c r="M51" s="2" t="s">
        <v>163</v>
      </c>
      <c r="N51" s="2">
        <v>0.0</v>
      </c>
      <c r="O51" s="2">
        <v>0.0</v>
      </c>
      <c r="P51" s="2" t="s">
        <v>96</v>
      </c>
      <c r="Q51" s="2" t="s">
        <v>110</v>
      </c>
      <c r="R51" s="2" t="s">
        <v>530</v>
      </c>
      <c r="S51" s="2">
        <v>0.25</v>
      </c>
      <c r="T51" s="2">
        <v>0.75</v>
      </c>
      <c r="U51" s="2">
        <v>0.0</v>
      </c>
      <c r="V51" s="2">
        <f t="shared" si="1"/>
        <v>1</v>
      </c>
      <c r="W51" s="2" t="s">
        <v>615</v>
      </c>
      <c r="X51" s="2" t="s">
        <v>616</v>
      </c>
      <c r="Y51" s="2" t="s">
        <v>166</v>
      </c>
      <c r="Z51" s="2" t="s">
        <v>77</v>
      </c>
      <c r="AA51" s="2" t="s">
        <v>617</v>
      </c>
      <c r="AB51" s="2" t="e">
        <v>#NAME?</v>
      </c>
      <c r="AC51" s="2" t="s">
        <v>618</v>
      </c>
      <c r="AD51" s="4" t="s">
        <v>619</v>
      </c>
      <c r="AE51" s="2" t="s">
        <v>620</v>
      </c>
      <c r="AF51" s="2" t="s">
        <v>621</v>
      </c>
      <c r="AG51" s="2" t="s">
        <v>49</v>
      </c>
      <c r="AH51" s="4" t="s">
        <v>622</v>
      </c>
      <c r="AI51" s="6"/>
      <c r="AJ51" s="6"/>
    </row>
    <row r="52">
      <c r="A52" s="1">
        <v>44561.0</v>
      </c>
      <c r="B52" s="4" t="s">
        <v>36</v>
      </c>
      <c r="C52" s="5">
        <v>59.0</v>
      </c>
      <c r="D52" s="4" t="s">
        <v>623</v>
      </c>
      <c r="E52" s="2" t="s">
        <v>624</v>
      </c>
      <c r="F52" s="4">
        <v>2010.0</v>
      </c>
      <c r="G52" s="2" t="s">
        <v>39</v>
      </c>
      <c r="H52" s="2">
        <v>3.0</v>
      </c>
      <c r="I52" s="2">
        <v>-5.0</v>
      </c>
      <c r="J52" s="2">
        <v>-4.0</v>
      </c>
      <c r="K52" s="2">
        <v>3.0</v>
      </c>
      <c r="L52" s="2">
        <v>5.0</v>
      </c>
      <c r="M52" s="2" t="s">
        <v>430</v>
      </c>
      <c r="N52" s="2">
        <v>0.0</v>
      </c>
      <c r="O52" s="2">
        <v>1.0</v>
      </c>
      <c r="P52" s="2" t="s">
        <v>59</v>
      </c>
      <c r="Q52" s="2" t="s">
        <v>122</v>
      </c>
      <c r="R52" s="2" t="s">
        <v>245</v>
      </c>
      <c r="S52" s="2">
        <v>0.25</v>
      </c>
      <c r="T52" s="2">
        <v>0.0</v>
      </c>
      <c r="U52" s="2">
        <v>0.75</v>
      </c>
      <c r="V52" s="2">
        <f t="shared" si="1"/>
        <v>1</v>
      </c>
      <c r="W52" s="2" t="s">
        <v>625</v>
      </c>
      <c r="X52" s="2" t="s">
        <v>626</v>
      </c>
      <c r="Y52" s="2" t="s">
        <v>261</v>
      </c>
      <c r="Z52" s="2" t="s">
        <v>435</v>
      </c>
      <c r="AA52" s="2" t="s">
        <v>627</v>
      </c>
      <c r="AB52" s="2" t="e">
        <v>#NAME?</v>
      </c>
      <c r="AC52" s="2" t="s">
        <v>628</v>
      </c>
      <c r="AD52" s="4" t="s">
        <v>629</v>
      </c>
      <c r="AE52" s="2" t="s">
        <v>630</v>
      </c>
      <c r="AF52" s="2" t="s">
        <v>481</v>
      </c>
      <c r="AG52" s="2" t="s">
        <v>49</v>
      </c>
      <c r="AH52" s="4" t="s">
        <v>631</v>
      </c>
      <c r="AI52" s="2" t="s">
        <v>69</v>
      </c>
      <c r="AJ52" s="2"/>
    </row>
    <row r="53">
      <c r="A53" s="1">
        <v>44561.0</v>
      </c>
      <c r="B53" s="4" t="s">
        <v>36</v>
      </c>
      <c r="C53" s="5">
        <v>60.0</v>
      </c>
      <c r="D53" s="4" t="s">
        <v>632</v>
      </c>
      <c r="E53" s="2" t="s">
        <v>633</v>
      </c>
      <c r="F53" s="4">
        <v>2010.0</v>
      </c>
      <c r="G53" s="2" t="s">
        <v>417</v>
      </c>
      <c r="H53" s="2">
        <v>3.0</v>
      </c>
      <c r="I53" s="2">
        <v>-7.0</v>
      </c>
      <c r="J53" s="2">
        <v>-4.0</v>
      </c>
      <c r="K53" s="2">
        <v>3.0</v>
      </c>
      <c r="L53" s="2">
        <v>5.0</v>
      </c>
      <c r="M53" s="2" t="s">
        <v>430</v>
      </c>
      <c r="N53" s="2">
        <v>0.0</v>
      </c>
      <c r="O53" s="2">
        <v>1.0</v>
      </c>
      <c r="P53" s="2" t="s">
        <v>59</v>
      </c>
      <c r="Q53" s="2" t="s">
        <v>42</v>
      </c>
      <c r="R53" s="2" t="s">
        <v>43</v>
      </c>
      <c r="S53" s="2">
        <v>0.25</v>
      </c>
      <c r="T53" s="2">
        <v>0.0</v>
      </c>
      <c r="U53" s="2">
        <v>0.75</v>
      </c>
      <c r="V53" s="2">
        <f t="shared" si="1"/>
        <v>1</v>
      </c>
      <c r="W53" s="2" t="s">
        <v>625</v>
      </c>
      <c r="X53" s="2" t="s">
        <v>634</v>
      </c>
      <c r="Y53" s="2" t="s">
        <v>635</v>
      </c>
      <c r="Z53" s="2" t="s">
        <v>636</v>
      </c>
      <c r="AA53" s="2" t="s">
        <v>637</v>
      </c>
      <c r="AB53" s="2" t="e">
        <v>#NAME?</v>
      </c>
      <c r="AC53" s="2" t="s">
        <v>638</v>
      </c>
      <c r="AD53" s="4" t="s">
        <v>639</v>
      </c>
      <c r="AE53" s="2" t="s">
        <v>640</v>
      </c>
      <c r="AF53" s="2" t="s">
        <v>481</v>
      </c>
      <c r="AG53" s="2" t="s">
        <v>49</v>
      </c>
      <c r="AH53" s="4" t="s">
        <v>641</v>
      </c>
      <c r="AI53" s="2" t="s">
        <v>69</v>
      </c>
      <c r="AJ53" s="2"/>
    </row>
    <row r="54">
      <c r="A54" s="1">
        <v>44561.0</v>
      </c>
      <c r="B54" s="2" t="s">
        <v>36</v>
      </c>
      <c r="C54" s="5">
        <v>63.0</v>
      </c>
      <c r="D54" s="4" t="s">
        <v>642</v>
      </c>
      <c r="E54" s="4" t="s">
        <v>643</v>
      </c>
      <c r="F54" s="4">
        <v>2011.0</v>
      </c>
      <c r="G54" s="4" t="s">
        <v>39</v>
      </c>
      <c r="H54" s="4">
        <v>3.0</v>
      </c>
      <c r="I54" s="4">
        <v>-5.0</v>
      </c>
      <c r="J54" s="4">
        <v>-2.0</v>
      </c>
      <c r="K54" s="4">
        <v>-10.0</v>
      </c>
      <c r="L54" s="4">
        <v>0.0</v>
      </c>
      <c r="M54" s="4" t="s">
        <v>644</v>
      </c>
      <c r="N54" s="2">
        <v>1.0</v>
      </c>
      <c r="O54" s="2">
        <v>1.0</v>
      </c>
      <c r="P54" s="2" t="s">
        <v>59</v>
      </c>
      <c r="Q54" s="2" t="s">
        <v>110</v>
      </c>
      <c r="R54" s="2" t="s">
        <v>645</v>
      </c>
      <c r="S54" s="2">
        <v>0.5</v>
      </c>
      <c r="T54" s="2">
        <v>0.25</v>
      </c>
      <c r="U54" s="2">
        <v>0.25</v>
      </c>
      <c r="V54" s="2">
        <f t="shared" si="1"/>
        <v>1</v>
      </c>
      <c r="W54" s="2" t="s">
        <v>646</v>
      </c>
      <c r="X54" s="2" t="s">
        <v>647</v>
      </c>
      <c r="Y54" s="2" t="s">
        <v>648</v>
      </c>
      <c r="Z54" s="2" t="s">
        <v>77</v>
      </c>
      <c r="AA54" s="2" t="s">
        <v>649</v>
      </c>
      <c r="AB54" s="2" t="e">
        <v>#NAME?</v>
      </c>
      <c r="AC54" s="2" t="s">
        <v>650</v>
      </c>
      <c r="AD54" s="4" t="s">
        <v>651</v>
      </c>
      <c r="AE54" s="2" t="s">
        <v>652</v>
      </c>
      <c r="AF54" s="2" t="s">
        <v>653</v>
      </c>
      <c r="AG54" s="2" t="s">
        <v>49</v>
      </c>
      <c r="AH54" s="4" t="s">
        <v>654</v>
      </c>
      <c r="AI54" s="2" t="s">
        <v>69</v>
      </c>
      <c r="AJ54" s="2"/>
    </row>
    <row r="55">
      <c r="A55" s="1">
        <v>44561.0</v>
      </c>
      <c r="B55" s="2" t="s">
        <v>36</v>
      </c>
      <c r="C55" s="5">
        <v>64.0</v>
      </c>
      <c r="D55" s="4" t="s">
        <v>655</v>
      </c>
      <c r="E55" s="2" t="s">
        <v>656</v>
      </c>
      <c r="F55" s="4">
        <v>2007.0</v>
      </c>
      <c r="G55" s="2" t="s">
        <v>657</v>
      </c>
      <c r="H55" s="2">
        <v>3.0</v>
      </c>
      <c r="I55" s="2">
        <v>-10.0</v>
      </c>
      <c r="J55" s="2">
        <v>-6.0</v>
      </c>
      <c r="K55" s="2">
        <v>-6.0</v>
      </c>
      <c r="L55" s="2">
        <v>2.0</v>
      </c>
      <c r="M55" s="2" t="s">
        <v>142</v>
      </c>
      <c r="N55" s="2">
        <v>0.0</v>
      </c>
      <c r="O55" s="2">
        <v>0.0</v>
      </c>
      <c r="P55" s="2" t="s">
        <v>658</v>
      </c>
      <c r="Q55" s="2" t="s">
        <v>42</v>
      </c>
      <c r="R55" s="2" t="s">
        <v>153</v>
      </c>
      <c r="S55" s="2">
        <v>0.0</v>
      </c>
      <c r="T55" s="2">
        <v>0.0</v>
      </c>
      <c r="U55" s="2">
        <v>1.0</v>
      </c>
      <c r="V55" s="2">
        <f t="shared" si="1"/>
        <v>1</v>
      </c>
      <c r="W55" s="2" t="s">
        <v>97</v>
      </c>
      <c r="X55" s="2" t="s">
        <v>659</v>
      </c>
      <c r="Y55" s="2" t="s">
        <v>49</v>
      </c>
      <c r="Z55" s="2" t="s">
        <v>63</v>
      </c>
      <c r="AA55" s="2" t="s">
        <v>660</v>
      </c>
      <c r="AB55" s="2" t="e">
        <v>#NAME?</v>
      </c>
      <c r="AC55" s="2" t="s">
        <v>661</v>
      </c>
      <c r="AD55" s="4" t="s">
        <v>662</v>
      </c>
      <c r="AE55" s="2" t="s">
        <v>663</v>
      </c>
      <c r="AF55" s="2" t="s">
        <v>481</v>
      </c>
      <c r="AG55" s="2" t="s">
        <v>49</v>
      </c>
      <c r="AH55" s="4" t="s">
        <v>52</v>
      </c>
      <c r="AI55" s="2" t="s">
        <v>69</v>
      </c>
      <c r="AJ55" s="2"/>
    </row>
    <row r="56">
      <c r="A56" s="1">
        <v>44561.0</v>
      </c>
      <c r="B56" s="2" t="s">
        <v>36</v>
      </c>
      <c r="C56" s="5">
        <v>66.0</v>
      </c>
      <c r="D56" s="4" t="s">
        <v>664</v>
      </c>
      <c r="E56" s="2" t="s">
        <v>665</v>
      </c>
      <c r="F56" s="4">
        <v>2010.0</v>
      </c>
      <c r="G56" s="2" t="s">
        <v>666</v>
      </c>
      <c r="H56" s="2">
        <v>2.0</v>
      </c>
      <c r="I56" s="2">
        <v>-10.0</v>
      </c>
      <c r="J56" s="2">
        <v>-6.0</v>
      </c>
      <c r="K56" s="2">
        <v>-6.0</v>
      </c>
      <c r="L56" s="2">
        <v>5.0</v>
      </c>
      <c r="M56" s="2" t="s">
        <v>109</v>
      </c>
      <c r="N56" s="2">
        <v>0.0</v>
      </c>
      <c r="O56" s="2">
        <v>1.0</v>
      </c>
      <c r="P56" s="2" t="s">
        <v>59</v>
      </c>
      <c r="Q56" s="2" t="s">
        <v>110</v>
      </c>
      <c r="R56" s="2" t="s">
        <v>111</v>
      </c>
      <c r="S56" s="2">
        <v>0.0</v>
      </c>
      <c r="T56" s="2">
        <v>1.0</v>
      </c>
      <c r="U56" s="2">
        <v>0.0</v>
      </c>
      <c r="V56" s="2">
        <f t="shared" si="1"/>
        <v>1</v>
      </c>
      <c r="W56" s="2" t="s">
        <v>178</v>
      </c>
      <c r="X56" s="2" t="s">
        <v>667</v>
      </c>
      <c r="Y56" s="2" t="s">
        <v>109</v>
      </c>
      <c r="Z56" s="2" t="s">
        <v>77</v>
      </c>
      <c r="AA56" s="2" t="s">
        <v>668</v>
      </c>
      <c r="AB56" s="2" t="e">
        <v>#NAME?</v>
      </c>
      <c r="AC56" s="2" t="s">
        <v>669</v>
      </c>
      <c r="AD56" s="4" t="s">
        <v>670</v>
      </c>
      <c r="AE56" s="2" t="s">
        <v>671</v>
      </c>
      <c r="AF56" s="2" t="s">
        <v>672</v>
      </c>
      <c r="AG56" s="2" t="s">
        <v>49</v>
      </c>
      <c r="AH56" s="4" t="s">
        <v>673</v>
      </c>
      <c r="AI56" s="6"/>
      <c r="AJ56" s="6"/>
    </row>
    <row r="57" ht="28.5" customHeight="1">
      <c r="A57" s="1">
        <v>44561.0</v>
      </c>
      <c r="B57" s="2" t="s">
        <v>36</v>
      </c>
      <c r="C57" s="5">
        <v>68.0</v>
      </c>
      <c r="D57" s="4" t="s">
        <v>674</v>
      </c>
      <c r="E57" s="2" t="s">
        <v>675</v>
      </c>
      <c r="F57" s="4">
        <v>2011.0</v>
      </c>
      <c r="G57" s="2" t="s">
        <v>417</v>
      </c>
      <c r="H57" s="2">
        <v>3.0</v>
      </c>
      <c r="I57" s="2">
        <v>-6.0</v>
      </c>
      <c r="J57" s="2">
        <v>-5.0</v>
      </c>
      <c r="K57" s="2">
        <v>0.0</v>
      </c>
      <c r="L57" s="2">
        <v>0.0</v>
      </c>
      <c r="M57" s="2" t="s">
        <v>676</v>
      </c>
      <c r="N57" s="2">
        <v>0.0</v>
      </c>
      <c r="O57" s="2">
        <v>1.0</v>
      </c>
      <c r="P57" s="2" t="s">
        <v>96</v>
      </c>
      <c r="Q57" s="2" t="s">
        <v>110</v>
      </c>
      <c r="R57" s="2" t="s">
        <v>20</v>
      </c>
      <c r="S57" s="2">
        <v>0.0</v>
      </c>
      <c r="T57" s="2">
        <v>0.0</v>
      </c>
      <c r="U57" s="2">
        <v>1.0</v>
      </c>
      <c r="V57" s="2">
        <f t="shared" si="1"/>
        <v>1</v>
      </c>
      <c r="W57" s="2" t="s">
        <v>97</v>
      </c>
      <c r="X57" s="2" t="s">
        <v>677</v>
      </c>
      <c r="Y57" s="2" t="s">
        <v>49</v>
      </c>
      <c r="Z57" s="2" t="s">
        <v>63</v>
      </c>
      <c r="AA57" s="2" t="s">
        <v>678</v>
      </c>
      <c r="AB57" s="6"/>
      <c r="AC57" s="2" t="s">
        <v>679</v>
      </c>
      <c r="AD57" s="4" t="s">
        <v>680</v>
      </c>
      <c r="AE57" s="2" t="s">
        <v>681</v>
      </c>
      <c r="AF57" s="2" t="s">
        <v>682</v>
      </c>
      <c r="AG57" s="2" t="s">
        <v>49</v>
      </c>
      <c r="AH57" s="4" t="s">
        <v>52</v>
      </c>
      <c r="AI57" s="2" t="s">
        <v>69</v>
      </c>
      <c r="AJ57" s="2"/>
    </row>
    <row r="58">
      <c r="A58" s="1">
        <v>44561.0</v>
      </c>
      <c r="B58" s="2" t="s">
        <v>36</v>
      </c>
      <c r="C58" s="5">
        <v>70.0</v>
      </c>
      <c r="D58" s="4" t="s">
        <v>683</v>
      </c>
      <c r="E58" s="2" t="s">
        <v>684</v>
      </c>
      <c r="F58" s="4">
        <v>2006.0</v>
      </c>
      <c r="G58" s="2" t="s">
        <v>417</v>
      </c>
      <c r="H58" s="2">
        <v>2.0</v>
      </c>
      <c r="I58" s="2">
        <v>-7.0</v>
      </c>
      <c r="J58" s="2">
        <v>-7.0</v>
      </c>
      <c r="K58" s="2">
        <v>-6.0</v>
      </c>
      <c r="L58" s="2">
        <v>2.0</v>
      </c>
      <c r="M58" s="2" t="s">
        <v>109</v>
      </c>
      <c r="N58" s="2">
        <v>0.0</v>
      </c>
      <c r="O58" s="2">
        <v>1.0</v>
      </c>
      <c r="P58" s="2" t="s">
        <v>59</v>
      </c>
      <c r="Q58" s="2" t="s">
        <v>110</v>
      </c>
      <c r="R58" s="2" t="s">
        <v>382</v>
      </c>
      <c r="S58" s="2">
        <v>1.0</v>
      </c>
      <c r="T58" s="2">
        <v>0.0</v>
      </c>
      <c r="U58" s="2">
        <v>0.0</v>
      </c>
      <c r="V58" s="2">
        <f t="shared" si="1"/>
        <v>1</v>
      </c>
      <c r="W58" s="2" t="s">
        <v>407</v>
      </c>
      <c r="X58" s="2" t="s">
        <v>685</v>
      </c>
      <c r="Y58" s="2" t="s">
        <v>511</v>
      </c>
      <c r="Z58" s="2" t="s">
        <v>686</v>
      </c>
      <c r="AA58" s="2" t="s">
        <v>687</v>
      </c>
      <c r="AB58" s="2" t="e">
        <v>#NAME?</v>
      </c>
      <c r="AC58" s="2" t="s">
        <v>688</v>
      </c>
      <c r="AD58" s="4" t="s">
        <v>689</v>
      </c>
      <c r="AE58" s="2" t="s">
        <v>690</v>
      </c>
      <c r="AF58" s="2" t="s">
        <v>425</v>
      </c>
      <c r="AG58" s="2" t="s">
        <v>49</v>
      </c>
      <c r="AH58" s="4" t="s">
        <v>691</v>
      </c>
      <c r="AI58" s="2" t="s">
        <v>69</v>
      </c>
      <c r="AJ58" s="2"/>
    </row>
    <row r="59">
      <c r="A59" s="1">
        <v>44561.0</v>
      </c>
      <c r="B59" s="2" t="s">
        <v>36</v>
      </c>
      <c r="C59" s="5">
        <v>72.0</v>
      </c>
      <c r="D59" s="4" t="s">
        <v>692</v>
      </c>
      <c r="E59" s="2" t="s">
        <v>693</v>
      </c>
      <c r="F59" s="4">
        <v>2014.0</v>
      </c>
      <c r="G59" s="2" t="s">
        <v>694</v>
      </c>
      <c r="H59" s="2">
        <v>3.0</v>
      </c>
      <c r="I59" s="2">
        <v>-9.0</v>
      </c>
      <c r="J59" s="2">
        <v>-9.0</v>
      </c>
      <c r="K59" s="2">
        <v>-3.0</v>
      </c>
      <c r="L59" s="2">
        <v>-2.0</v>
      </c>
      <c r="M59" s="2" t="s">
        <v>109</v>
      </c>
      <c r="N59" s="2">
        <v>0.0</v>
      </c>
      <c r="O59" s="2">
        <v>1.0</v>
      </c>
      <c r="P59" s="2" t="s">
        <v>59</v>
      </c>
      <c r="Q59" s="2" t="s">
        <v>42</v>
      </c>
      <c r="R59" s="2" t="s">
        <v>153</v>
      </c>
      <c r="S59" s="2">
        <v>0.0</v>
      </c>
      <c r="T59" s="2">
        <v>0.0</v>
      </c>
      <c r="U59" s="2">
        <v>1.0</v>
      </c>
      <c r="V59" s="2">
        <f t="shared" si="1"/>
        <v>1</v>
      </c>
      <c r="W59" s="2" t="s">
        <v>97</v>
      </c>
      <c r="X59" s="2" t="s">
        <v>695</v>
      </c>
      <c r="Y59" s="2" t="s">
        <v>696</v>
      </c>
      <c r="Z59" s="2" t="s">
        <v>63</v>
      </c>
      <c r="AA59" s="2" t="s">
        <v>697</v>
      </c>
      <c r="AB59" s="2" t="e">
        <v>#NAME?</v>
      </c>
      <c r="AC59" s="2" t="s">
        <v>698</v>
      </c>
      <c r="AD59" s="4" t="s">
        <v>699</v>
      </c>
      <c r="AE59" s="2" t="s">
        <v>700</v>
      </c>
      <c r="AF59" s="2" t="s">
        <v>68</v>
      </c>
      <c r="AG59" s="2" t="s">
        <v>49</v>
      </c>
      <c r="AH59" s="4"/>
      <c r="AI59" s="2" t="s">
        <v>69</v>
      </c>
      <c r="AJ59" s="2" t="s">
        <v>54</v>
      </c>
    </row>
    <row r="60">
      <c r="A60" s="1">
        <v>44561.0</v>
      </c>
      <c r="B60" s="2" t="s">
        <v>36</v>
      </c>
      <c r="C60" s="5">
        <v>75.0</v>
      </c>
      <c r="D60" s="4" t="s">
        <v>701</v>
      </c>
      <c r="E60" s="2" t="s">
        <v>702</v>
      </c>
      <c r="F60" s="4">
        <v>2014.0</v>
      </c>
      <c r="G60" s="2" t="s">
        <v>703</v>
      </c>
      <c r="H60" s="2">
        <v>2.0</v>
      </c>
      <c r="I60" s="2">
        <v>-9.0</v>
      </c>
      <c r="J60" s="2">
        <v>-9.0</v>
      </c>
      <c r="K60" s="2">
        <v>-15.0</v>
      </c>
      <c r="L60" s="2">
        <v>-9.0</v>
      </c>
      <c r="M60" s="2" t="s">
        <v>109</v>
      </c>
      <c r="N60" s="2">
        <v>0.0</v>
      </c>
      <c r="O60" s="2">
        <v>1.0</v>
      </c>
      <c r="P60" s="2" t="s">
        <v>59</v>
      </c>
      <c r="Q60" s="2" t="s">
        <v>110</v>
      </c>
      <c r="R60" s="2" t="s">
        <v>111</v>
      </c>
      <c r="S60" s="2">
        <v>0.25</v>
      </c>
      <c r="T60" s="2">
        <v>0.5</v>
      </c>
      <c r="U60" s="2">
        <v>0.25</v>
      </c>
      <c r="V60" s="2">
        <f t="shared" si="1"/>
        <v>1</v>
      </c>
      <c r="W60" s="2" t="s">
        <v>178</v>
      </c>
      <c r="X60" s="2" t="s">
        <v>704</v>
      </c>
      <c r="Y60" s="2" t="s">
        <v>109</v>
      </c>
      <c r="Z60" s="2" t="s">
        <v>77</v>
      </c>
      <c r="AA60" s="2" t="s">
        <v>705</v>
      </c>
      <c r="AB60" s="2" t="e">
        <v>#NAME?</v>
      </c>
      <c r="AC60" s="2" t="s">
        <v>706</v>
      </c>
      <c r="AD60" s="4" t="s">
        <v>707</v>
      </c>
      <c r="AE60" s="2" t="s">
        <v>708</v>
      </c>
      <c r="AF60" s="2" t="s">
        <v>709</v>
      </c>
      <c r="AG60" s="2" t="s">
        <v>49</v>
      </c>
      <c r="AH60" s="4" t="s">
        <v>710</v>
      </c>
      <c r="AI60" s="2" t="s">
        <v>69</v>
      </c>
      <c r="AJ60" s="2"/>
    </row>
    <row r="61">
      <c r="A61" s="1">
        <v>44561.0</v>
      </c>
      <c r="B61" s="2" t="s">
        <v>36</v>
      </c>
      <c r="C61" s="5">
        <v>76.0</v>
      </c>
      <c r="D61" s="4" t="s">
        <v>711</v>
      </c>
      <c r="E61" s="2" t="s">
        <v>702</v>
      </c>
      <c r="F61" s="4">
        <v>2016.0</v>
      </c>
      <c r="G61" s="2" t="s">
        <v>39</v>
      </c>
      <c r="H61" s="2">
        <v>3.0</v>
      </c>
      <c r="I61" s="2">
        <v>-9.0</v>
      </c>
      <c r="J61" s="2">
        <v>-8.0</v>
      </c>
      <c r="K61" s="2">
        <v>-15.0</v>
      </c>
      <c r="L61" s="2">
        <v>-4.0</v>
      </c>
      <c r="M61" s="2" t="s">
        <v>109</v>
      </c>
      <c r="N61" s="2">
        <v>1.0</v>
      </c>
      <c r="O61" s="2">
        <v>1.0</v>
      </c>
      <c r="P61" s="2" t="s">
        <v>59</v>
      </c>
      <c r="Q61" s="2" t="s">
        <v>110</v>
      </c>
      <c r="R61" s="2" t="s">
        <v>111</v>
      </c>
      <c r="S61" s="2">
        <v>0.25</v>
      </c>
      <c r="T61" s="2">
        <v>0.0</v>
      </c>
      <c r="U61" s="2">
        <v>0.75</v>
      </c>
      <c r="V61" s="2">
        <f t="shared" si="1"/>
        <v>1</v>
      </c>
      <c r="W61" s="2" t="s">
        <v>712</v>
      </c>
      <c r="X61" s="2" t="s">
        <v>713</v>
      </c>
      <c r="Y61" s="2" t="s">
        <v>714</v>
      </c>
      <c r="Z61" s="2" t="s">
        <v>279</v>
      </c>
      <c r="AA61" s="2" t="s">
        <v>715</v>
      </c>
      <c r="AB61" s="2" t="e">
        <v>#NAME?</v>
      </c>
      <c r="AC61" s="2" t="s">
        <v>716</v>
      </c>
      <c r="AD61" s="4" t="s">
        <v>717</v>
      </c>
      <c r="AE61" s="2" t="s">
        <v>718</v>
      </c>
      <c r="AF61" s="2" t="s">
        <v>68</v>
      </c>
      <c r="AG61" s="2" t="s">
        <v>49</v>
      </c>
      <c r="AH61" s="4" t="s">
        <v>719</v>
      </c>
      <c r="AI61" s="2" t="s">
        <v>69</v>
      </c>
      <c r="AJ61" s="2"/>
    </row>
    <row r="62">
      <c r="A62" s="1">
        <v>44561.0</v>
      </c>
      <c r="B62" s="2" t="s">
        <v>36</v>
      </c>
      <c r="C62" s="5">
        <v>80.0</v>
      </c>
      <c r="D62" s="4" t="s">
        <v>720</v>
      </c>
      <c r="E62" s="2" t="s">
        <v>721</v>
      </c>
      <c r="F62" s="4">
        <v>2017.0</v>
      </c>
      <c r="G62" s="2" t="s">
        <v>108</v>
      </c>
      <c r="H62" s="2">
        <v>3.0</v>
      </c>
      <c r="I62" s="2">
        <v>-10.0</v>
      </c>
      <c r="J62" s="2">
        <v>-9.0</v>
      </c>
      <c r="K62" s="2">
        <v>-15.0</v>
      </c>
      <c r="L62" s="2">
        <v>-9.0</v>
      </c>
      <c r="M62" s="2" t="s">
        <v>109</v>
      </c>
      <c r="N62" s="2">
        <v>0.0</v>
      </c>
      <c r="O62" s="2">
        <v>1.0</v>
      </c>
      <c r="P62" s="2" t="s">
        <v>59</v>
      </c>
      <c r="Q62" s="2" t="s">
        <v>110</v>
      </c>
      <c r="R62" s="2" t="s">
        <v>111</v>
      </c>
      <c r="S62" s="2">
        <v>0.0</v>
      </c>
      <c r="T62" s="2">
        <v>0.5</v>
      </c>
      <c r="U62" s="2">
        <v>0.5</v>
      </c>
      <c r="V62" s="2">
        <f t="shared" si="1"/>
        <v>1</v>
      </c>
      <c r="W62" s="2" t="s">
        <v>722</v>
      </c>
      <c r="X62" s="2" t="s">
        <v>124</v>
      </c>
      <c r="Y62" s="2" t="s">
        <v>114</v>
      </c>
      <c r="Z62" s="2" t="s">
        <v>77</v>
      </c>
      <c r="AA62" s="2" t="s">
        <v>723</v>
      </c>
      <c r="AB62" s="2" t="e">
        <v>#NAME?</v>
      </c>
      <c r="AC62" s="2" t="s">
        <v>724</v>
      </c>
      <c r="AD62" s="4" t="s">
        <v>725</v>
      </c>
      <c r="AE62" s="2" t="s">
        <v>726</v>
      </c>
      <c r="AF62" s="2" t="s">
        <v>727</v>
      </c>
      <c r="AG62" s="2" t="s">
        <v>728</v>
      </c>
      <c r="AH62" s="4" t="s">
        <v>729</v>
      </c>
      <c r="AI62" s="2" t="s">
        <v>69</v>
      </c>
      <c r="AJ62" s="2"/>
    </row>
    <row r="63">
      <c r="A63" s="1">
        <v>44561.0</v>
      </c>
      <c r="B63" s="4" t="s">
        <v>36</v>
      </c>
      <c r="C63" s="5">
        <v>82.0</v>
      </c>
      <c r="D63" s="4" t="s">
        <v>730</v>
      </c>
      <c r="E63" s="2" t="s">
        <v>731</v>
      </c>
      <c r="F63" s="4">
        <v>2012.0</v>
      </c>
      <c r="G63" s="2" t="s">
        <v>732</v>
      </c>
      <c r="H63" s="2">
        <v>3.0</v>
      </c>
      <c r="I63" s="2">
        <v>-7.0</v>
      </c>
      <c r="J63" s="2">
        <v>-3.0</v>
      </c>
      <c r="K63" s="2">
        <v>-6.0</v>
      </c>
      <c r="L63" s="9">
        <v>-2.0</v>
      </c>
      <c r="M63" s="2" t="s">
        <v>430</v>
      </c>
      <c r="N63" s="2">
        <v>0.0</v>
      </c>
      <c r="O63" s="2">
        <v>1.0</v>
      </c>
      <c r="P63" s="2" t="s">
        <v>96</v>
      </c>
      <c r="Q63" s="2" t="s">
        <v>110</v>
      </c>
      <c r="R63" s="2" t="s">
        <v>245</v>
      </c>
      <c r="S63" s="2">
        <v>1.0</v>
      </c>
      <c r="T63" s="2">
        <v>0.0</v>
      </c>
      <c r="U63" s="2">
        <v>0.0</v>
      </c>
      <c r="V63" s="2">
        <f t="shared" si="1"/>
        <v>1</v>
      </c>
      <c r="W63" s="2" t="s">
        <v>733</v>
      </c>
      <c r="X63" s="2" t="s">
        <v>734</v>
      </c>
      <c r="Y63" s="2" t="s">
        <v>735</v>
      </c>
      <c r="Z63" s="2" t="s">
        <v>77</v>
      </c>
      <c r="AA63" s="2" t="s">
        <v>736</v>
      </c>
      <c r="AB63" s="2" t="e">
        <v>#NAME?</v>
      </c>
      <c r="AC63" s="2" t="s">
        <v>737</v>
      </c>
      <c r="AD63" s="4" t="s">
        <v>738</v>
      </c>
      <c r="AE63" s="2" t="s">
        <v>739</v>
      </c>
      <c r="AF63" s="2" t="s">
        <v>740</v>
      </c>
      <c r="AG63" s="2" t="s">
        <v>741</v>
      </c>
      <c r="AH63" s="4" t="s">
        <v>742</v>
      </c>
      <c r="AI63" s="2" t="s">
        <v>69</v>
      </c>
      <c r="AJ63" s="2"/>
    </row>
    <row r="64">
      <c r="A64" s="1">
        <v>44561.0</v>
      </c>
      <c r="B64" s="2" t="s">
        <v>36</v>
      </c>
      <c r="C64" s="5">
        <v>83.0</v>
      </c>
      <c r="D64" s="4" t="s">
        <v>743</v>
      </c>
      <c r="E64" s="2" t="s">
        <v>744</v>
      </c>
      <c r="F64" s="4">
        <v>2014.0</v>
      </c>
      <c r="G64" s="2" t="s">
        <v>745</v>
      </c>
      <c r="H64" s="4">
        <v>3.0</v>
      </c>
      <c r="I64" s="4">
        <v>-3.0</v>
      </c>
      <c r="J64" s="4">
        <v>-2.0</v>
      </c>
      <c r="K64" s="8">
        <v>-2.0</v>
      </c>
      <c r="L64" s="8">
        <v>0.0</v>
      </c>
      <c r="M64" s="2" t="s">
        <v>163</v>
      </c>
      <c r="N64" s="2">
        <v>0.0</v>
      </c>
      <c r="O64" s="2">
        <v>1.0</v>
      </c>
      <c r="P64" s="2" t="s">
        <v>59</v>
      </c>
      <c r="Q64" s="2" t="s">
        <v>110</v>
      </c>
      <c r="R64" s="2" t="s">
        <v>111</v>
      </c>
      <c r="S64" s="2">
        <v>0.0</v>
      </c>
      <c r="T64" s="2">
        <v>0.25</v>
      </c>
      <c r="U64" s="2">
        <v>0.75</v>
      </c>
      <c r="V64" s="2">
        <f t="shared" si="1"/>
        <v>1</v>
      </c>
      <c r="W64" s="2" t="s">
        <v>746</v>
      </c>
      <c r="X64" s="2" t="s">
        <v>165</v>
      </c>
      <c r="Y64" s="2" t="s">
        <v>747</v>
      </c>
      <c r="Z64" s="2" t="s">
        <v>77</v>
      </c>
      <c r="AA64" s="2" t="s">
        <v>748</v>
      </c>
      <c r="AB64" s="2" t="e">
        <v>#NAME?</v>
      </c>
      <c r="AC64" s="2" t="s">
        <v>749</v>
      </c>
      <c r="AD64" s="4" t="s">
        <v>750</v>
      </c>
      <c r="AE64" s="2" t="s">
        <v>751</v>
      </c>
      <c r="AF64" s="2" t="s">
        <v>752</v>
      </c>
      <c r="AG64" s="2" t="s">
        <v>753</v>
      </c>
      <c r="AH64" s="4" t="s">
        <v>754</v>
      </c>
      <c r="AI64" s="2" t="s">
        <v>755</v>
      </c>
      <c r="AJ64" s="2"/>
    </row>
    <row r="65">
      <c r="A65" s="1">
        <v>44561.0</v>
      </c>
      <c r="B65" s="2" t="s">
        <v>36</v>
      </c>
      <c r="C65" s="5">
        <v>86.0</v>
      </c>
      <c r="D65" s="4" t="s">
        <v>756</v>
      </c>
      <c r="E65" s="2" t="s">
        <v>141</v>
      </c>
      <c r="F65" s="4">
        <v>2014.0</v>
      </c>
      <c r="G65" s="2" t="s">
        <v>703</v>
      </c>
      <c r="H65" s="2">
        <v>3.0</v>
      </c>
      <c r="I65" s="2">
        <v>-10.0</v>
      </c>
      <c r="J65" s="2">
        <v>-7.0</v>
      </c>
      <c r="K65" s="4">
        <v>-15.0</v>
      </c>
      <c r="L65" s="4">
        <v>-3.0</v>
      </c>
      <c r="M65" s="2" t="s">
        <v>109</v>
      </c>
      <c r="N65" s="2">
        <v>0.0</v>
      </c>
      <c r="O65" s="2">
        <v>1.0</v>
      </c>
      <c r="P65" s="2" t="s">
        <v>59</v>
      </c>
      <c r="Q65" s="2" t="s">
        <v>110</v>
      </c>
      <c r="R65" s="2" t="s">
        <v>153</v>
      </c>
      <c r="S65" s="2">
        <v>0.25</v>
      </c>
      <c r="T65" s="2">
        <v>0.0</v>
      </c>
      <c r="U65" s="2">
        <v>0.75</v>
      </c>
      <c r="V65" s="2">
        <f t="shared" si="1"/>
        <v>1</v>
      </c>
      <c r="W65" s="2" t="s">
        <v>757</v>
      </c>
      <c r="X65" s="2" t="s">
        <v>758</v>
      </c>
      <c r="Y65" s="2" t="s">
        <v>759</v>
      </c>
      <c r="Z65" s="2" t="s">
        <v>77</v>
      </c>
      <c r="AA65" s="2" t="s">
        <v>760</v>
      </c>
      <c r="AB65" s="2" t="e">
        <v>#NAME?</v>
      </c>
      <c r="AC65" s="2" t="s">
        <v>761</v>
      </c>
      <c r="AD65" s="4" t="s">
        <v>762</v>
      </c>
      <c r="AE65" s="2" t="s">
        <v>148</v>
      </c>
      <c r="AF65" s="2" t="s">
        <v>763</v>
      </c>
      <c r="AG65" s="2" t="s">
        <v>764</v>
      </c>
      <c r="AH65" s="4" t="s">
        <v>765</v>
      </c>
      <c r="AI65" s="2" t="s">
        <v>84</v>
      </c>
      <c r="AJ65" s="2"/>
    </row>
    <row r="66">
      <c r="A66" s="1">
        <v>44561.0</v>
      </c>
      <c r="B66" s="2" t="s">
        <v>36</v>
      </c>
      <c r="C66" s="5">
        <v>105.0</v>
      </c>
      <c r="D66" s="4" t="s">
        <v>766</v>
      </c>
      <c r="E66" s="2" t="s">
        <v>767</v>
      </c>
      <c r="F66" s="4">
        <v>2010.0</v>
      </c>
      <c r="G66" s="2" t="s">
        <v>417</v>
      </c>
      <c r="H66" s="2">
        <v>2.0</v>
      </c>
      <c r="I66" s="2">
        <v>-8.0</v>
      </c>
      <c r="J66" s="2">
        <v>-8.0</v>
      </c>
      <c r="K66" s="2">
        <v>2.0</v>
      </c>
      <c r="L66" s="2">
        <v>2.0</v>
      </c>
      <c r="M66" s="2" t="s">
        <v>109</v>
      </c>
      <c r="N66" s="2">
        <v>0.0</v>
      </c>
      <c r="O66" s="2">
        <v>1.0</v>
      </c>
      <c r="P66" s="2" t="s">
        <v>96</v>
      </c>
      <c r="Q66" s="2" t="s">
        <v>110</v>
      </c>
      <c r="R66" s="2" t="s">
        <v>111</v>
      </c>
      <c r="S66" s="2">
        <v>0.25</v>
      </c>
      <c r="T66" s="2">
        <v>0.5</v>
      </c>
      <c r="U66" s="2">
        <v>0.25</v>
      </c>
      <c r="V66" s="2">
        <f t="shared" si="1"/>
        <v>1</v>
      </c>
      <c r="W66" s="2" t="s">
        <v>768</v>
      </c>
      <c r="X66" s="2" t="s">
        <v>769</v>
      </c>
      <c r="Y66" s="2" t="s">
        <v>770</v>
      </c>
      <c r="Z66" s="2" t="s">
        <v>771</v>
      </c>
      <c r="AA66" s="2" t="s">
        <v>772</v>
      </c>
      <c r="AB66" s="2" t="e">
        <v>#NAME?</v>
      </c>
      <c r="AC66" s="2" t="s">
        <v>773</v>
      </c>
      <c r="AD66" s="4" t="s">
        <v>774</v>
      </c>
      <c r="AE66" s="2" t="s">
        <v>775</v>
      </c>
      <c r="AF66" s="2" t="s">
        <v>776</v>
      </c>
      <c r="AG66" s="2" t="s">
        <v>49</v>
      </c>
      <c r="AH66" s="4" t="s">
        <v>777</v>
      </c>
      <c r="AI66" s="2" t="s">
        <v>69</v>
      </c>
      <c r="AJ66" s="2" t="s">
        <v>54</v>
      </c>
    </row>
    <row r="67">
      <c r="A67" s="1">
        <v>44561.0</v>
      </c>
      <c r="B67" s="4" t="s">
        <v>36</v>
      </c>
      <c r="C67" s="5">
        <v>116.0</v>
      </c>
      <c r="D67" s="4" t="s">
        <v>778</v>
      </c>
      <c r="E67" s="2" t="s">
        <v>779</v>
      </c>
      <c r="F67" s="4">
        <v>2008.0</v>
      </c>
      <c r="G67" s="2" t="s">
        <v>39</v>
      </c>
      <c r="H67" s="2">
        <v>3.0</v>
      </c>
      <c r="I67" s="2">
        <v>-5.0</v>
      </c>
      <c r="J67" s="2">
        <v>-3.0</v>
      </c>
      <c r="K67" s="2">
        <v>0.0</v>
      </c>
      <c r="L67" s="2">
        <v>2.0</v>
      </c>
      <c r="M67" s="2" t="s">
        <v>430</v>
      </c>
      <c r="N67" s="2">
        <v>0.0</v>
      </c>
      <c r="O67" s="2">
        <v>1.0</v>
      </c>
      <c r="P67" s="2" t="s">
        <v>59</v>
      </c>
      <c r="Q67" s="2" t="s">
        <v>42</v>
      </c>
      <c r="R67" s="2" t="s">
        <v>43</v>
      </c>
      <c r="S67" s="2">
        <v>1.0</v>
      </c>
      <c r="T67" s="2">
        <v>0.0</v>
      </c>
      <c r="U67" s="2">
        <v>0.0</v>
      </c>
      <c r="V67" s="2">
        <f t="shared" si="1"/>
        <v>1</v>
      </c>
      <c r="W67" s="2" t="s">
        <v>780</v>
      </c>
      <c r="X67" s="2" t="s">
        <v>781</v>
      </c>
      <c r="Y67" s="2" t="s">
        <v>782</v>
      </c>
      <c r="Z67" s="2" t="s">
        <v>783</v>
      </c>
      <c r="AA67" s="2" t="s">
        <v>784</v>
      </c>
      <c r="AB67" s="2" t="e">
        <v>#NAME?</v>
      </c>
      <c r="AC67" s="2" t="s">
        <v>785</v>
      </c>
      <c r="AD67" s="4" t="s">
        <v>786</v>
      </c>
      <c r="AE67" s="2" t="s">
        <v>787</v>
      </c>
      <c r="AF67" s="2" t="s">
        <v>788</v>
      </c>
      <c r="AG67" s="2" t="s">
        <v>49</v>
      </c>
      <c r="AH67" s="4" t="s">
        <v>789</v>
      </c>
      <c r="AI67" s="2" t="s">
        <v>69</v>
      </c>
      <c r="AJ67" s="2"/>
    </row>
    <row r="68" ht="30.0" customHeight="1">
      <c r="A68" s="1">
        <v>44561.0</v>
      </c>
      <c r="B68" s="4" t="s">
        <v>36</v>
      </c>
      <c r="C68" s="5">
        <v>121.0</v>
      </c>
      <c r="D68" s="4" t="s">
        <v>790</v>
      </c>
      <c r="E68" s="2" t="s">
        <v>791</v>
      </c>
      <c r="F68" s="4">
        <v>2015.0</v>
      </c>
      <c r="G68" s="2" t="s">
        <v>417</v>
      </c>
      <c r="H68" s="2">
        <v>2.0</v>
      </c>
      <c r="I68" s="4">
        <v>-5.0</v>
      </c>
      <c r="J68" s="4">
        <v>-4.0</v>
      </c>
      <c r="K68" s="4">
        <v>5.0</v>
      </c>
      <c r="L68" s="4">
        <v>6.0</v>
      </c>
      <c r="M68" s="4" t="s">
        <v>430</v>
      </c>
      <c r="N68" s="2">
        <v>0.0</v>
      </c>
      <c r="O68" s="2">
        <v>1.0</v>
      </c>
      <c r="P68" s="2" t="s">
        <v>59</v>
      </c>
      <c r="Q68" s="2" t="s">
        <v>122</v>
      </c>
      <c r="R68" s="2" t="s">
        <v>111</v>
      </c>
      <c r="S68" s="2">
        <v>0.0</v>
      </c>
      <c r="T68" s="2">
        <v>1.0</v>
      </c>
      <c r="U68" s="2">
        <v>0.0</v>
      </c>
      <c r="V68" s="2">
        <f t="shared" si="1"/>
        <v>1</v>
      </c>
      <c r="W68" s="2" t="s">
        <v>178</v>
      </c>
      <c r="X68" s="2" t="s">
        <v>792</v>
      </c>
      <c r="Y68" s="2" t="s">
        <v>793</v>
      </c>
      <c r="Z68" s="2" t="s">
        <v>77</v>
      </c>
      <c r="AA68" s="2" t="s">
        <v>794</v>
      </c>
      <c r="AB68" s="2" t="e">
        <v>#NAME?</v>
      </c>
      <c r="AC68" s="2" t="s">
        <v>795</v>
      </c>
      <c r="AD68" s="4" t="s">
        <v>796</v>
      </c>
      <c r="AE68" s="2" t="s">
        <v>797</v>
      </c>
      <c r="AF68" s="2" t="s">
        <v>798</v>
      </c>
      <c r="AG68" s="2" t="s">
        <v>799</v>
      </c>
      <c r="AH68" s="4" t="s">
        <v>800</v>
      </c>
      <c r="AI68" s="2" t="s">
        <v>257</v>
      </c>
      <c r="AJ68" s="2"/>
    </row>
    <row r="69">
      <c r="A69" s="1">
        <v>44561.0</v>
      </c>
      <c r="B69" s="2" t="s">
        <v>36</v>
      </c>
      <c r="C69" s="5">
        <v>122.0</v>
      </c>
      <c r="D69" s="4" t="s">
        <v>801</v>
      </c>
      <c r="E69" s="2" t="s">
        <v>802</v>
      </c>
      <c r="F69" s="4">
        <v>2010.0</v>
      </c>
      <c r="G69" s="2" t="s">
        <v>666</v>
      </c>
      <c r="H69" s="2">
        <v>2.0</v>
      </c>
      <c r="I69" s="2">
        <v>-9.0</v>
      </c>
      <c r="J69" s="2">
        <v>-6.0</v>
      </c>
      <c r="K69" s="2">
        <v>-6.0</v>
      </c>
      <c r="L69" s="2">
        <v>5.0</v>
      </c>
      <c r="M69" s="2" t="s">
        <v>109</v>
      </c>
      <c r="N69" s="2">
        <v>0.0</v>
      </c>
      <c r="O69" s="2">
        <v>1.0</v>
      </c>
      <c r="P69" s="2" t="s">
        <v>59</v>
      </c>
      <c r="Q69" s="2" t="s">
        <v>110</v>
      </c>
      <c r="R69" s="2" t="s">
        <v>111</v>
      </c>
      <c r="S69" s="2">
        <v>0.0</v>
      </c>
      <c r="T69" s="2">
        <v>0.75</v>
      </c>
      <c r="U69" s="2">
        <v>0.25</v>
      </c>
      <c r="V69" s="2">
        <f t="shared" si="1"/>
        <v>1</v>
      </c>
      <c r="W69" s="2" t="s">
        <v>803</v>
      </c>
      <c r="X69" s="2" t="s">
        <v>804</v>
      </c>
      <c r="Y69" s="2" t="s">
        <v>49</v>
      </c>
      <c r="Z69" s="2" t="s">
        <v>77</v>
      </c>
      <c r="AA69" s="2" t="s">
        <v>805</v>
      </c>
      <c r="AB69" s="2" t="e">
        <v>#NAME?</v>
      </c>
      <c r="AC69" s="2" t="s">
        <v>806</v>
      </c>
      <c r="AD69" s="4" t="s">
        <v>807</v>
      </c>
      <c r="AE69" s="2" t="s">
        <v>808</v>
      </c>
      <c r="AF69" s="2" t="s">
        <v>809</v>
      </c>
      <c r="AG69" s="2" t="s">
        <v>49</v>
      </c>
      <c r="AH69" s="4" t="s">
        <v>810</v>
      </c>
      <c r="AI69" s="2" t="s">
        <v>69</v>
      </c>
      <c r="AJ69" s="6"/>
    </row>
    <row r="70">
      <c r="A70" s="1">
        <v>44561.0</v>
      </c>
      <c r="B70" s="4" t="s">
        <v>36</v>
      </c>
      <c r="C70" s="5">
        <v>126.0</v>
      </c>
      <c r="D70" s="4" t="s">
        <v>811</v>
      </c>
      <c r="E70" s="2" t="s">
        <v>812</v>
      </c>
      <c r="F70" s="4">
        <v>2008.0</v>
      </c>
      <c r="G70" s="2" t="s">
        <v>417</v>
      </c>
      <c r="H70" s="2">
        <v>2.0</v>
      </c>
      <c r="I70" s="2">
        <v>-7.0</v>
      </c>
      <c r="J70" s="2">
        <v>-4.0</v>
      </c>
      <c r="K70" s="2">
        <v>3.0</v>
      </c>
      <c r="L70" s="2">
        <v>5.0</v>
      </c>
      <c r="M70" s="2" t="s">
        <v>430</v>
      </c>
      <c r="N70" s="2">
        <v>0.0</v>
      </c>
      <c r="O70" s="2">
        <v>0.0</v>
      </c>
      <c r="P70" s="2" t="s">
        <v>59</v>
      </c>
      <c r="Q70" s="2" t="s">
        <v>110</v>
      </c>
      <c r="R70" s="2" t="s">
        <v>371</v>
      </c>
      <c r="S70" s="2">
        <v>1.0</v>
      </c>
      <c r="T70" s="2">
        <v>0.0</v>
      </c>
      <c r="U70" s="2">
        <v>0.0</v>
      </c>
      <c r="V70" s="2">
        <f t="shared" si="1"/>
        <v>1</v>
      </c>
      <c r="W70" s="2" t="s">
        <v>407</v>
      </c>
      <c r="X70" s="2" t="s">
        <v>813</v>
      </c>
      <c r="Y70" s="2" t="s">
        <v>261</v>
      </c>
      <c r="Z70" s="2" t="s">
        <v>783</v>
      </c>
      <c r="AA70" s="2" t="s">
        <v>814</v>
      </c>
      <c r="AB70" s="2" t="e">
        <v>#NAME?</v>
      </c>
      <c r="AC70" s="2" t="s">
        <v>815</v>
      </c>
      <c r="AD70" s="4" t="s">
        <v>816</v>
      </c>
      <c r="AE70" s="2" t="s">
        <v>817</v>
      </c>
      <c r="AF70" s="2" t="s">
        <v>818</v>
      </c>
      <c r="AG70" s="2" t="s">
        <v>49</v>
      </c>
      <c r="AH70" s="4" t="s">
        <v>819</v>
      </c>
      <c r="AI70" s="6"/>
      <c r="AJ70" s="6"/>
    </row>
    <row r="71">
      <c r="A71" s="1">
        <v>44561.0</v>
      </c>
      <c r="B71" s="2" t="s">
        <v>36</v>
      </c>
      <c r="C71" s="5">
        <v>127.0</v>
      </c>
      <c r="D71" s="4" t="s">
        <v>820</v>
      </c>
      <c r="E71" s="2" t="s">
        <v>821</v>
      </c>
      <c r="F71" s="4">
        <v>2008.0</v>
      </c>
      <c r="G71" s="2" t="s">
        <v>822</v>
      </c>
      <c r="H71" s="4">
        <v>3.0</v>
      </c>
      <c r="I71" s="4">
        <v>-2.0</v>
      </c>
      <c r="J71" s="4">
        <v>-1.0</v>
      </c>
      <c r="K71" s="8">
        <v>0.0</v>
      </c>
      <c r="L71" s="8">
        <v>2.0</v>
      </c>
      <c r="M71" s="2" t="s">
        <v>177</v>
      </c>
      <c r="N71" s="2">
        <v>0.0</v>
      </c>
      <c r="O71" s="2">
        <v>1.0</v>
      </c>
      <c r="P71" s="2" t="s">
        <v>59</v>
      </c>
      <c r="Q71" s="2" t="s">
        <v>42</v>
      </c>
      <c r="R71" s="2" t="s">
        <v>823</v>
      </c>
      <c r="S71" s="2">
        <v>1.0</v>
      </c>
      <c r="T71" s="2">
        <v>0.0</v>
      </c>
      <c r="U71" s="2">
        <v>0.0</v>
      </c>
      <c r="V71" s="2">
        <f t="shared" si="1"/>
        <v>1</v>
      </c>
      <c r="W71" s="2" t="s">
        <v>824</v>
      </c>
      <c r="X71" s="2" t="s">
        <v>825</v>
      </c>
      <c r="Y71" s="2" t="s">
        <v>826</v>
      </c>
      <c r="Z71" s="2" t="s">
        <v>77</v>
      </c>
      <c r="AA71" s="2" t="s">
        <v>827</v>
      </c>
      <c r="AB71" s="2" t="e">
        <v>#NAME?</v>
      </c>
      <c r="AC71" s="2" t="s">
        <v>828</v>
      </c>
      <c r="AD71" s="4" t="s">
        <v>829</v>
      </c>
      <c r="AE71" s="2" t="s">
        <v>830</v>
      </c>
      <c r="AF71" s="2" t="s">
        <v>831</v>
      </c>
      <c r="AG71" s="2" t="s">
        <v>832</v>
      </c>
      <c r="AH71" s="4" t="s">
        <v>833</v>
      </c>
      <c r="AI71" s="2" t="s">
        <v>69</v>
      </c>
      <c r="AJ71" s="2"/>
    </row>
    <row r="72">
      <c r="A72" s="1">
        <v>44561.0</v>
      </c>
      <c r="B72" s="2" t="s">
        <v>36</v>
      </c>
      <c r="C72" s="5">
        <v>128.0</v>
      </c>
      <c r="D72" s="4" t="s">
        <v>834</v>
      </c>
      <c r="E72" s="2" t="s">
        <v>835</v>
      </c>
      <c r="F72" s="4">
        <v>2002.0</v>
      </c>
      <c r="G72" s="2" t="s">
        <v>836</v>
      </c>
      <c r="H72" s="2">
        <v>3.0</v>
      </c>
      <c r="I72" s="2">
        <v>-3.0</v>
      </c>
      <c r="J72" s="2">
        <v>-1.0</v>
      </c>
      <c r="K72" s="2">
        <v>4.0</v>
      </c>
      <c r="L72" s="2">
        <v>4.0</v>
      </c>
      <c r="M72" s="2" t="s">
        <v>177</v>
      </c>
      <c r="N72" s="2">
        <v>0.0</v>
      </c>
      <c r="O72" s="2">
        <v>1.0</v>
      </c>
      <c r="P72" s="2" t="s">
        <v>96</v>
      </c>
      <c r="Q72" s="2" t="s">
        <v>42</v>
      </c>
      <c r="R72" s="2" t="s">
        <v>837</v>
      </c>
      <c r="S72" s="2">
        <v>0.0</v>
      </c>
      <c r="T72" s="2">
        <v>0.0</v>
      </c>
      <c r="U72" s="2">
        <v>1.0</v>
      </c>
      <c r="V72" s="2">
        <f t="shared" si="1"/>
        <v>1</v>
      </c>
      <c r="W72" s="2" t="s">
        <v>838</v>
      </c>
      <c r="X72" s="2" t="s">
        <v>839</v>
      </c>
      <c r="Y72" s="2" t="s">
        <v>166</v>
      </c>
      <c r="Z72" s="2" t="s">
        <v>77</v>
      </c>
      <c r="AA72" s="2" t="s">
        <v>840</v>
      </c>
      <c r="AB72" s="2" t="e">
        <v>#NAME?</v>
      </c>
      <c r="AC72" s="2" t="s">
        <v>841</v>
      </c>
      <c r="AD72" s="4" t="s">
        <v>842</v>
      </c>
      <c r="AE72" s="2" t="s">
        <v>843</v>
      </c>
      <c r="AF72" s="2" t="s">
        <v>844</v>
      </c>
      <c r="AG72" s="2" t="s">
        <v>49</v>
      </c>
      <c r="AH72" s="4" t="s">
        <v>845</v>
      </c>
      <c r="AI72" s="6"/>
      <c r="AJ72" s="6"/>
    </row>
    <row r="73">
      <c r="A73" s="1">
        <v>44561.0</v>
      </c>
      <c r="B73" s="2" t="s">
        <v>36</v>
      </c>
      <c r="C73" s="5">
        <v>129.0</v>
      </c>
      <c r="D73" s="4" t="s">
        <v>846</v>
      </c>
      <c r="E73" s="2" t="s">
        <v>847</v>
      </c>
      <c r="F73" s="4">
        <v>2002.0</v>
      </c>
      <c r="G73" s="2" t="s">
        <v>848</v>
      </c>
      <c r="H73" s="2">
        <v>3.0</v>
      </c>
      <c r="I73" s="2">
        <v>-10.0</v>
      </c>
      <c r="J73" s="2">
        <v>-7.0</v>
      </c>
      <c r="K73" s="2">
        <v>-15.0</v>
      </c>
      <c r="L73" s="2">
        <v>-6.0</v>
      </c>
      <c r="M73" s="2" t="s">
        <v>109</v>
      </c>
      <c r="N73" s="2">
        <v>0.0</v>
      </c>
      <c r="O73" s="2">
        <v>1.0</v>
      </c>
      <c r="P73" s="2" t="s">
        <v>59</v>
      </c>
      <c r="Q73" s="2" t="s">
        <v>110</v>
      </c>
      <c r="R73" s="2" t="s">
        <v>849</v>
      </c>
      <c r="S73" s="2">
        <v>0.75</v>
      </c>
      <c r="T73" s="2">
        <v>0.25</v>
      </c>
      <c r="U73" s="2">
        <v>0.0</v>
      </c>
      <c r="V73" s="2">
        <f t="shared" si="1"/>
        <v>1</v>
      </c>
      <c r="W73" s="2" t="s">
        <v>850</v>
      </c>
      <c r="X73" s="2" t="s">
        <v>851</v>
      </c>
      <c r="Y73" s="2" t="s">
        <v>109</v>
      </c>
      <c r="Z73" s="2" t="s">
        <v>77</v>
      </c>
      <c r="AA73" s="2" t="s">
        <v>852</v>
      </c>
      <c r="AB73" s="2" t="e">
        <v>#NAME?</v>
      </c>
      <c r="AC73" s="2" t="s">
        <v>853</v>
      </c>
      <c r="AD73" s="4" t="s">
        <v>854</v>
      </c>
      <c r="AE73" s="2" t="s">
        <v>855</v>
      </c>
      <c r="AF73" s="2" t="s">
        <v>856</v>
      </c>
      <c r="AG73" s="2" t="s">
        <v>857</v>
      </c>
      <c r="AH73" s="4" t="s">
        <v>858</v>
      </c>
      <c r="AI73" s="2" t="s">
        <v>84</v>
      </c>
      <c r="AJ73" s="2"/>
    </row>
    <row r="74">
      <c r="A74" s="1">
        <v>44561.0</v>
      </c>
      <c r="B74" s="2" t="s">
        <v>36</v>
      </c>
      <c r="C74" s="5">
        <v>130.0</v>
      </c>
      <c r="D74" s="4" t="s">
        <v>859</v>
      </c>
      <c r="E74" s="2" t="s">
        <v>860</v>
      </c>
      <c r="F74" s="4">
        <v>2003.0</v>
      </c>
      <c r="G74" s="2" t="s">
        <v>666</v>
      </c>
      <c r="H74" s="2">
        <v>2.0</v>
      </c>
      <c r="I74" s="2">
        <v>-10.0</v>
      </c>
      <c r="J74" s="2">
        <v>-6.0</v>
      </c>
      <c r="K74" s="2">
        <v>-6.0</v>
      </c>
      <c r="L74" s="2">
        <v>5.0</v>
      </c>
      <c r="M74" s="2" t="s">
        <v>109</v>
      </c>
      <c r="N74" s="2">
        <v>0.0</v>
      </c>
      <c r="O74" s="2">
        <v>1.0</v>
      </c>
      <c r="P74" s="2" t="s">
        <v>861</v>
      </c>
      <c r="Q74" s="2" t="s">
        <v>110</v>
      </c>
      <c r="R74" s="2" t="s">
        <v>111</v>
      </c>
      <c r="S74" s="2">
        <v>1.0</v>
      </c>
      <c r="T74" s="2">
        <v>0.0</v>
      </c>
      <c r="U74" s="2">
        <v>0.0</v>
      </c>
      <c r="V74" s="2">
        <f t="shared" si="1"/>
        <v>1</v>
      </c>
      <c r="W74" s="2" t="s">
        <v>407</v>
      </c>
      <c r="X74" s="2" t="s">
        <v>862</v>
      </c>
      <c r="Y74" s="2" t="s">
        <v>49</v>
      </c>
      <c r="Z74" s="2" t="s">
        <v>77</v>
      </c>
      <c r="AA74" s="2" t="s">
        <v>863</v>
      </c>
      <c r="AB74" s="2" t="e">
        <v>#NAME?</v>
      </c>
      <c r="AC74" s="2" t="s">
        <v>864</v>
      </c>
      <c r="AD74" s="4" t="s">
        <v>865</v>
      </c>
      <c r="AE74" s="2" t="s">
        <v>866</v>
      </c>
      <c r="AF74" s="2" t="s">
        <v>867</v>
      </c>
      <c r="AG74" s="2" t="s">
        <v>49</v>
      </c>
      <c r="AH74" s="2" t="s">
        <v>868</v>
      </c>
      <c r="AI74" s="2" t="s">
        <v>69</v>
      </c>
      <c r="AJ74" s="6"/>
    </row>
    <row r="75">
      <c r="A75" s="1">
        <v>44561.0</v>
      </c>
      <c r="B75" s="2" t="s">
        <v>36</v>
      </c>
      <c r="C75" s="5">
        <v>131.0</v>
      </c>
      <c r="D75" s="4" t="s">
        <v>869</v>
      </c>
      <c r="E75" s="2" t="s">
        <v>870</v>
      </c>
      <c r="F75" s="4">
        <v>2011.0</v>
      </c>
      <c r="G75" s="2" t="s">
        <v>176</v>
      </c>
      <c r="H75" s="4">
        <v>3.0</v>
      </c>
      <c r="I75" s="4">
        <v>-3.0</v>
      </c>
      <c r="J75" s="4">
        <v>-1.0</v>
      </c>
      <c r="K75" s="8">
        <v>-2.0</v>
      </c>
      <c r="L75" s="8">
        <v>0.0</v>
      </c>
      <c r="M75" s="2" t="s">
        <v>163</v>
      </c>
      <c r="N75" s="2">
        <v>0.0</v>
      </c>
      <c r="O75" s="2">
        <v>1.0</v>
      </c>
      <c r="P75" s="2" t="s">
        <v>59</v>
      </c>
      <c r="Q75" s="2" t="s">
        <v>110</v>
      </c>
      <c r="R75" s="2" t="s">
        <v>111</v>
      </c>
      <c r="S75" s="2">
        <v>0.25</v>
      </c>
      <c r="T75" s="2">
        <v>0.75</v>
      </c>
      <c r="U75" s="2">
        <v>0.0</v>
      </c>
      <c r="V75" s="2">
        <f t="shared" si="1"/>
        <v>1</v>
      </c>
      <c r="W75" s="2" t="s">
        <v>850</v>
      </c>
      <c r="X75" s="2" t="s">
        <v>165</v>
      </c>
      <c r="Y75" s="2" t="s">
        <v>166</v>
      </c>
      <c r="Z75" s="2" t="s">
        <v>249</v>
      </c>
      <c r="AA75" s="2" t="s">
        <v>871</v>
      </c>
      <c r="AB75" s="2" t="e">
        <v>#NAME?</v>
      </c>
      <c r="AC75" s="2" t="s">
        <v>872</v>
      </c>
      <c r="AD75" s="4" t="s">
        <v>873</v>
      </c>
      <c r="AE75" s="2" t="s">
        <v>874</v>
      </c>
      <c r="AF75" s="2" t="s">
        <v>184</v>
      </c>
      <c r="AG75" s="2" t="s">
        <v>875</v>
      </c>
      <c r="AH75" s="11"/>
      <c r="AI75" s="6"/>
      <c r="AJ75" s="6"/>
    </row>
    <row r="76">
      <c r="A76" s="1">
        <v>44561.0</v>
      </c>
      <c r="B76" s="2" t="s">
        <v>36</v>
      </c>
      <c r="C76" s="5">
        <v>132.0</v>
      </c>
      <c r="D76" s="4" t="s">
        <v>876</v>
      </c>
      <c r="E76" s="2" t="s">
        <v>877</v>
      </c>
      <c r="F76" s="4">
        <v>2016.0</v>
      </c>
      <c r="G76" s="2" t="s">
        <v>878</v>
      </c>
      <c r="H76" s="4">
        <v>2.0</v>
      </c>
      <c r="I76" s="4">
        <v>-3.0</v>
      </c>
      <c r="J76" s="4">
        <v>-2.0</v>
      </c>
      <c r="K76" s="8">
        <v>-2.0</v>
      </c>
      <c r="L76" s="8">
        <v>0.0</v>
      </c>
      <c r="M76" s="2" t="s">
        <v>163</v>
      </c>
      <c r="N76" s="2">
        <v>0.0</v>
      </c>
      <c r="O76" s="2">
        <v>1.0</v>
      </c>
      <c r="P76" s="2" t="s">
        <v>59</v>
      </c>
      <c r="Q76" s="2" t="s">
        <v>110</v>
      </c>
      <c r="R76" s="2" t="s">
        <v>111</v>
      </c>
      <c r="S76" s="2">
        <v>0.0</v>
      </c>
      <c r="T76" s="2">
        <v>1.0</v>
      </c>
      <c r="U76" s="2">
        <v>0.0</v>
      </c>
      <c r="V76" s="2">
        <f t="shared" si="1"/>
        <v>1</v>
      </c>
      <c r="W76" s="2" t="s">
        <v>879</v>
      </c>
      <c r="X76" s="2" t="s">
        <v>880</v>
      </c>
      <c r="Y76" s="2" t="s">
        <v>166</v>
      </c>
      <c r="Z76" s="2" t="s">
        <v>77</v>
      </c>
      <c r="AA76" s="2" t="s">
        <v>881</v>
      </c>
      <c r="AB76" s="6"/>
      <c r="AC76" s="2" t="s">
        <v>882</v>
      </c>
      <c r="AD76" s="4" t="s">
        <v>883</v>
      </c>
      <c r="AE76" s="2" t="s">
        <v>884</v>
      </c>
      <c r="AF76" s="2" t="s">
        <v>885</v>
      </c>
      <c r="AG76" s="2" t="s">
        <v>49</v>
      </c>
      <c r="AH76" s="4" t="s">
        <v>886</v>
      </c>
      <c r="AI76" s="6"/>
      <c r="AJ76" s="6"/>
    </row>
    <row r="77">
      <c r="A77" s="1">
        <v>44561.0</v>
      </c>
      <c r="B77" s="2" t="s">
        <v>36</v>
      </c>
      <c r="C77" s="5">
        <v>136.0</v>
      </c>
      <c r="D77" s="4" t="s">
        <v>887</v>
      </c>
      <c r="E77" s="2" t="s">
        <v>888</v>
      </c>
      <c r="F77" s="4">
        <v>2009.0</v>
      </c>
      <c r="G77" s="2" t="s">
        <v>889</v>
      </c>
      <c r="H77" s="4">
        <v>3.0</v>
      </c>
      <c r="I77" s="4">
        <v>-3.0</v>
      </c>
      <c r="J77" s="4">
        <v>-1.0</v>
      </c>
      <c r="K77" s="8">
        <v>-3.0</v>
      </c>
      <c r="L77" s="8">
        <v>0.0</v>
      </c>
      <c r="M77" s="2" t="s">
        <v>177</v>
      </c>
      <c r="N77" s="2">
        <v>0.0</v>
      </c>
      <c r="O77" s="2">
        <v>1.0</v>
      </c>
      <c r="P77" s="2" t="s">
        <v>59</v>
      </c>
      <c r="Q77" s="2" t="s">
        <v>110</v>
      </c>
      <c r="R77" s="2" t="s">
        <v>111</v>
      </c>
      <c r="S77" s="2">
        <v>1.0</v>
      </c>
      <c r="T77" s="2">
        <v>0.0</v>
      </c>
      <c r="U77" s="2">
        <v>0.0</v>
      </c>
      <c r="V77" s="2">
        <f t="shared" si="1"/>
        <v>1</v>
      </c>
      <c r="W77" s="2" t="s">
        <v>407</v>
      </c>
      <c r="X77" s="2" t="s">
        <v>890</v>
      </c>
      <c r="Y77" s="2" t="s">
        <v>166</v>
      </c>
      <c r="Z77" s="2" t="s">
        <v>249</v>
      </c>
      <c r="AA77" s="2" t="s">
        <v>891</v>
      </c>
      <c r="AB77" s="2" t="e">
        <v>#NAME?</v>
      </c>
      <c r="AC77" s="2" t="s">
        <v>892</v>
      </c>
      <c r="AD77" s="4" t="s">
        <v>893</v>
      </c>
      <c r="AE77" s="2" t="s">
        <v>894</v>
      </c>
      <c r="AF77" s="2" t="s">
        <v>895</v>
      </c>
      <c r="AG77" s="2" t="s">
        <v>49</v>
      </c>
      <c r="AH77" s="4" t="s">
        <v>896</v>
      </c>
      <c r="AI77" s="6"/>
      <c r="AJ77" s="6"/>
    </row>
    <row r="78">
      <c r="A78" s="1">
        <v>44561.0</v>
      </c>
      <c r="B78" s="2" t="s">
        <v>36</v>
      </c>
      <c r="C78" s="5">
        <v>137.0</v>
      </c>
      <c r="D78" s="4" t="s">
        <v>897</v>
      </c>
      <c r="E78" s="2" t="s">
        <v>898</v>
      </c>
      <c r="F78" s="4">
        <v>2005.0</v>
      </c>
      <c r="G78" s="2" t="s">
        <v>899</v>
      </c>
      <c r="H78" s="4">
        <v>3.0</v>
      </c>
      <c r="I78" s="4">
        <v>-3.0</v>
      </c>
      <c r="J78" s="4">
        <v>-1.0</v>
      </c>
      <c r="K78" s="8">
        <v>-3.0</v>
      </c>
      <c r="L78" s="8">
        <v>0.0</v>
      </c>
      <c r="M78" s="2" t="s">
        <v>177</v>
      </c>
      <c r="N78" s="2">
        <v>0.0</v>
      </c>
      <c r="O78" s="2">
        <v>1.0</v>
      </c>
      <c r="P78" s="2" t="s">
        <v>59</v>
      </c>
      <c r="Q78" s="2" t="s">
        <v>110</v>
      </c>
      <c r="R78" s="2" t="s">
        <v>111</v>
      </c>
      <c r="S78" s="2">
        <v>1.0</v>
      </c>
      <c r="T78" s="2">
        <v>0.0</v>
      </c>
      <c r="U78" s="2">
        <v>0.0</v>
      </c>
      <c r="V78" s="2">
        <f t="shared" si="1"/>
        <v>1</v>
      </c>
      <c r="W78" s="2" t="s">
        <v>900</v>
      </c>
      <c r="X78" s="2" t="s">
        <v>901</v>
      </c>
      <c r="Y78" s="2" t="s">
        <v>826</v>
      </c>
      <c r="Z78" s="2" t="s">
        <v>249</v>
      </c>
      <c r="AA78" s="2" t="s">
        <v>902</v>
      </c>
      <c r="AB78" s="2" t="e">
        <v>#NAME?</v>
      </c>
      <c r="AC78" s="2" t="s">
        <v>903</v>
      </c>
      <c r="AD78" s="4" t="s">
        <v>904</v>
      </c>
      <c r="AE78" s="2" t="s">
        <v>905</v>
      </c>
      <c r="AF78" s="2" t="s">
        <v>906</v>
      </c>
      <c r="AG78" s="2" t="s">
        <v>49</v>
      </c>
      <c r="AH78" s="4" t="s">
        <v>907</v>
      </c>
      <c r="AI78" s="6"/>
      <c r="AJ78" s="6"/>
    </row>
    <row r="79">
      <c r="A79" s="1">
        <v>44561.0</v>
      </c>
      <c r="B79" s="2" t="s">
        <v>36</v>
      </c>
      <c r="C79" s="5">
        <v>138.0</v>
      </c>
      <c r="D79" s="4" t="s">
        <v>908</v>
      </c>
      <c r="E79" s="2" t="s">
        <v>909</v>
      </c>
      <c r="F79" s="4">
        <v>2005.0</v>
      </c>
      <c r="G79" s="2" t="s">
        <v>910</v>
      </c>
      <c r="H79" s="2">
        <v>3.0</v>
      </c>
      <c r="I79" s="2">
        <v>-3.0</v>
      </c>
      <c r="J79" s="2">
        <v>-2.0</v>
      </c>
      <c r="K79" s="2">
        <v>-2.0</v>
      </c>
      <c r="L79" s="2">
        <v>0.0</v>
      </c>
      <c r="M79" s="2" t="s">
        <v>177</v>
      </c>
      <c r="N79" s="2">
        <v>0.0</v>
      </c>
      <c r="O79" s="2">
        <v>1.0</v>
      </c>
      <c r="P79" s="2" t="s">
        <v>59</v>
      </c>
      <c r="Q79" s="2" t="s">
        <v>42</v>
      </c>
      <c r="R79" s="2" t="s">
        <v>245</v>
      </c>
      <c r="S79" s="2">
        <v>1.0</v>
      </c>
      <c r="T79" s="2">
        <v>0.0</v>
      </c>
      <c r="U79" s="2">
        <v>0.0</v>
      </c>
      <c r="V79" s="2">
        <f t="shared" si="1"/>
        <v>1</v>
      </c>
      <c r="W79" s="2" t="s">
        <v>407</v>
      </c>
      <c r="X79" s="2" t="s">
        <v>911</v>
      </c>
      <c r="Y79" s="2" t="s">
        <v>912</v>
      </c>
      <c r="Z79" s="2" t="s">
        <v>77</v>
      </c>
      <c r="AA79" s="2" t="s">
        <v>913</v>
      </c>
      <c r="AB79" s="2" t="e">
        <v>#NAME?</v>
      </c>
      <c r="AC79" s="2" t="s">
        <v>914</v>
      </c>
      <c r="AD79" s="4" t="s">
        <v>915</v>
      </c>
      <c r="AE79" s="2" t="s">
        <v>916</v>
      </c>
      <c r="AF79" s="2" t="s">
        <v>844</v>
      </c>
      <c r="AG79" s="2" t="s">
        <v>917</v>
      </c>
      <c r="AH79" s="4" t="s">
        <v>918</v>
      </c>
      <c r="AI79" s="2" t="s">
        <v>69</v>
      </c>
      <c r="AJ79" s="6"/>
    </row>
    <row r="80">
      <c r="A80" s="1">
        <v>44561.0</v>
      </c>
      <c r="B80" s="2" t="s">
        <v>36</v>
      </c>
      <c r="C80" s="5">
        <v>141.0</v>
      </c>
      <c r="D80" s="4" t="s">
        <v>919</v>
      </c>
      <c r="E80" s="2" t="s">
        <v>920</v>
      </c>
      <c r="F80" s="4">
        <v>2011.0</v>
      </c>
      <c r="G80" s="2" t="s">
        <v>848</v>
      </c>
      <c r="H80" s="2">
        <v>3.0</v>
      </c>
      <c r="I80" s="2">
        <v>-10.0</v>
      </c>
      <c r="J80" s="2">
        <v>-7.0</v>
      </c>
      <c r="K80" s="2">
        <v>-15.0</v>
      </c>
      <c r="L80" s="2">
        <v>-6.0</v>
      </c>
      <c r="M80" s="2" t="s">
        <v>109</v>
      </c>
      <c r="N80" s="2">
        <v>0.0</v>
      </c>
      <c r="O80" s="2">
        <v>1.0</v>
      </c>
      <c r="P80" s="2" t="s">
        <v>59</v>
      </c>
      <c r="Q80" s="2" t="s">
        <v>110</v>
      </c>
      <c r="R80" s="2" t="s">
        <v>111</v>
      </c>
      <c r="S80" s="2">
        <v>0.5</v>
      </c>
      <c r="T80" s="2">
        <v>0.5</v>
      </c>
      <c r="U80" s="2">
        <v>0.0</v>
      </c>
      <c r="V80" s="2">
        <f t="shared" si="1"/>
        <v>1</v>
      </c>
      <c r="W80" s="2" t="s">
        <v>921</v>
      </c>
      <c r="X80" s="2" t="s">
        <v>922</v>
      </c>
      <c r="Y80" s="2" t="s">
        <v>109</v>
      </c>
      <c r="Z80" s="2" t="s">
        <v>77</v>
      </c>
      <c r="AA80" s="2" t="s">
        <v>923</v>
      </c>
      <c r="AB80" s="2" t="e">
        <v>#NAME?</v>
      </c>
      <c r="AC80" s="2" t="s">
        <v>924</v>
      </c>
      <c r="AD80" s="4" t="s">
        <v>925</v>
      </c>
      <c r="AE80" s="2" t="s">
        <v>926</v>
      </c>
      <c r="AF80" s="2" t="s">
        <v>927</v>
      </c>
      <c r="AG80" s="2" t="s">
        <v>928</v>
      </c>
      <c r="AH80" s="4" t="s">
        <v>929</v>
      </c>
      <c r="AI80" s="2" t="s">
        <v>84</v>
      </c>
      <c r="AJ80" s="2"/>
    </row>
    <row r="81">
      <c r="A81" s="1">
        <v>44561.0</v>
      </c>
      <c r="B81" s="4" t="s">
        <v>36</v>
      </c>
      <c r="C81" s="5">
        <v>149.0</v>
      </c>
      <c r="D81" s="4" t="s">
        <v>930</v>
      </c>
      <c r="E81" s="2" t="s">
        <v>931</v>
      </c>
      <c r="F81" s="4">
        <v>2014.0</v>
      </c>
      <c r="G81" s="2" t="s">
        <v>417</v>
      </c>
      <c r="H81" s="2">
        <v>3.0</v>
      </c>
      <c r="I81" s="2">
        <v>-7.0</v>
      </c>
      <c r="J81" s="2">
        <v>-4.0</v>
      </c>
      <c r="K81" s="2">
        <v>3.0</v>
      </c>
      <c r="L81" s="2">
        <v>5.0</v>
      </c>
      <c r="M81" s="2" t="s">
        <v>430</v>
      </c>
      <c r="N81" s="2">
        <v>0.0</v>
      </c>
      <c r="O81" s="2">
        <v>1.0</v>
      </c>
      <c r="P81" s="2" t="s">
        <v>59</v>
      </c>
      <c r="Q81" s="2" t="s">
        <v>110</v>
      </c>
      <c r="R81" s="2" t="s">
        <v>111</v>
      </c>
      <c r="S81" s="2">
        <v>0.5</v>
      </c>
      <c r="T81" s="2">
        <v>0.5</v>
      </c>
      <c r="U81" s="2">
        <v>0.0</v>
      </c>
      <c r="V81" s="2">
        <f t="shared" si="1"/>
        <v>1</v>
      </c>
      <c r="W81" s="2" t="s">
        <v>932</v>
      </c>
      <c r="X81" s="2" t="s">
        <v>933</v>
      </c>
      <c r="Y81" s="2" t="s">
        <v>76</v>
      </c>
      <c r="Z81" s="2" t="s">
        <v>77</v>
      </c>
      <c r="AA81" s="2" t="s">
        <v>934</v>
      </c>
      <c r="AB81" s="6"/>
      <c r="AC81" s="2" t="s">
        <v>935</v>
      </c>
      <c r="AD81" s="4" t="s">
        <v>936</v>
      </c>
      <c r="AE81" s="2" t="s">
        <v>937</v>
      </c>
      <c r="AF81" s="2" t="s">
        <v>938</v>
      </c>
      <c r="AG81" s="2" t="s">
        <v>49</v>
      </c>
      <c r="AH81" s="4" t="s">
        <v>939</v>
      </c>
      <c r="AI81" s="2" t="s">
        <v>69</v>
      </c>
      <c r="AJ81" s="2"/>
    </row>
    <row r="82">
      <c r="A82" s="1">
        <v>44561.0</v>
      </c>
      <c r="B82" s="4" t="s">
        <v>36</v>
      </c>
      <c r="C82" s="5">
        <v>155.0</v>
      </c>
      <c r="D82" s="4" t="s">
        <v>940</v>
      </c>
      <c r="E82" s="2" t="s">
        <v>941</v>
      </c>
      <c r="F82" s="4">
        <v>2021.0</v>
      </c>
      <c r="G82" s="2" t="s">
        <v>289</v>
      </c>
      <c r="H82" s="2">
        <v>2.0</v>
      </c>
      <c r="I82" s="2">
        <v>-5.0</v>
      </c>
      <c r="J82" s="2">
        <v>-4.0</v>
      </c>
      <c r="K82" s="2">
        <v>3.0</v>
      </c>
      <c r="L82" s="2">
        <v>6.0</v>
      </c>
      <c r="M82" s="2" t="s">
        <v>430</v>
      </c>
      <c r="N82" s="2">
        <v>0.0</v>
      </c>
      <c r="O82" s="2">
        <v>1.0</v>
      </c>
      <c r="P82" s="2" t="s">
        <v>59</v>
      </c>
      <c r="Q82" s="2" t="s">
        <v>122</v>
      </c>
      <c r="R82" s="2" t="s">
        <v>942</v>
      </c>
      <c r="S82" s="2">
        <v>0.25</v>
      </c>
      <c r="T82" s="2">
        <v>0.25</v>
      </c>
      <c r="U82" s="2">
        <v>0.5</v>
      </c>
      <c r="V82" s="2">
        <f t="shared" si="1"/>
        <v>1</v>
      </c>
      <c r="W82" s="4" t="s">
        <v>943</v>
      </c>
      <c r="X82" s="4" t="s">
        <v>944</v>
      </c>
      <c r="Y82" s="4" t="s">
        <v>945</v>
      </c>
      <c r="Z82" s="4" t="s">
        <v>279</v>
      </c>
      <c r="AA82" s="4" t="s">
        <v>946</v>
      </c>
      <c r="AB82" s="11"/>
      <c r="AC82" s="12" t="s">
        <v>947</v>
      </c>
      <c r="AD82" s="4" t="s">
        <v>948</v>
      </c>
      <c r="AE82" s="4" t="s">
        <v>949</v>
      </c>
      <c r="AF82" s="4" t="s">
        <v>950</v>
      </c>
      <c r="AG82" s="4" t="s">
        <v>52</v>
      </c>
      <c r="AH82" s="4" t="s">
        <v>951</v>
      </c>
      <c r="AI82" s="2" t="s">
        <v>69</v>
      </c>
      <c r="AJ82" s="2" t="s">
        <v>54</v>
      </c>
    </row>
    <row r="83">
      <c r="A83" s="1">
        <v>44561.0</v>
      </c>
      <c r="B83" s="2" t="s">
        <v>36</v>
      </c>
      <c r="C83" s="5">
        <v>156.0</v>
      </c>
      <c r="D83" s="4" t="s">
        <v>952</v>
      </c>
      <c r="E83" s="4" t="s">
        <v>953</v>
      </c>
      <c r="F83" s="4">
        <v>2018.0</v>
      </c>
      <c r="G83" s="2" t="s">
        <v>954</v>
      </c>
      <c r="H83" s="2">
        <v>2.0</v>
      </c>
      <c r="I83" s="2">
        <v>-10.0</v>
      </c>
      <c r="J83" s="4">
        <v>-4.0</v>
      </c>
      <c r="K83" s="2">
        <v>-15.0</v>
      </c>
      <c r="L83" s="2">
        <v>6.0</v>
      </c>
      <c r="M83" s="2" t="s">
        <v>109</v>
      </c>
      <c r="N83" s="2">
        <v>1.0</v>
      </c>
      <c r="O83" s="2">
        <v>1.0</v>
      </c>
      <c r="P83" s="2" t="s">
        <v>955</v>
      </c>
      <c r="Q83" s="2" t="s">
        <v>134</v>
      </c>
      <c r="R83" s="2"/>
      <c r="S83" s="2">
        <v>0.25</v>
      </c>
      <c r="T83" s="2">
        <v>0.75</v>
      </c>
      <c r="U83" s="2">
        <v>0.0</v>
      </c>
      <c r="V83" s="2">
        <f t="shared" si="1"/>
        <v>1</v>
      </c>
      <c r="W83" s="2" t="s">
        <v>956</v>
      </c>
      <c r="X83" s="2" t="s">
        <v>957</v>
      </c>
      <c r="Y83" s="2" t="s">
        <v>958</v>
      </c>
      <c r="Z83" s="2" t="s">
        <v>959</v>
      </c>
      <c r="AA83" s="2" t="s">
        <v>960</v>
      </c>
      <c r="AB83" s="2"/>
      <c r="AC83" s="12" t="s">
        <v>961</v>
      </c>
      <c r="AD83" s="4" t="s">
        <v>962</v>
      </c>
      <c r="AE83" s="2" t="s">
        <v>963</v>
      </c>
      <c r="AF83" s="2" t="s">
        <v>964</v>
      </c>
      <c r="AG83" s="2" t="s">
        <v>52</v>
      </c>
      <c r="AH83" s="4" t="s">
        <v>965</v>
      </c>
      <c r="AI83" s="2" t="s">
        <v>69</v>
      </c>
      <c r="AJ83" s="2"/>
    </row>
    <row r="84">
      <c r="A84" s="1">
        <v>44561.0</v>
      </c>
      <c r="B84" s="2" t="s">
        <v>36</v>
      </c>
      <c r="C84" s="5">
        <v>157.0</v>
      </c>
      <c r="D84" s="4" t="s">
        <v>966</v>
      </c>
      <c r="E84" s="4" t="s">
        <v>967</v>
      </c>
      <c r="F84" s="4">
        <v>2008.0</v>
      </c>
      <c r="G84" s="2" t="s">
        <v>968</v>
      </c>
      <c r="H84" s="13">
        <v>44230.0</v>
      </c>
      <c r="I84" s="2">
        <v>-3.0</v>
      </c>
      <c r="J84" s="2">
        <v>0.0</v>
      </c>
      <c r="K84" s="2">
        <v>-3.0</v>
      </c>
      <c r="L84" s="2">
        <v>3.0</v>
      </c>
      <c r="M84" s="2" t="s">
        <v>177</v>
      </c>
      <c r="N84" s="2">
        <v>1.0</v>
      </c>
      <c r="O84" s="2">
        <v>1.0</v>
      </c>
      <c r="P84" s="2" t="s">
        <v>59</v>
      </c>
      <c r="Q84" s="2" t="s">
        <v>134</v>
      </c>
      <c r="R84" s="6"/>
      <c r="S84" s="2">
        <v>0.0</v>
      </c>
      <c r="T84" s="2">
        <v>1.0</v>
      </c>
      <c r="U84" s="2">
        <v>0.0</v>
      </c>
      <c r="V84" s="2">
        <f t="shared" si="1"/>
        <v>1</v>
      </c>
      <c r="W84" s="2" t="s">
        <v>969</v>
      </c>
      <c r="X84" s="2" t="s">
        <v>970</v>
      </c>
      <c r="Y84" s="2" t="s">
        <v>971</v>
      </c>
      <c r="Z84" s="2" t="s">
        <v>77</v>
      </c>
      <c r="AA84" s="2" t="s">
        <v>972</v>
      </c>
      <c r="AB84" s="6"/>
      <c r="AC84" s="2" t="s">
        <v>973</v>
      </c>
      <c r="AD84" s="4" t="s">
        <v>974</v>
      </c>
      <c r="AE84" s="2" t="s">
        <v>975</v>
      </c>
      <c r="AF84" s="2" t="s">
        <v>976</v>
      </c>
      <c r="AG84" s="2" t="s">
        <v>52</v>
      </c>
      <c r="AH84" s="4" t="s">
        <v>977</v>
      </c>
      <c r="AI84" s="2" t="s">
        <v>218</v>
      </c>
      <c r="AJ84" s="2"/>
    </row>
    <row r="85">
      <c r="A85" s="1">
        <v>44561.0</v>
      </c>
      <c r="B85" s="2" t="s">
        <v>36</v>
      </c>
      <c r="C85" s="5">
        <v>158.0</v>
      </c>
      <c r="D85" s="4" t="s">
        <v>978</v>
      </c>
      <c r="E85" s="4" t="s">
        <v>979</v>
      </c>
      <c r="F85" s="4">
        <v>2017.0</v>
      </c>
      <c r="G85" s="2" t="s">
        <v>980</v>
      </c>
      <c r="H85" s="2">
        <v>3.0</v>
      </c>
      <c r="I85" s="2">
        <v>-10.0</v>
      </c>
      <c r="J85" s="2">
        <v>-6.0</v>
      </c>
      <c r="K85" s="2">
        <v>-15.0</v>
      </c>
      <c r="L85" s="2">
        <v>5.0</v>
      </c>
      <c r="M85" s="2" t="s">
        <v>109</v>
      </c>
      <c r="N85" s="2">
        <v>0.0</v>
      </c>
      <c r="O85" s="2">
        <v>1.0</v>
      </c>
      <c r="P85" s="2" t="s">
        <v>981</v>
      </c>
      <c r="Q85" s="4" t="s">
        <v>134</v>
      </c>
      <c r="R85" s="6"/>
      <c r="S85" s="2">
        <v>0.25</v>
      </c>
      <c r="T85" s="2">
        <v>0.75</v>
      </c>
      <c r="U85" s="2">
        <v>0.0</v>
      </c>
      <c r="V85" s="2">
        <f t="shared" si="1"/>
        <v>1</v>
      </c>
      <c r="W85" s="2" t="s">
        <v>982</v>
      </c>
      <c r="X85" s="2" t="s">
        <v>124</v>
      </c>
      <c r="Y85" s="2" t="s">
        <v>983</v>
      </c>
      <c r="Z85" s="2" t="s">
        <v>77</v>
      </c>
      <c r="AA85" s="2" t="s">
        <v>984</v>
      </c>
      <c r="AB85" s="6"/>
      <c r="AC85" s="2" t="s">
        <v>985</v>
      </c>
      <c r="AD85" s="4" t="s">
        <v>986</v>
      </c>
      <c r="AE85" s="2" t="s">
        <v>987</v>
      </c>
      <c r="AF85" s="2" t="s">
        <v>988</v>
      </c>
      <c r="AG85" s="2" t="s">
        <v>989</v>
      </c>
      <c r="AH85" s="4" t="s">
        <v>990</v>
      </c>
      <c r="AI85" s="2" t="s">
        <v>69</v>
      </c>
      <c r="AJ85" s="2" t="s">
        <v>54</v>
      </c>
    </row>
    <row r="86">
      <c r="A86" s="1">
        <v>44561.0</v>
      </c>
      <c r="B86" s="2" t="s">
        <v>36</v>
      </c>
      <c r="C86" s="5">
        <v>159.0</v>
      </c>
      <c r="D86" s="4" t="s">
        <v>991</v>
      </c>
      <c r="E86" s="4" t="s">
        <v>979</v>
      </c>
      <c r="F86" s="4">
        <v>2019.0</v>
      </c>
      <c r="G86" s="2" t="s">
        <v>289</v>
      </c>
      <c r="H86" s="2">
        <v>3.0</v>
      </c>
      <c r="I86" s="2">
        <v>-10.0</v>
      </c>
      <c r="J86" s="2">
        <v>-6.0</v>
      </c>
      <c r="K86" s="2">
        <v>-15.0</v>
      </c>
      <c r="L86" s="2">
        <v>-6.0</v>
      </c>
      <c r="M86" s="2" t="s">
        <v>109</v>
      </c>
      <c r="N86" s="2">
        <v>0.0</v>
      </c>
      <c r="O86" s="2">
        <v>1.0</v>
      </c>
      <c r="P86" s="2" t="s">
        <v>59</v>
      </c>
      <c r="Q86" s="4" t="s">
        <v>110</v>
      </c>
      <c r="R86" s="6"/>
      <c r="S86" s="2">
        <v>0.25</v>
      </c>
      <c r="T86" s="2">
        <v>0.75</v>
      </c>
      <c r="U86" s="2">
        <v>0.0</v>
      </c>
      <c r="V86" s="2">
        <f t="shared" si="1"/>
        <v>1</v>
      </c>
      <c r="W86" s="2" t="s">
        <v>992</v>
      </c>
      <c r="X86" s="2" t="s">
        <v>124</v>
      </c>
      <c r="Y86" s="2" t="s">
        <v>993</v>
      </c>
      <c r="Z86" s="2" t="s">
        <v>77</v>
      </c>
      <c r="AA86" s="2" t="s">
        <v>994</v>
      </c>
      <c r="AB86" s="6"/>
      <c r="AC86" s="2" t="s">
        <v>995</v>
      </c>
      <c r="AD86" s="4" t="s">
        <v>996</v>
      </c>
      <c r="AE86" s="2" t="s">
        <v>997</v>
      </c>
      <c r="AF86" s="2" t="s">
        <v>998</v>
      </c>
      <c r="AG86" s="2" t="s">
        <v>999</v>
      </c>
      <c r="AH86" s="4" t="s">
        <v>52</v>
      </c>
      <c r="AI86" s="2" t="s">
        <v>69</v>
      </c>
      <c r="AJ86" s="2"/>
    </row>
    <row r="87">
      <c r="A87" s="1">
        <v>44561.0</v>
      </c>
      <c r="B87" s="2" t="s">
        <v>36</v>
      </c>
      <c r="C87" s="5">
        <v>160.0</v>
      </c>
      <c r="D87" s="4" t="s">
        <v>1000</v>
      </c>
      <c r="E87" s="4" t="s">
        <v>1001</v>
      </c>
      <c r="F87" s="4">
        <v>2016.0</v>
      </c>
      <c r="G87" s="2" t="s">
        <v>289</v>
      </c>
      <c r="H87" s="2">
        <v>3.0</v>
      </c>
      <c r="I87" s="2">
        <v>-4.0</v>
      </c>
      <c r="J87" s="2">
        <v>-1.0</v>
      </c>
      <c r="K87" s="2">
        <v>-6.0</v>
      </c>
      <c r="L87" s="2">
        <v>0.0</v>
      </c>
      <c r="M87" s="2" t="s">
        <v>177</v>
      </c>
      <c r="N87" s="2">
        <v>0.0</v>
      </c>
      <c r="O87" s="2">
        <v>1.0</v>
      </c>
      <c r="P87" s="2" t="s">
        <v>59</v>
      </c>
      <c r="Q87" s="2" t="s">
        <v>110</v>
      </c>
      <c r="R87" s="6"/>
      <c r="S87" s="2">
        <v>1.0</v>
      </c>
      <c r="T87" s="2">
        <v>0.0</v>
      </c>
      <c r="U87" s="2">
        <v>0.0</v>
      </c>
      <c r="V87" s="2">
        <f t="shared" si="1"/>
        <v>1</v>
      </c>
      <c r="W87" s="2" t="s">
        <v>1002</v>
      </c>
      <c r="X87" s="2" t="s">
        <v>1003</v>
      </c>
      <c r="Y87" s="2" t="s">
        <v>1004</v>
      </c>
      <c r="Z87" s="2" t="s">
        <v>1005</v>
      </c>
      <c r="AA87" s="2" t="s">
        <v>1006</v>
      </c>
      <c r="AB87" s="6"/>
      <c r="AC87" s="2" t="s">
        <v>1007</v>
      </c>
      <c r="AD87" s="4" t="s">
        <v>1008</v>
      </c>
      <c r="AE87" s="2" t="s">
        <v>1009</v>
      </c>
      <c r="AF87" s="2" t="s">
        <v>1010</v>
      </c>
      <c r="AG87" s="2" t="s">
        <v>49</v>
      </c>
      <c r="AH87" s="4" t="s">
        <v>1011</v>
      </c>
      <c r="AI87" s="2" t="s">
        <v>69</v>
      </c>
      <c r="AJ87" s="2" t="s">
        <v>54</v>
      </c>
    </row>
    <row r="88">
      <c r="A88" s="1">
        <v>44561.0</v>
      </c>
      <c r="B88" s="2" t="s">
        <v>36</v>
      </c>
      <c r="C88" s="5">
        <v>168.0</v>
      </c>
      <c r="D88" s="4" t="s">
        <v>1012</v>
      </c>
      <c r="E88" s="4" t="s">
        <v>1013</v>
      </c>
      <c r="F88" s="4">
        <v>2014.0</v>
      </c>
      <c r="G88" s="2" t="s">
        <v>370</v>
      </c>
      <c r="H88" s="13">
        <v>44230.0</v>
      </c>
      <c r="I88" s="2">
        <v>-3.0</v>
      </c>
      <c r="J88" s="2">
        <v>-1.0</v>
      </c>
      <c r="K88" s="2">
        <v>-3.0</v>
      </c>
      <c r="L88" s="2">
        <v>0.0</v>
      </c>
      <c r="M88" s="2" t="s">
        <v>163</v>
      </c>
      <c r="N88" s="2">
        <v>0.0</v>
      </c>
      <c r="O88" s="2">
        <v>1.0</v>
      </c>
      <c r="P88" s="2" t="s">
        <v>59</v>
      </c>
      <c r="Q88" s="2" t="s">
        <v>134</v>
      </c>
      <c r="R88" s="6"/>
      <c r="S88" s="2">
        <v>0.75</v>
      </c>
      <c r="T88" s="2">
        <v>0.25</v>
      </c>
      <c r="U88" s="2">
        <v>0.0</v>
      </c>
      <c r="V88" s="2">
        <f t="shared" si="1"/>
        <v>1</v>
      </c>
      <c r="W88" s="2" t="s">
        <v>1014</v>
      </c>
      <c r="X88" s="2" t="s">
        <v>1015</v>
      </c>
      <c r="Y88" s="2" t="s">
        <v>1016</v>
      </c>
      <c r="Z88" s="2" t="s">
        <v>77</v>
      </c>
      <c r="AA88" s="2" t="s">
        <v>1017</v>
      </c>
      <c r="AB88" s="6"/>
      <c r="AC88" s="2" t="s">
        <v>1018</v>
      </c>
      <c r="AD88" s="4" t="s">
        <v>1019</v>
      </c>
      <c r="AE88" s="2" t="s">
        <v>1020</v>
      </c>
      <c r="AF88" s="2" t="s">
        <v>52</v>
      </c>
      <c r="AG88" s="2" t="s">
        <v>52</v>
      </c>
      <c r="AH88" s="4" t="s">
        <v>1021</v>
      </c>
      <c r="AI88" s="2" t="s">
        <v>69</v>
      </c>
      <c r="AJ88" s="6"/>
    </row>
    <row r="89">
      <c r="A89" s="1">
        <v>44561.0</v>
      </c>
      <c r="B89" s="4" t="s">
        <v>36</v>
      </c>
      <c r="C89" s="5">
        <v>171.0</v>
      </c>
      <c r="D89" s="4" t="s">
        <v>1022</v>
      </c>
      <c r="E89" s="4" t="s">
        <v>1023</v>
      </c>
      <c r="F89" s="4">
        <v>2018.0</v>
      </c>
      <c r="G89" s="2" t="s">
        <v>1024</v>
      </c>
      <c r="H89" s="2">
        <v>2.0</v>
      </c>
      <c r="I89" s="4">
        <v>-7.0</v>
      </c>
      <c r="J89" s="2">
        <v>-4.0</v>
      </c>
      <c r="K89" s="3">
        <v>-3.0</v>
      </c>
      <c r="L89" s="2">
        <v>5.0</v>
      </c>
      <c r="M89" s="2" t="s">
        <v>1025</v>
      </c>
      <c r="N89" s="2">
        <v>0.0</v>
      </c>
      <c r="O89" s="2">
        <v>1.0</v>
      </c>
      <c r="P89" s="2" t="s">
        <v>301</v>
      </c>
      <c r="Q89" s="2" t="s">
        <v>122</v>
      </c>
      <c r="R89" s="6"/>
      <c r="S89" s="2">
        <v>0.25</v>
      </c>
      <c r="T89" s="2">
        <v>0.75</v>
      </c>
      <c r="U89" s="2">
        <v>0.0</v>
      </c>
      <c r="V89" s="2">
        <f t="shared" si="1"/>
        <v>1</v>
      </c>
      <c r="W89" s="2" t="s">
        <v>1026</v>
      </c>
      <c r="X89" s="2" t="s">
        <v>1027</v>
      </c>
      <c r="Y89" s="2" t="s">
        <v>76</v>
      </c>
      <c r="Z89" s="2" t="s">
        <v>264</v>
      </c>
      <c r="AA89" s="2" t="s">
        <v>1028</v>
      </c>
      <c r="AB89" s="6"/>
      <c r="AC89" s="2" t="s">
        <v>1029</v>
      </c>
      <c r="AD89" s="4" t="s">
        <v>1030</v>
      </c>
      <c r="AE89" s="2" t="s">
        <v>1031</v>
      </c>
      <c r="AF89" s="2" t="s">
        <v>1032</v>
      </c>
      <c r="AG89" s="2" t="s">
        <v>1033</v>
      </c>
      <c r="AH89" s="4" t="s">
        <v>1034</v>
      </c>
      <c r="AI89" s="2" t="s">
        <v>69</v>
      </c>
      <c r="AJ89" s="2" t="s">
        <v>54</v>
      </c>
    </row>
    <row r="90">
      <c r="A90" s="1">
        <v>44561.0</v>
      </c>
      <c r="B90" s="4" t="s">
        <v>36</v>
      </c>
      <c r="C90" s="5">
        <v>194.0</v>
      </c>
      <c r="D90" s="4" t="s">
        <v>1035</v>
      </c>
      <c r="E90" s="4" t="s">
        <v>1036</v>
      </c>
      <c r="F90" s="4">
        <v>2012.0</v>
      </c>
      <c r="G90" s="2" t="s">
        <v>260</v>
      </c>
      <c r="H90" s="2">
        <v>3.0</v>
      </c>
      <c r="I90" s="4">
        <v>-7.0</v>
      </c>
      <c r="J90" s="2">
        <v>-4.0</v>
      </c>
      <c r="K90" s="2">
        <v>1.0</v>
      </c>
      <c r="L90" s="2">
        <v>5.0</v>
      </c>
      <c r="M90" s="2" t="s">
        <v>430</v>
      </c>
      <c r="N90" s="2">
        <v>0.0</v>
      </c>
      <c r="O90" s="2">
        <v>0.0</v>
      </c>
      <c r="P90" s="2" t="s">
        <v>301</v>
      </c>
      <c r="Q90" s="2" t="s">
        <v>110</v>
      </c>
      <c r="R90" s="6"/>
      <c r="S90" s="2">
        <v>0.5</v>
      </c>
      <c r="T90" s="2">
        <v>0.5</v>
      </c>
      <c r="U90" s="2">
        <v>0.0</v>
      </c>
      <c r="V90" s="2">
        <f t="shared" si="1"/>
        <v>1</v>
      </c>
      <c r="W90" s="2" t="s">
        <v>1037</v>
      </c>
      <c r="X90" s="2" t="s">
        <v>1038</v>
      </c>
      <c r="Y90" s="2" t="s">
        <v>1039</v>
      </c>
      <c r="Z90" s="2" t="s">
        <v>1040</v>
      </c>
      <c r="AA90" s="2" t="s">
        <v>1041</v>
      </c>
      <c r="AB90" s="6"/>
      <c r="AC90" s="2" t="s">
        <v>1042</v>
      </c>
      <c r="AD90" s="4" t="s">
        <v>1043</v>
      </c>
      <c r="AE90" s="2" t="s">
        <v>1044</v>
      </c>
      <c r="AF90" s="2" t="s">
        <v>1045</v>
      </c>
      <c r="AG90" s="2" t="s">
        <v>1046</v>
      </c>
      <c r="AH90" s="4" t="s">
        <v>1047</v>
      </c>
      <c r="AI90" s="2" t="s">
        <v>174</v>
      </c>
      <c r="AJ90" s="2" t="s">
        <v>54</v>
      </c>
    </row>
    <row r="91">
      <c r="A91" s="1">
        <v>44561.0</v>
      </c>
      <c r="B91" s="2" t="s">
        <v>36</v>
      </c>
      <c r="C91" s="5">
        <v>205.0</v>
      </c>
      <c r="D91" s="4" t="s">
        <v>1048</v>
      </c>
      <c r="E91" s="4" t="s">
        <v>1049</v>
      </c>
      <c r="F91" s="4">
        <v>2018.0</v>
      </c>
      <c r="G91" s="2" t="s">
        <v>289</v>
      </c>
      <c r="H91" s="2">
        <v>2.0</v>
      </c>
      <c r="I91" s="2">
        <v>-6.0</v>
      </c>
      <c r="J91" s="4">
        <v>-3.0</v>
      </c>
      <c r="K91" s="2">
        <v>-6.0</v>
      </c>
      <c r="L91" s="2">
        <v>6.0</v>
      </c>
      <c r="M91" s="2" t="s">
        <v>430</v>
      </c>
      <c r="N91" s="2">
        <v>0.0</v>
      </c>
      <c r="O91" s="2">
        <v>1.0</v>
      </c>
      <c r="P91" s="2" t="s">
        <v>59</v>
      </c>
      <c r="Q91" s="2" t="s">
        <v>122</v>
      </c>
      <c r="R91" s="6"/>
      <c r="S91" s="2">
        <v>0.75</v>
      </c>
      <c r="T91" s="2">
        <v>0.25</v>
      </c>
      <c r="U91" s="2">
        <v>0.0</v>
      </c>
      <c r="V91" s="2">
        <f t="shared" si="1"/>
        <v>1</v>
      </c>
      <c r="W91" s="2" t="s">
        <v>1050</v>
      </c>
      <c r="X91" s="2" t="s">
        <v>1051</v>
      </c>
      <c r="Y91" s="2" t="s">
        <v>1052</v>
      </c>
      <c r="Z91" s="2" t="s">
        <v>1053</v>
      </c>
      <c r="AA91" s="2" t="s">
        <v>1054</v>
      </c>
      <c r="AB91" s="6"/>
      <c r="AC91" s="2" t="s">
        <v>1055</v>
      </c>
      <c r="AD91" s="4" t="s">
        <v>1056</v>
      </c>
      <c r="AE91" s="2" t="s">
        <v>1057</v>
      </c>
      <c r="AF91" s="2" t="s">
        <v>1058</v>
      </c>
      <c r="AG91" s="2" t="s">
        <v>1059</v>
      </c>
      <c r="AH91" s="4" t="s">
        <v>1060</v>
      </c>
      <c r="AI91" s="2" t="s">
        <v>69</v>
      </c>
      <c r="AJ91" s="2" t="s">
        <v>54</v>
      </c>
    </row>
    <row r="92">
      <c r="A92" s="1">
        <v>44561.0</v>
      </c>
      <c r="B92" s="2" t="s">
        <v>36</v>
      </c>
      <c r="C92" s="5">
        <v>208.0</v>
      </c>
      <c r="D92" s="4" t="s">
        <v>1061</v>
      </c>
      <c r="E92" s="4" t="s">
        <v>1062</v>
      </c>
      <c r="F92" s="4">
        <v>2009.0</v>
      </c>
      <c r="G92" s="2" t="s">
        <v>289</v>
      </c>
      <c r="H92" s="2">
        <v>2.0</v>
      </c>
      <c r="I92" s="2">
        <v>-5.0</v>
      </c>
      <c r="J92" s="4">
        <v>-4.0</v>
      </c>
      <c r="K92" s="2">
        <v>3.0</v>
      </c>
      <c r="L92" s="2">
        <v>6.0</v>
      </c>
      <c r="M92" s="2" t="s">
        <v>430</v>
      </c>
      <c r="N92" s="2">
        <v>0.0</v>
      </c>
      <c r="O92" s="2">
        <v>1.0</v>
      </c>
      <c r="P92" s="2" t="s">
        <v>59</v>
      </c>
      <c r="Q92" s="2" t="s">
        <v>110</v>
      </c>
      <c r="R92" s="6"/>
      <c r="S92" s="2">
        <v>0.5</v>
      </c>
      <c r="T92" s="2">
        <v>0.5</v>
      </c>
      <c r="U92" s="2">
        <v>0.0</v>
      </c>
      <c r="V92" s="2">
        <f t="shared" si="1"/>
        <v>1</v>
      </c>
      <c r="W92" s="2" t="s">
        <v>1063</v>
      </c>
      <c r="X92" s="2" t="s">
        <v>1064</v>
      </c>
      <c r="Y92" s="2" t="s">
        <v>1065</v>
      </c>
      <c r="Z92" s="2" t="s">
        <v>1066</v>
      </c>
      <c r="AA92" s="2" t="s">
        <v>1067</v>
      </c>
      <c r="AB92" s="6"/>
      <c r="AC92" s="2" t="s">
        <v>1068</v>
      </c>
      <c r="AD92" s="4" t="s">
        <v>1069</v>
      </c>
      <c r="AE92" s="2" t="s">
        <v>1070</v>
      </c>
      <c r="AF92" s="2" t="s">
        <v>1071</v>
      </c>
      <c r="AG92" s="2" t="s">
        <v>49</v>
      </c>
      <c r="AH92" s="4" t="s">
        <v>1072</v>
      </c>
      <c r="AI92" s="2" t="s">
        <v>69</v>
      </c>
      <c r="AJ92" s="6"/>
    </row>
    <row r="93">
      <c r="A93" s="1">
        <v>44561.0</v>
      </c>
      <c r="B93" s="4" t="s">
        <v>36</v>
      </c>
      <c r="C93" s="5">
        <v>226.0</v>
      </c>
      <c r="D93" s="9" t="s">
        <v>1073</v>
      </c>
      <c r="E93" s="4" t="s">
        <v>1074</v>
      </c>
      <c r="F93" s="4">
        <v>2016.0</v>
      </c>
      <c r="G93" s="3" t="s">
        <v>1075</v>
      </c>
      <c r="H93" s="2">
        <v>2.0</v>
      </c>
      <c r="I93" s="4">
        <v>-7.0</v>
      </c>
      <c r="J93" s="2">
        <v>-3.0</v>
      </c>
      <c r="K93" s="9">
        <v>2.0</v>
      </c>
      <c r="L93" s="9">
        <v>2.0</v>
      </c>
      <c r="M93" s="3" t="s">
        <v>261</v>
      </c>
      <c r="N93" s="2">
        <v>0.0</v>
      </c>
      <c r="O93" s="3">
        <v>1.0</v>
      </c>
      <c r="P93" s="3" t="s">
        <v>96</v>
      </c>
      <c r="Q93" s="3" t="s">
        <v>122</v>
      </c>
      <c r="R93" s="5"/>
      <c r="S93" s="3">
        <v>0.25</v>
      </c>
      <c r="T93" s="3">
        <v>0.75</v>
      </c>
      <c r="U93" s="3">
        <v>0.0</v>
      </c>
      <c r="V93" s="2">
        <f t="shared" si="1"/>
        <v>1</v>
      </c>
      <c r="W93" s="3" t="s">
        <v>1076</v>
      </c>
      <c r="X93" s="3" t="s">
        <v>1077</v>
      </c>
      <c r="Y93" s="3" t="s">
        <v>1078</v>
      </c>
      <c r="Z93" s="3" t="s">
        <v>291</v>
      </c>
      <c r="AA93" s="3" t="s">
        <v>1079</v>
      </c>
      <c r="AB93" s="5"/>
      <c r="AC93" s="3" t="s">
        <v>1080</v>
      </c>
      <c r="AD93" s="4" t="s">
        <v>1081</v>
      </c>
      <c r="AE93" s="3" t="s">
        <v>1082</v>
      </c>
      <c r="AF93" s="3" t="s">
        <v>1083</v>
      </c>
      <c r="AG93" s="3" t="s">
        <v>1084</v>
      </c>
      <c r="AH93" s="4" t="s">
        <v>1085</v>
      </c>
      <c r="AI93" s="3" t="s">
        <v>1086</v>
      </c>
      <c r="AJ93" s="3" t="s">
        <v>54</v>
      </c>
    </row>
    <row r="94">
      <c r="A94" s="1">
        <v>44561.0</v>
      </c>
      <c r="B94" s="4" t="s">
        <v>36</v>
      </c>
      <c r="C94" s="5">
        <v>227.0</v>
      </c>
      <c r="D94" s="9" t="s">
        <v>1087</v>
      </c>
      <c r="E94" s="4" t="s">
        <v>1074</v>
      </c>
      <c r="F94" s="4">
        <v>2018.0</v>
      </c>
      <c r="G94" s="3" t="s">
        <v>1075</v>
      </c>
      <c r="H94" s="2">
        <v>2.0</v>
      </c>
      <c r="I94" s="4">
        <v>-7.0</v>
      </c>
      <c r="J94" s="2">
        <v>-3.0</v>
      </c>
      <c r="K94" s="9">
        <v>2.0</v>
      </c>
      <c r="L94" s="9">
        <v>2.0</v>
      </c>
      <c r="M94" s="3" t="s">
        <v>261</v>
      </c>
      <c r="N94" s="2">
        <v>0.0</v>
      </c>
      <c r="O94" s="3">
        <v>1.0</v>
      </c>
      <c r="P94" s="3" t="s">
        <v>96</v>
      </c>
      <c r="Q94" s="3" t="s">
        <v>122</v>
      </c>
      <c r="R94" s="5"/>
      <c r="S94" s="3">
        <v>0.25</v>
      </c>
      <c r="T94" s="3">
        <v>0.75</v>
      </c>
      <c r="U94" s="3">
        <v>0.0</v>
      </c>
      <c r="V94" s="2">
        <f t="shared" si="1"/>
        <v>1</v>
      </c>
      <c r="W94" s="3" t="s">
        <v>1088</v>
      </c>
      <c r="X94" s="3" t="s">
        <v>1077</v>
      </c>
      <c r="Y94" s="3" t="s">
        <v>1078</v>
      </c>
      <c r="Z94" s="3" t="s">
        <v>1089</v>
      </c>
      <c r="AA94" s="3" t="s">
        <v>1090</v>
      </c>
      <c r="AB94" s="5"/>
      <c r="AC94" s="3" t="s">
        <v>1091</v>
      </c>
      <c r="AD94" s="4" t="s">
        <v>1092</v>
      </c>
      <c r="AE94" s="3" t="s">
        <v>1093</v>
      </c>
      <c r="AF94" s="3" t="s">
        <v>1094</v>
      </c>
      <c r="AG94" s="3" t="s">
        <v>1095</v>
      </c>
      <c r="AH94" s="4" t="s">
        <v>1096</v>
      </c>
      <c r="AI94" s="3" t="s">
        <v>1086</v>
      </c>
      <c r="AJ94" s="3" t="s">
        <v>54</v>
      </c>
    </row>
    <row r="95">
      <c r="A95" s="1">
        <v>44561.0</v>
      </c>
      <c r="B95" s="2" t="s">
        <v>36</v>
      </c>
      <c r="C95" s="5">
        <v>228.0</v>
      </c>
      <c r="D95" s="4" t="s">
        <v>1097</v>
      </c>
      <c r="E95" s="4" t="s">
        <v>1098</v>
      </c>
      <c r="F95" s="4">
        <v>2019.0</v>
      </c>
      <c r="G95" s="9" t="s">
        <v>1099</v>
      </c>
      <c r="H95" s="2">
        <v>3.0</v>
      </c>
      <c r="I95" s="2">
        <v>-10.0</v>
      </c>
      <c r="J95" s="2">
        <v>-7.0</v>
      </c>
      <c r="K95" s="3">
        <v>-15.0</v>
      </c>
      <c r="L95" s="9">
        <v>-6.0</v>
      </c>
      <c r="M95" s="3" t="s">
        <v>109</v>
      </c>
      <c r="N95" s="2">
        <v>0.0</v>
      </c>
      <c r="O95" s="3">
        <v>1.0</v>
      </c>
      <c r="P95" s="3" t="s">
        <v>59</v>
      </c>
      <c r="Q95" s="3" t="s">
        <v>122</v>
      </c>
      <c r="R95" s="5"/>
      <c r="S95" s="3">
        <v>0.5</v>
      </c>
      <c r="T95" s="3">
        <v>0.5</v>
      </c>
      <c r="U95" s="3">
        <v>0.0</v>
      </c>
      <c r="V95" s="2">
        <f t="shared" si="1"/>
        <v>1</v>
      </c>
      <c r="W95" s="3" t="s">
        <v>1100</v>
      </c>
      <c r="X95" s="3" t="s">
        <v>1101</v>
      </c>
      <c r="Y95" s="3" t="s">
        <v>993</v>
      </c>
      <c r="Z95" s="3" t="s">
        <v>77</v>
      </c>
      <c r="AA95" s="3" t="s">
        <v>1102</v>
      </c>
      <c r="AB95" s="5"/>
      <c r="AC95" s="3" t="s">
        <v>1103</v>
      </c>
      <c r="AD95" s="4" t="s">
        <v>1104</v>
      </c>
      <c r="AE95" s="3" t="s">
        <v>1105</v>
      </c>
      <c r="AF95" s="3" t="s">
        <v>52</v>
      </c>
      <c r="AG95" s="14" t="s">
        <v>1106</v>
      </c>
      <c r="AH95" s="4" t="s">
        <v>1107</v>
      </c>
      <c r="AI95" s="3" t="s">
        <v>1086</v>
      </c>
      <c r="AJ95" s="3" t="s">
        <v>54</v>
      </c>
    </row>
    <row r="96">
      <c r="A96" s="1">
        <v>44561.0</v>
      </c>
      <c r="B96" s="2" t="s">
        <v>36</v>
      </c>
      <c r="C96" s="5">
        <v>239.0</v>
      </c>
      <c r="D96" s="4" t="s">
        <v>1108</v>
      </c>
      <c r="E96" s="4" t="s">
        <v>1109</v>
      </c>
      <c r="F96" s="4">
        <v>2014.0</v>
      </c>
      <c r="G96" s="3" t="s">
        <v>1110</v>
      </c>
      <c r="H96" s="13">
        <v>44230.0</v>
      </c>
      <c r="I96" s="2">
        <v>-10.0</v>
      </c>
      <c r="J96" s="2">
        <v>-7.0</v>
      </c>
      <c r="K96" s="3">
        <v>-15.0</v>
      </c>
      <c r="L96" s="3">
        <v>0.0</v>
      </c>
      <c r="M96" s="3" t="s">
        <v>109</v>
      </c>
      <c r="N96" s="2">
        <v>0.0</v>
      </c>
      <c r="O96" s="3">
        <v>1.0</v>
      </c>
      <c r="P96" s="3" t="s">
        <v>1111</v>
      </c>
      <c r="Q96" s="3" t="s">
        <v>134</v>
      </c>
      <c r="R96" s="5"/>
      <c r="S96" s="3">
        <v>0.0</v>
      </c>
      <c r="T96" s="3">
        <v>0.5</v>
      </c>
      <c r="U96" s="3">
        <v>0.5</v>
      </c>
      <c r="V96" s="2">
        <f t="shared" si="1"/>
        <v>1</v>
      </c>
      <c r="W96" s="3" t="s">
        <v>1112</v>
      </c>
      <c r="X96" s="3" t="s">
        <v>124</v>
      </c>
      <c r="Y96" s="3" t="s">
        <v>1113</v>
      </c>
      <c r="Z96" s="3" t="s">
        <v>1114</v>
      </c>
      <c r="AA96" s="3" t="s">
        <v>1115</v>
      </c>
      <c r="AB96" s="5"/>
      <c r="AC96" s="3" t="s">
        <v>1116</v>
      </c>
      <c r="AD96" s="4" t="s">
        <v>1117</v>
      </c>
      <c r="AE96" s="3" t="s">
        <v>1118</v>
      </c>
      <c r="AF96" s="3" t="s">
        <v>1119</v>
      </c>
      <c r="AG96" s="3" t="s">
        <v>1120</v>
      </c>
      <c r="AH96" s="4" t="s">
        <v>1121</v>
      </c>
      <c r="AI96" s="3" t="s">
        <v>69</v>
      </c>
      <c r="AJ96" s="3" t="s">
        <v>54</v>
      </c>
    </row>
    <row r="97">
      <c r="A97" s="1">
        <v>44561.0</v>
      </c>
      <c r="B97" s="2" t="s">
        <v>36</v>
      </c>
      <c r="C97" s="5">
        <v>245.0</v>
      </c>
      <c r="D97" s="4" t="s">
        <v>1122</v>
      </c>
      <c r="E97" s="12" t="s">
        <v>1123</v>
      </c>
      <c r="F97" s="12">
        <v>2018.0</v>
      </c>
      <c r="G97" s="12" t="s">
        <v>481</v>
      </c>
      <c r="H97" s="12">
        <v>3.0</v>
      </c>
      <c r="I97" s="12">
        <v>-10.0</v>
      </c>
      <c r="J97" s="12">
        <v>-5.0</v>
      </c>
      <c r="K97" s="12">
        <v>-6.0</v>
      </c>
      <c r="L97" s="12">
        <v>2.0</v>
      </c>
      <c r="M97" s="12" t="s">
        <v>72</v>
      </c>
      <c r="N97" s="12">
        <v>1.0</v>
      </c>
      <c r="O97" s="12">
        <v>1.0</v>
      </c>
      <c r="P97" s="12" t="s">
        <v>59</v>
      </c>
      <c r="Q97" s="12" t="s">
        <v>1124</v>
      </c>
      <c r="S97" s="12">
        <v>0.0</v>
      </c>
      <c r="T97" s="12">
        <v>0.0</v>
      </c>
      <c r="U97" s="12">
        <v>1.0</v>
      </c>
      <c r="V97" s="2">
        <f t="shared" si="1"/>
        <v>1</v>
      </c>
      <c r="W97" s="12" t="s">
        <v>1125</v>
      </c>
      <c r="X97" s="12" t="s">
        <v>1126</v>
      </c>
      <c r="Y97" s="12" t="s">
        <v>696</v>
      </c>
      <c r="Z97" s="12" t="s">
        <v>1127</v>
      </c>
      <c r="AA97" s="12" t="s">
        <v>1128</v>
      </c>
      <c r="AC97" s="12" t="s">
        <v>1129</v>
      </c>
      <c r="AD97" s="12" t="s">
        <v>1130</v>
      </c>
      <c r="AE97" s="15" t="s">
        <v>1131</v>
      </c>
      <c r="AF97" s="4" t="s">
        <v>1132</v>
      </c>
      <c r="AG97" s="12" t="s">
        <v>52</v>
      </c>
      <c r="AH97" s="12" t="s">
        <v>52</v>
      </c>
      <c r="AI97" s="12" t="s">
        <v>52</v>
      </c>
      <c r="AJ97" s="12" t="s">
        <v>54</v>
      </c>
    </row>
    <row r="98">
      <c r="A98" s="1">
        <v>44561.0</v>
      </c>
      <c r="B98" s="2" t="s">
        <v>36</v>
      </c>
      <c r="C98" s="5">
        <v>257.0</v>
      </c>
      <c r="D98" s="4" t="s">
        <v>1133</v>
      </c>
      <c r="E98" s="4" t="s">
        <v>1134</v>
      </c>
      <c r="F98" s="4">
        <v>2019.0</v>
      </c>
      <c r="G98" s="3" t="s">
        <v>1135</v>
      </c>
      <c r="H98" s="2">
        <v>3.0</v>
      </c>
      <c r="I98" s="2">
        <v>-3.0</v>
      </c>
      <c r="J98" s="2">
        <v>-1.0</v>
      </c>
      <c r="K98" s="3">
        <v>-2.0</v>
      </c>
      <c r="L98" s="3">
        <v>0.0</v>
      </c>
      <c r="M98" s="3" t="s">
        <v>163</v>
      </c>
      <c r="N98" s="2">
        <v>0.0</v>
      </c>
      <c r="O98" s="3">
        <v>1.0</v>
      </c>
      <c r="P98" s="3" t="s">
        <v>301</v>
      </c>
      <c r="Q98" s="3" t="s">
        <v>110</v>
      </c>
      <c r="R98" s="5"/>
      <c r="S98" s="3">
        <v>1.0</v>
      </c>
      <c r="T98" s="3">
        <v>0.0</v>
      </c>
      <c r="U98" s="3">
        <v>0.0</v>
      </c>
      <c r="V98" s="2">
        <f t="shared" si="1"/>
        <v>1</v>
      </c>
      <c r="W98" s="3" t="s">
        <v>1136</v>
      </c>
      <c r="X98" s="3" t="s">
        <v>1137</v>
      </c>
      <c r="Y98" s="3" t="s">
        <v>166</v>
      </c>
      <c r="Z98" s="3" t="s">
        <v>1138</v>
      </c>
      <c r="AA98" s="3" t="s">
        <v>1139</v>
      </c>
      <c r="AB98" s="5"/>
      <c r="AC98" s="3" t="s">
        <v>1140</v>
      </c>
      <c r="AD98" s="4" t="s">
        <v>1141</v>
      </c>
      <c r="AE98" s="3" t="s">
        <v>1142</v>
      </c>
      <c r="AF98" s="3" t="s">
        <v>1143</v>
      </c>
      <c r="AG98" s="5"/>
      <c r="AH98" s="4" t="s">
        <v>1144</v>
      </c>
      <c r="AI98" s="3" t="s">
        <v>69</v>
      </c>
      <c r="AJ98" s="3" t="s">
        <v>54</v>
      </c>
    </row>
    <row r="99">
      <c r="A99" s="1">
        <v>44561.0</v>
      </c>
      <c r="B99" s="2" t="s">
        <v>36</v>
      </c>
      <c r="C99" s="5">
        <v>258.0</v>
      </c>
      <c r="D99" s="4" t="s">
        <v>1145</v>
      </c>
      <c r="E99" s="4" t="s">
        <v>744</v>
      </c>
      <c r="F99" s="4">
        <v>2018.0</v>
      </c>
      <c r="G99" s="3" t="s">
        <v>1146</v>
      </c>
      <c r="H99" s="2">
        <v>3.0</v>
      </c>
      <c r="I99" s="2">
        <v>-9.0</v>
      </c>
      <c r="J99" s="2">
        <v>0.0</v>
      </c>
      <c r="K99" s="3">
        <v>-3.0</v>
      </c>
      <c r="L99" s="3">
        <v>0.0</v>
      </c>
      <c r="M99" s="3" t="s">
        <v>1147</v>
      </c>
      <c r="N99" s="2">
        <v>0.0</v>
      </c>
      <c r="O99" s="3">
        <v>1.0</v>
      </c>
      <c r="P99" s="3" t="s">
        <v>1148</v>
      </c>
      <c r="Q99" s="3" t="s">
        <v>134</v>
      </c>
      <c r="R99" s="5"/>
      <c r="S99" s="3">
        <v>0.5</v>
      </c>
      <c r="T99" s="3">
        <v>0.5</v>
      </c>
      <c r="U99" s="3">
        <v>0.0</v>
      </c>
      <c r="V99" s="2">
        <f t="shared" si="1"/>
        <v>1</v>
      </c>
      <c r="W99" s="3" t="s">
        <v>1149</v>
      </c>
      <c r="X99" s="5"/>
      <c r="Y99" s="5"/>
      <c r="Z99" s="5"/>
      <c r="AA99" s="5"/>
      <c r="AB99" s="5"/>
      <c r="AC99" s="5"/>
      <c r="AD99" s="4" t="s">
        <v>1150</v>
      </c>
      <c r="AE99" s="3" t="s">
        <v>1151</v>
      </c>
      <c r="AF99" s="5"/>
      <c r="AG99" s="5"/>
      <c r="AH99" s="4" t="s">
        <v>1152</v>
      </c>
      <c r="AI99" s="5"/>
      <c r="AJ99" s="5"/>
    </row>
    <row r="100">
      <c r="A100" s="1">
        <v>44561.0</v>
      </c>
      <c r="B100" s="2" t="s">
        <v>36</v>
      </c>
      <c r="C100" s="5">
        <v>259.0</v>
      </c>
      <c r="D100" s="4" t="s">
        <v>1153</v>
      </c>
      <c r="E100" s="4" t="s">
        <v>1154</v>
      </c>
      <c r="F100" s="4">
        <v>2020.0</v>
      </c>
      <c r="G100" s="3" t="s">
        <v>1155</v>
      </c>
      <c r="H100" s="2">
        <v>2.0</v>
      </c>
      <c r="I100" s="2">
        <v>-9.0</v>
      </c>
      <c r="J100" s="2">
        <v>-8.0</v>
      </c>
      <c r="K100" s="3">
        <v>-9.0</v>
      </c>
      <c r="L100" s="3">
        <v>-3.0</v>
      </c>
      <c r="M100" s="3" t="s">
        <v>109</v>
      </c>
      <c r="N100" s="2">
        <v>0.0</v>
      </c>
      <c r="O100" s="3">
        <v>0.0</v>
      </c>
      <c r="P100" s="3" t="s">
        <v>59</v>
      </c>
      <c r="Q100" s="3" t="s">
        <v>110</v>
      </c>
      <c r="R100" s="5"/>
      <c r="S100" s="3">
        <v>0.0</v>
      </c>
      <c r="T100" s="3">
        <v>1.0</v>
      </c>
      <c r="U100" s="3">
        <v>0.0</v>
      </c>
      <c r="V100" s="2">
        <f t="shared" si="1"/>
        <v>1</v>
      </c>
      <c r="W100" s="3" t="s">
        <v>1156</v>
      </c>
      <c r="X100" s="3" t="s">
        <v>1101</v>
      </c>
      <c r="Y100" s="3" t="s">
        <v>114</v>
      </c>
      <c r="Z100" s="3" t="s">
        <v>1157</v>
      </c>
      <c r="AA100" s="3" t="s">
        <v>1158</v>
      </c>
      <c r="AB100" s="5"/>
      <c r="AC100" s="3" t="s">
        <v>1159</v>
      </c>
      <c r="AD100" s="4" t="s">
        <v>1160</v>
      </c>
      <c r="AE100" s="3" t="s">
        <v>1161</v>
      </c>
      <c r="AF100" s="3" t="s">
        <v>1153</v>
      </c>
      <c r="AG100" s="3" t="s">
        <v>49</v>
      </c>
      <c r="AH100" s="4" t="s">
        <v>1162</v>
      </c>
      <c r="AI100" s="3" t="s">
        <v>1086</v>
      </c>
      <c r="AJ100" s="3" t="s">
        <v>54</v>
      </c>
    </row>
    <row r="101">
      <c r="A101" s="1">
        <v>44561.0</v>
      </c>
      <c r="B101" s="2" t="s">
        <v>36</v>
      </c>
      <c r="C101" s="5">
        <v>260.0</v>
      </c>
      <c r="D101" s="4" t="s">
        <v>1163</v>
      </c>
      <c r="E101" s="4" t="s">
        <v>1164</v>
      </c>
      <c r="F101" s="4">
        <v>2020.0</v>
      </c>
      <c r="G101" s="3" t="s">
        <v>1135</v>
      </c>
      <c r="H101" s="2">
        <v>3.0</v>
      </c>
      <c r="I101" s="2">
        <v>-3.0</v>
      </c>
      <c r="J101" s="2">
        <v>-1.0</v>
      </c>
      <c r="K101" s="3">
        <v>-2.0</v>
      </c>
      <c r="L101" s="3">
        <v>0.0</v>
      </c>
      <c r="M101" s="3" t="s">
        <v>1165</v>
      </c>
      <c r="N101" s="2">
        <v>0.0</v>
      </c>
      <c r="O101" s="3">
        <v>1.0</v>
      </c>
      <c r="P101" s="3" t="s">
        <v>301</v>
      </c>
      <c r="Q101" s="3" t="s">
        <v>122</v>
      </c>
      <c r="R101" s="5"/>
      <c r="S101" s="3">
        <v>0.25</v>
      </c>
      <c r="T101" s="3">
        <v>0.75</v>
      </c>
      <c r="U101" s="3">
        <v>0.0</v>
      </c>
      <c r="V101" s="2">
        <f t="shared" si="1"/>
        <v>1</v>
      </c>
      <c r="W101" s="12" t="s">
        <v>1166</v>
      </c>
      <c r="X101" s="5"/>
      <c r="Y101" s="5"/>
      <c r="Z101" s="5"/>
      <c r="AA101" s="3" t="s">
        <v>1167</v>
      </c>
      <c r="AB101" s="5"/>
      <c r="AC101" s="3" t="s">
        <v>1168</v>
      </c>
      <c r="AD101" s="4" t="s">
        <v>1169</v>
      </c>
      <c r="AE101" s="3" t="s">
        <v>1170</v>
      </c>
      <c r="AF101" s="3" t="s">
        <v>52</v>
      </c>
      <c r="AG101" s="3" t="s">
        <v>49</v>
      </c>
      <c r="AH101" s="4" t="s">
        <v>1171</v>
      </c>
      <c r="AI101" s="3" t="s">
        <v>174</v>
      </c>
      <c r="AJ101" s="5"/>
    </row>
    <row r="102">
      <c r="A102" s="1">
        <v>44561.0</v>
      </c>
      <c r="B102" s="2" t="s">
        <v>36</v>
      </c>
      <c r="C102" s="5">
        <v>268.0</v>
      </c>
      <c r="D102" s="4" t="s">
        <v>1172</v>
      </c>
      <c r="E102" s="4" t="s">
        <v>1173</v>
      </c>
      <c r="F102" s="4">
        <v>2019.0</v>
      </c>
      <c r="G102" s="3" t="s">
        <v>1174</v>
      </c>
      <c r="H102" s="2">
        <v>3.0</v>
      </c>
      <c r="I102" s="2">
        <v>-10.0</v>
      </c>
      <c r="J102" s="2">
        <v>-7.0</v>
      </c>
      <c r="K102" s="3">
        <v>-15.0</v>
      </c>
      <c r="L102" s="3">
        <v>0.0</v>
      </c>
      <c r="M102" s="3" t="s">
        <v>109</v>
      </c>
      <c r="N102" s="2">
        <v>0.0</v>
      </c>
      <c r="O102" s="3">
        <v>1.0</v>
      </c>
      <c r="P102" s="3" t="s">
        <v>1175</v>
      </c>
      <c r="Q102" s="3" t="s">
        <v>134</v>
      </c>
      <c r="R102" s="5"/>
      <c r="S102" s="3">
        <v>0.25</v>
      </c>
      <c r="T102" s="3">
        <v>0.25</v>
      </c>
      <c r="U102" s="3">
        <v>0.5</v>
      </c>
      <c r="V102" s="2">
        <f t="shared" si="1"/>
        <v>1</v>
      </c>
      <c r="W102" s="3" t="s">
        <v>1176</v>
      </c>
      <c r="X102" s="3" t="s">
        <v>1101</v>
      </c>
      <c r="Y102" s="3" t="s">
        <v>1177</v>
      </c>
      <c r="Z102" s="3" t="s">
        <v>1178</v>
      </c>
      <c r="AA102" s="3" t="s">
        <v>1179</v>
      </c>
      <c r="AB102" s="5"/>
      <c r="AC102" s="3" t="s">
        <v>1180</v>
      </c>
      <c r="AD102" s="4" t="s">
        <v>1181</v>
      </c>
      <c r="AE102" s="3" t="s">
        <v>1182</v>
      </c>
      <c r="AF102" s="3" t="s">
        <v>1183</v>
      </c>
      <c r="AG102" s="3" t="s">
        <v>1184</v>
      </c>
      <c r="AH102" s="4" t="s">
        <v>1185</v>
      </c>
      <c r="AI102" s="3" t="s">
        <v>69</v>
      </c>
      <c r="AJ102" s="3" t="s">
        <v>54</v>
      </c>
    </row>
    <row r="103">
      <c r="A103" s="1">
        <v>44561.0</v>
      </c>
      <c r="B103" s="2" t="s">
        <v>36</v>
      </c>
      <c r="C103" s="5">
        <v>274.0</v>
      </c>
      <c r="D103" s="4" t="s">
        <v>1186</v>
      </c>
      <c r="E103" s="4" t="s">
        <v>1187</v>
      </c>
      <c r="F103" s="4">
        <v>2010.0</v>
      </c>
      <c r="G103" s="3" t="s">
        <v>1188</v>
      </c>
      <c r="H103" s="2">
        <v>2.0</v>
      </c>
      <c r="I103" s="2">
        <v>-7.0</v>
      </c>
      <c r="J103" s="2">
        <v>-4.0</v>
      </c>
      <c r="K103" s="3">
        <v>2.0</v>
      </c>
      <c r="L103" s="4">
        <v>2.0</v>
      </c>
      <c r="M103" s="3" t="s">
        <v>418</v>
      </c>
      <c r="N103" s="2">
        <v>0.0</v>
      </c>
      <c r="O103" s="3">
        <v>1.0</v>
      </c>
      <c r="P103" s="3" t="s">
        <v>301</v>
      </c>
      <c r="Q103" s="3" t="s">
        <v>122</v>
      </c>
      <c r="R103" s="5"/>
      <c r="S103" s="3">
        <v>0.25</v>
      </c>
      <c r="T103" s="3">
        <v>0.5</v>
      </c>
      <c r="U103" s="3">
        <v>0.25</v>
      </c>
      <c r="V103" s="2">
        <f t="shared" si="1"/>
        <v>1</v>
      </c>
      <c r="W103" s="3" t="s">
        <v>1189</v>
      </c>
      <c r="X103" s="3" t="s">
        <v>1190</v>
      </c>
      <c r="Y103" s="3" t="s">
        <v>1191</v>
      </c>
      <c r="Z103" s="3" t="s">
        <v>291</v>
      </c>
      <c r="AA103" s="3" t="s">
        <v>1192</v>
      </c>
      <c r="AB103" s="5"/>
      <c r="AC103" s="3" t="s">
        <v>1193</v>
      </c>
      <c r="AD103" s="4" t="s">
        <v>1194</v>
      </c>
      <c r="AE103" s="3" t="s">
        <v>1195</v>
      </c>
      <c r="AF103" s="3" t="s">
        <v>1196</v>
      </c>
      <c r="AG103" s="3" t="s">
        <v>1197</v>
      </c>
      <c r="AH103" s="4" t="s">
        <v>1198</v>
      </c>
      <c r="AI103" s="3" t="s">
        <v>69</v>
      </c>
      <c r="AJ103" s="3" t="s">
        <v>54</v>
      </c>
    </row>
    <row r="104">
      <c r="A104" s="1">
        <v>44561.0</v>
      </c>
      <c r="B104" s="2" t="s">
        <v>36</v>
      </c>
      <c r="C104" s="5">
        <v>275.0</v>
      </c>
      <c r="D104" s="4" t="s">
        <v>1199</v>
      </c>
      <c r="E104" s="4" t="s">
        <v>1187</v>
      </c>
      <c r="F104" s="4">
        <v>2009.0</v>
      </c>
      <c r="G104" s="3" t="s">
        <v>1200</v>
      </c>
      <c r="H104" s="2">
        <v>2.0</v>
      </c>
      <c r="I104" s="2">
        <v>-10.0</v>
      </c>
      <c r="J104" s="2">
        <v>-6.0</v>
      </c>
      <c r="K104" s="3">
        <v>2.0</v>
      </c>
      <c r="L104" s="9">
        <v>9.0</v>
      </c>
      <c r="M104" s="3" t="s">
        <v>142</v>
      </c>
      <c r="N104" s="2">
        <v>1.0</v>
      </c>
      <c r="O104" s="3">
        <v>1.0</v>
      </c>
      <c r="P104" s="3" t="s">
        <v>59</v>
      </c>
      <c r="Q104" s="3" t="s">
        <v>122</v>
      </c>
      <c r="R104" s="5"/>
      <c r="S104" s="3">
        <v>0.0</v>
      </c>
      <c r="T104" s="3">
        <v>0.75</v>
      </c>
      <c r="U104" s="3">
        <v>0.25</v>
      </c>
      <c r="V104" s="2">
        <f t="shared" si="1"/>
        <v>1</v>
      </c>
      <c r="W104" s="3" t="s">
        <v>1201</v>
      </c>
      <c r="X104" s="3" t="s">
        <v>1202</v>
      </c>
      <c r="Y104" s="3" t="s">
        <v>1203</v>
      </c>
      <c r="Z104" s="3" t="s">
        <v>291</v>
      </c>
      <c r="AA104" s="3" t="s">
        <v>1204</v>
      </c>
      <c r="AB104" s="5"/>
      <c r="AC104" s="3" t="s">
        <v>1205</v>
      </c>
      <c r="AD104" s="4" t="s">
        <v>1206</v>
      </c>
      <c r="AE104" s="3" t="s">
        <v>1207</v>
      </c>
      <c r="AF104" s="3" t="s">
        <v>1208</v>
      </c>
      <c r="AG104" s="3" t="s">
        <v>1209</v>
      </c>
      <c r="AH104" s="4" t="s">
        <v>1210</v>
      </c>
      <c r="AI104" s="3" t="s">
        <v>1086</v>
      </c>
      <c r="AJ104" s="9" t="s">
        <v>1211</v>
      </c>
    </row>
    <row r="105">
      <c r="A105" s="1">
        <v>44561.0</v>
      </c>
      <c r="B105" s="4" t="s">
        <v>36</v>
      </c>
      <c r="C105" s="5">
        <v>279.0</v>
      </c>
      <c r="D105" s="4" t="s">
        <v>1212</v>
      </c>
      <c r="E105" s="4" t="s">
        <v>1213</v>
      </c>
      <c r="F105" s="4">
        <v>2018.0</v>
      </c>
      <c r="G105" s="3" t="s">
        <v>1214</v>
      </c>
      <c r="H105" s="13">
        <v>44230.0</v>
      </c>
      <c r="I105" s="4">
        <v>-10.0</v>
      </c>
      <c r="J105" s="2">
        <v>-4.0</v>
      </c>
      <c r="K105" s="3">
        <v>-6.0</v>
      </c>
      <c r="L105" s="3">
        <v>-2.0</v>
      </c>
      <c r="M105" s="3" t="s">
        <v>430</v>
      </c>
      <c r="N105" s="2">
        <v>1.0</v>
      </c>
      <c r="O105" s="3">
        <v>1.0</v>
      </c>
      <c r="P105" s="3" t="s">
        <v>1215</v>
      </c>
      <c r="Q105" s="3" t="s">
        <v>122</v>
      </c>
      <c r="R105" s="5"/>
      <c r="S105" s="3">
        <v>0.5</v>
      </c>
      <c r="T105" s="3">
        <v>0.5</v>
      </c>
      <c r="U105" s="3">
        <v>0.0</v>
      </c>
      <c r="V105" s="2">
        <f t="shared" si="1"/>
        <v>1</v>
      </c>
      <c r="W105" s="3" t="s">
        <v>1216</v>
      </c>
      <c r="X105" s="3" t="s">
        <v>1077</v>
      </c>
      <c r="Y105" s="3" t="s">
        <v>1217</v>
      </c>
      <c r="Z105" s="3" t="s">
        <v>77</v>
      </c>
      <c r="AA105" s="3" t="s">
        <v>1218</v>
      </c>
      <c r="AB105" s="5"/>
      <c r="AC105" s="3" t="s">
        <v>1219</v>
      </c>
      <c r="AD105" s="4" t="s">
        <v>1220</v>
      </c>
      <c r="AE105" s="3" t="s">
        <v>1221</v>
      </c>
      <c r="AF105" s="3" t="s">
        <v>1222</v>
      </c>
      <c r="AG105" s="3" t="s">
        <v>52</v>
      </c>
      <c r="AH105" s="4" t="s">
        <v>1223</v>
      </c>
      <c r="AI105" s="3" t="s">
        <v>1086</v>
      </c>
      <c r="AJ105" s="3" t="s">
        <v>54</v>
      </c>
    </row>
    <row r="106">
      <c r="A106" s="1">
        <v>44561.0</v>
      </c>
      <c r="B106" s="4" t="s">
        <v>36</v>
      </c>
      <c r="C106" s="5">
        <v>280.0</v>
      </c>
      <c r="D106" s="4" t="s">
        <v>1224</v>
      </c>
      <c r="E106" s="4" t="s">
        <v>1225</v>
      </c>
      <c r="F106" s="4">
        <v>2014.0</v>
      </c>
      <c r="G106" s="3" t="s">
        <v>1226</v>
      </c>
      <c r="H106" s="13">
        <v>44230.0</v>
      </c>
      <c r="I106" s="2">
        <v>-9.0</v>
      </c>
      <c r="J106" s="12">
        <v>-1.0</v>
      </c>
      <c r="K106" s="3">
        <v>-6.0</v>
      </c>
      <c r="L106" s="3">
        <v>-2.0</v>
      </c>
      <c r="M106" s="3" t="s">
        <v>338</v>
      </c>
      <c r="N106" s="2">
        <v>1.0</v>
      </c>
      <c r="O106" s="3">
        <v>0.0</v>
      </c>
      <c r="P106" s="3" t="s">
        <v>1227</v>
      </c>
      <c r="Q106" s="3" t="s">
        <v>134</v>
      </c>
      <c r="R106" s="5"/>
      <c r="S106" s="3">
        <v>0.5</v>
      </c>
      <c r="T106" s="3">
        <v>0.5</v>
      </c>
      <c r="U106" s="3">
        <v>0.0</v>
      </c>
      <c r="V106" s="2">
        <f t="shared" si="1"/>
        <v>1</v>
      </c>
      <c r="W106" s="3" t="s">
        <v>1228</v>
      </c>
      <c r="X106" s="3" t="s">
        <v>1229</v>
      </c>
      <c r="Y106" s="3" t="s">
        <v>1230</v>
      </c>
      <c r="Z106" s="3" t="s">
        <v>291</v>
      </c>
      <c r="AA106" s="3" t="s">
        <v>1231</v>
      </c>
      <c r="AB106" s="5"/>
      <c r="AC106" s="3" t="s">
        <v>1232</v>
      </c>
      <c r="AD106" s="4" t="s">
        <v>1233</v>
      </c>
      <c r="AE106" s="3" t="s">
        <v>1234</v>
      </c>
      <c r="AF106" s="3" t="s">
        <v>1235</v>
      </c>
      <c r="AG106" s="3" t="s">
        <v>1236</v>
      </c>
      <c r="AH106" s="4" t="s">
        <v>1237</v>
      </c>
      <c r="AI106" s="3" t="s">
        <v>69</v>
      </c>
      <c r="AJ106" s="3" t="s">
        <v>54</v>
      </c>
    </row>
    <row r="107">
      <c r="A107" s="1">
        <v>44561.0</v>
      </c>
      <c r="B107" s="2" t="s">
        <v>36</v>
      </c>
      <c r="C107" s="5">
        <v>287.0</v>
      </c>
      <c r="D107" s="9" t="s">
        <v>1238</v>
      </c>
      <c r="E107" s="4" t="s">
        <v>1239</v>
      </c>
      <c r="F107" s="4">
        <v>2015.0</v>
      </c>
      <c r="G107" s="3" t="s">
        <v>1240</v>
      </c>
      <c r="H107" s="13">
        <v>44230.0</v>
      </c>
      <c r="I107" s="4">
        <v>-10.0</v>
      </c>
      <c r="J107" s="4">
        <v>0.0</v>
      </c>
      <c r="K107" s="3">
        <v>-6.0</v>
      </c>
      <c r="L107" s="3">
        <v>5.0</v>
      </c>
      <c r="M107" s="3" t="s">
        <v>1241</v>
      </c>
      <c r="N107" s="4">
        <v>0.0</v>
      </c>
      <c r="O107" s="3">
        <v>1.0</v>
      </c>
      <c r="P107" s="3" t="s">
        <v>59</v>
      </c>
      <c r="Q107" s="3" t="s">
        <v>42</v>
      </c>
      <c r="R107" s="5"/>
      <c r="S107" s="3">
        <v>0.5</v>
      </c>
      <c r="T107" s="3">
        <v>0.5</v>
      </c>
      <c r="U107" s="3">
        <v>0.0</v>
      </c>
      <c r="V107" s="2">
        <f t="shared" si="1"/>
        <v>1</v>
      </c>
      <c r="W107" s="3" t="s">
        <v>1242</v>
      </c>
      <c r="X107" s="9" t="s">
        <v>1243</v>
      </c>
      <c r="Y107" s="9" t="s">
        <v>1243</v>
      </c>
      <c r="Z107" s="3" t="s">
        <v>1244</v>
      </c>
      <c r="AA107" s="3" t="s">
        <v>1245</v>
      </c>
      <c r="AB107" s="5"/>
      <c r="AC107" s="3" t="s">
        <v>1246</v>
      </c>
      <c r="AD107" s="4" t="s">
        <v>1247</v>
      </c>
      <c r="AE107" s="3" t="s">
        <v>1248</v>
      </c>
      <c r="AF107" s="3" t="s">
        <v>1249</v>
      </c>
      <c r="AG107" s="3" t="s">
        <v>52</v>
      </c>
      <c r="AH107" s="4" t="s">
        <v>1250</v>
      </c>
      <c r="AI107" s="3" t="s">
        <v>69</v>
      </c>
      <c r="AJ107" s="3" t="s">
        <v>54</v>
      </c>
    </row>
    <row r="108">
      <c r="A108" s="1">
        <v>44561.0</v>
      </c>
      <c r="B108" s="2" t="s">
        <v>36</v>
      </c>
      <c r="C108" s="5">
        <v>293.0</v>
      </c>
      <c r="D108" s="4" t="s">
        <v>1251</v>
      </c>
      <c r="E108" s="4" t="s">
        <v>326</v>
      </c>
      <c r="F108" s="4">
        <v>2010.0</v>
      </c>
      <c r="G108" s="3" t="s">
        <v>1252</v>
      </c>
      <c r="H108" s="13">
        <v>44257.0</v>
      </c>
      <c r="I108" s="2">
        <v>-10.0</v>
      </c>
      <c r="J108" s="2">
        <v>-7.0</v>
      </c>
      <c r="K108" s="3">
        <v>-15.0</v>
      </c>
      <c r="L108" s="3">
        <v>3.0</v>
      </c>
      <c r="M108" s="3" t="s">
        <v>109</v>
      </c>
      <c r="N108" s="2">
        <v>0.0</v>
      </c>
      <c r="O108" s="3">
        <v>0.0</v>
      </c>
      <c r="P108" s="3" t="s">
        <v>1253</v>
      </c>
      <c r="Q108" s="3" t="s">
        <v>134</v>
      </c>
      <c r="R108" s="5"/>
      <c r="S108" s="3">
        <v>0.75</v>
      </c>
      <c r="T108" s="3">
        <v>0.25</v>
      </c>
      <c r="U108" s="3">
        <v>0.0</v>
      </c>
      <c r="V108" s="2">
        <f t="shared" si="1"/>
        <v>1</v>
      </c>
      <c r="W108" s="3" t="s">
        <v>1254</v>
      </c>
      <c r="X108" s="3" t="s">
        <v>1255</v>
      </c>
      <c r="Y108" s="3" t="s">
        <v>329</v>
      </c>
      <c r="Z108" s="3" t="s">
        <v>279</v>
      </c>
      <c r="AA108" s="3" t="s">
        <v>1256</v>
      </c>
      <c r="AB108" s="5"/>
      <c r="AC108" s="3" t="s">
        <v>1257</v>
      </c>
      <c r="AD108" s="4" t="s">
        <v>1258</v>
      </c>
      <c r="AE108" s="3" t="s">
        <v>1259</v>
      </c>
      <c r="AF108" s="3" t="s">
        <v>1260</v>
      </c>
      <c r="AG108" s="3" t="s">
        <v>52</v>
      </c>
      <c r="AH108" s="4" t="s">
        <v>1261</v>
      </c>
      <c r="AI108" s="3" t="s">
        <v>69</v>
      </c>
      <c r="AJ108" s="3" t="s">
        <v>54</v>
      </c>
    </row>
    <row r="109">
      <c r="A109" s="1">
        <v>44561.0</v>
      </c>
      <c r="B109" s="2" t="s">
        <v>36</v>
      </c>
      <c r="C109" s="5">
        <v>301.0</v>
      </c>
      <c r="D109" s="4" t="s">
        <v>1262</v>
      </c>
      <c r="E109" s="4" t="s">
        <v>1263</v>
      </c>
      <c r="F109" s="4">
        <v>2020.0</v>
      </c>
      <c r="G109" s="3" t="s">
        <v>1264</v>
      </c>
      <c r="H109" s="2">
        <v>3.0</v>
      </c>
      <c r="I109" s="2">
        <v>-3.0</v>
      </c>
      <c r="J109" s="2">
        <v>-1.0</v>
      </c>
      <c r="K109" s="3">
        <v>-3.0</v>
      </c>
      <c r="L109" s="3">
        <v>0.0</v>
      </c>
      <c r="M109" s="3" t="s">
        <v>1147</v>
      </c>
      <c r="N109" s="2">
        <v>0.0</v>
      </c>
      <c r="O109" s="3">
        <v>1.0</v>
      </c>
      <c r="P109" s="3" t="s">
        <v>1265</v>
      </c>
      <c r="Q109" s="3" t="s">
        <v>134</v>
      </c>
      <c r="R109" s="5"/>
      <c r="S109" s="3">
        <v>0.0</v>
      </c>
      <c r="T109" s="3">
        <v>0.0</v>
      </c>
      <c r="U109" s="3">
        <v>1.0</v>
      </c>
      <c r="V109" s="2">
        <f t="shared" si="1"/>
        <v>1</v>
      </c>
      <c r="W109" s="3" t="s">
        <v>1266</v>
      </c>
      <c r="X109" s="3" t="s">
        <v>1267</v>
      </c>
      <c r="Y109" s="3" t="s">
        <v>1268</v>
      </c>
      <c r="Z109" s="3" t="s">
        <v>77</v>
      </c>
      <c r="AA109" s="3" t="s">
        <v>1269</v>
      </c>
      <c r="AB109" s="5"/>
      <c r="AC109" s="3" t="s">
        <v>1270</v>
      </c>
      <c r="AD109" s="4" t="s">
        <v>1271</v>
      </c>
      <c r="AE109" s="3" t="s">
        <v>1272</v>
      </c>
      <c r="AF109" s="3" t="s">
        <v>1273</v>
      </c>
      <c r="AG109" s="3" t="s">
        <v>52</v>
      </c>
      <c r="AH109" s="4" t="s">
        <v>1274</v>
      </c>
      <c r="AI109" s="3" t="s">
        <v>69</v>
      </c>
      <c r="AJ109" s="3" t="s">
        <v>54</v>
      </c>
    </row>
    <row r="110">
      <c r="A110" s="1">
        <v>44561.0</v>
      </c>
      <c r="B110" s="4" t="s">
        <v>36</v>
      </c>
      <c r="C110" s="5">
        <v>302.0</v>
      </c>
      <c r="D110" s="4" t="s">
        <v>1275</v>
      </c>
      <c r="E110" s="4" t="s">
        <v>791</v>
      </c>
      <c r="F110" s="4">
        <v>2017.0</v>
      </c>
      <c r="G110" s="3" t="s">
        <v>1276</v>
      </c>
      <c r="H110" s="13">
        <v>44230.0</v>
      </c>
      <c r="I110" s="4">
        <v>-7.0</v>
      </c>
      <c r="J110" s="2">
        <v>-4.0</v>
      </c>
      <c r="K110" s="3">
        <v>-3.0</v>
      </c>
      <c r="L110" s="3">
        <v>5.0</v>
      </c>
      <c r="M110" s="3" t="s">
        <v>261</v>
      </c>
      <c r="N110" s="2">
        <v>0.0</v>
      </c>
      <c r="O110" s="3">
        <v>1.0</v>
      </c>
      <c r="P110" s="3" t="s">
        <v>301</v>
      </c>
      <c r="Q110" s="3" t="s">
        <v>134</v>
      </c>
      <c r="R110" s="5"/>
      <c r="S110" s="3">
        <v>0.5</v>
      </c>
      <c r="T110" s="3">
        <v>0.5</v>
      </c>
      <c r="U110" s="3">
        <v>0.0</v>
      </c>
      <c r="V110" s="2">
        <f t="shared" si="1"/>
        <v>1</v>
      </c>
      <c r="W110" s="3" t="s">
        <v>1277</v>
      </c>
      <c r="X110" s="3" t="s">
        <v>1278</v>
      </c>
      <c r="Y110" s="3" t="s">
        <v>1279</v>
      </c>
      <c r="Z110" s="3" t="s">
        <v>291</v>
      </c>
      <c r="AA110" s="3" t="s">
        <v>1280</v>
      </c>
      <c r="AB110" s="5"/>
      <c r="AC110" s="3" t="s">
        <v>1281</v>
      </c>
      <c r="AD110" s="4" t="s">
        <v>796</v>
      </c>
      <c r="AE110" s="3" t="s">
        <v>1282</v>
      </c>
      <c r="AF110" s="3" t="s">
        <v>1283</v>
      </c>
      <c r="AG110" s="3" t="s">
        <v>1284</v>
      </c>
      <c r="AH110" s="4" t="s">
        <v>1285</v>
      </c>
      <c r="AI110" s="3" t="s">
        <v>174</v>
      </c>
      <c r="AJ110" s="3" t="s">
        <v>54</v>
      </c>
    </row>
    <row r="111">
      <c r="A111" s="1">
        <v>44561.0</v>
      </c>
      <c r="B111" s="2" t="s">
        <v>36</v>
      </c>
      <c r="C111" s="5">
        <v>305.0</v>
      </c>
      <c r="D111" s="4" t="s">
        <v>1286</v>
      </c>
      <c r="E111" s="4" t="s">
        <v>1287</v>
      </c>
      <c r="F111" s="4">
        <v>2009.0</v>
      </c>
      <c r="G111" s="3" t="s">
        <v>289</v>
      </c>
      <c r="H111" s="2">
        <v>3.0</v>
      </c>
      <c r="I111" s="2">
        <v>-7.0</v>
      </c>
      <c r="J111" s="2">
        <v>-4.0</v>
      </c>
      <c r="K111" s="3">
        <v>-6.0</v>
      </c>
      <c r="L111" s="3">
        <v>3.0</v>
      </c>
      <c r="M111" s="3" t="s">
        <v>1288</v>
      </c>
      <c r="N111" s="4">
        <v>1.0</v>
      </c>
      <c r="O111" s="3">
        <v>1.0</v>
      </c>
      <c r="P111" s="3" t="s">
        <v>59</v>
      </c>
      <c r="Q111" s="3" t="s">
        <v>42</v>
      </c>
      <c r="R111" s="5"/>
      <c r="S111" s="3">
        <v>1.0</v>
      </c>
      <c r="T111" s="3">
        <v>0.0</v>
      </c>
      <c r="U111" s="3">
        <v>0.0</v>
      </c>
      <c r="V111" s="2">
        <v>0.0</v>
      </c>
      <c r="W111" s="3" t="s">
        <v>1289</v>
      </c>
      <c r="X111" s="3" t="s">
        <v>1290</v>
      </c>
      <c r="Y111" s="3" t="s">
        <v>1291</v>
      </c>
      <c r="Z111" s="3" t="s">
        <v>1292</v>
      </c>
      <c r="AA111" s="3" t="s">
        <v>1293</v>
      </c>
      <c r="AB111" s="5"/>
      <c r="AC111" s="3" t="s">
        <v>1294</v>
      </c>
      <c r="AD111" s="4" t="s">
        <v>1295</v>
      </c>
      <c r="AE111" s="3" t="s">
        <v>1296</v>
      </c>
      <c r="AF111" s="3" t="s">
        <v>1297</v>
      </c>
      <c r="AG111" s="3" t="s">
        <v>52</v>
      </c>
      <c r="AH111" s="4" t="s">
        <v>1298</v>
      </c>
      <c r="AI111" s="3" t="s">
        <v>69</v>
      </c>
      <c r="AJ111" s="3" t="s">
        <v>54</v>
      </c>
    </row>
    <row r="112">
      <c r="A112" s="1">
        <v>44561.0</v>
      </c>
      <c r="B112" s="2" t="s">
        <v>36</v>
      </c>
      <c r="C112" s="5">
        <v>307.0</v>
      </c>
      <c r="D112" s="4" t="s">
        <v>1299</v>
      </c>
      <c r="E112" s="4" t="s">
        <v>1300</v>
      </c>
      <c r="F112" s="4">
        <v>2020.0</v>
      </c>
      <c r="G112" s="3" t="s">
        <v>289</v>
      </c>
      <c r="H112" s="2">
        <v>2.0</v>
      </c>
      <c r="I112" s="2">
        <v>-5.0</v>
      </c>
      <c r="J112" s="2">
        <v>-4.0</v>
      </c>
      <c r="K112" s="3">
        <v>-3.0</v>
      </c>
      <c r="L112" s="3">
        <v>0.0</v>
      </c>
      <c r="M112" s="3" t="s">
        <v>1301</v>
      </c>
      <c r="N112" s="2">
        <v>0.0</v>
      </c>
      <c r="O112" s="3">
        <v>1.0</v>
      </c>
      <c r="P112" s="3" t="s">
        <v>59</v>
      </c>
      <c r="Q112" s="3" t="s">
        <v>42</v>
      </c>
      <c r="R112" s="5"/>
      <c r="S112" s="3">
        <v>0.5</v>
      </c>
      <c r="T112" s="3">
        <v>0.0</v>
      </c>
      <c r="U112" s="3">
        <v>0.5</v>
      </c>
      <c r="V112" s="2">
        <f t="shared" ref="V112:V118" si="2">SUM(S112:U112)</f>
        <v>1</v>
      </c>
      <c r="W112" s="3" t="s">
        <v>1302</v>
      </c>
      <c r="X112" s="3" t="s">
        <v>734</v>
      </c>
      <c r="Y112" s="3" t="s">
        <v>1303</v>
      </c>
      <c r="Z112" s="3" t="s">
        <v>318</v>
      </c>
      <c r="AA112" s="3" t="s">
        <v>1304</v>
      </c>
      <c r="AB112" s="5"/>
      <c r="AC112" s="3" t="s">
        <v>1305</v>
      </c>
      <c r="AD112" s="4" t="s">
        <v>1306</v>
      </c>
      <c r="AE112" s="3" t="s">
        <v>1307</v>
      </c>
      <c r="AF112" s="3" t="s">
        <v>1308</v>
      </c>
      <c r="AG112" s="3" t="s">
        <v>1309</v>
      </c>
      <c r="AH112" s="4" t="s">
        <v>1310</v>
      </c>
      <c r="AI112" s="3" t="s">
        <v>69</v>
      </c>
      <c r="AJ112" s="3" t="s">
        <v>54</v>
      </c>
    </row>
    <row r="113">
      <c r="A113" s="1">
        <v>44561.0</v>
      </c>
      <c r="B113" s="2" t="s">
        <v>36</v>
      </c>
      <c r="C113" s="5">
        <v>312.0</v>
      </c>
      <c r="D113" s="4" t="s">
        <v>1311</v>
      </c>
      <c r="E113" s="4" t="s">
        <v>1312</v>
      </c>
      <c r="F113" s="4">
        <v>1996.0</v>
      </c>
      <c r="G113" s="3" t="s">
        <v>1313</v>
      </c>
      <c r="H113" s="2">
        <v>3.0</v>
      </c>
      <c r="I113" s="2">
        <v>-7.0</v>
      </c>
      <c r="J113" s="2">
        <v>-5.0</v>
      </c>
      <c r="K113" s="3">
        <v>-3.0</v>
      </c>
      <c r="L113" s="3">
        <v>1.0</v>
      </c>
      <c r="M113" s="3" t="s">
        <v>676</v>
      </c>
      <c r="N113" s="2">
        <v>0.0</v>
      </c>
      <c r="O113" s="3">
        <v>1.0</v>
      </c>
      <c r="P113" s="3" t="s">
        <v>59</v>
      </c>
      <c r="Q113" s="3" t="s">
        <v>110</v>
      </c>
      <c r="R113" s="5"/>
      <c r="S113" s="3">
        <v>1.0</v>
      </c>
      <c r="T113" s="3">
        <v>0.0</v>
      </c>
      <c r="U113" s="3">
        <v>0.0</v>
      </c>
      <c r="V113" s="2">
        <f t="shared" si="2"/>
        <v>1</v>
      </c>
      <c r="W113" s="3" t="s">
        <v>1314</v>
      </c>
      <c r="X113" s="3" t="s">
        <v>1315</v>
      </c>
      <c r="Y113" s="3" t="s">
        <v>1316</v>
      </c>
      <c r="Z113" s="3" t="s">
        <v>77</v>
      </c>
      <c r="AA113" s="3" t="s">
        <v>1317</v>
      </c>
      <c r="AB113" s="5"/>
      <c r="AC113" s="3" t="s">
        <v>52</v>
      </c>
      <c r="AD113" s="4" t="s">
        <v>1318</v>
      </c>
      <c r="AE113" s="3" t="s">
        <v>1319</v>
      </c>
      <c r="AF113" s="3" t="s">
        <v>1320</v>
      </c>
      <c r="AG113" s="3" t="s">
        <v>52</v>
      </c>
      <c r="AH113" s="4" t="s">
        <v>1321</v>
      </c>
      <c r="AI113" s="3" t="s">
        <v>69</v>
      </c>
      <c r="AJ113" s="3" t="s">
        <v>69</v>
      </c>
    </row>
    <row r="114">
      <c r="A114" s="1">
        <v>44561.0</v>
      </c>
      <c r="B114" s="4" t="s">
        <v>36</v>
      </c>
      <c r="C114" s="5">
        <v>313.0</v>
      </c>
      <c r="D114" s="4" t="s">
        <v>1322</v>
      </c>
      <c r="E114" s="4" t="s">
        <v>1323</v>
      </c>
      <c r="F114" s="4">
        <v>2021.0</v>
      </c>
      <c r="G114" s="3" t="s">
        <v>1324</v>
      </c>
      <c r="H114" s="13">
        <v>44230.0</v>
      </c>
      <c r="I114" s="4">
        <v>-7.0</v>
      </c>
      <c r="J114" s="2">
        <v>-4.0</v>
      </c>
      <c r="K114" s="3">
        <v>-3.0</v>
      </c>
      <c r="L114" s="3">
        <v>6.0</v>
      </c>
      <c r="M114" s="3" t="s">
        <v>430</v>
      </c>
      <c r="N114" s="2">
        <v>0.0</v>
      </c>
      <c r="O114" s="3">
        <v>1.0</v>
      </c>
      <c r="P114" s="3" t="s">
        <v>301</v>
      </c>
      <c r="Q114" s="3" t="s">
        <v>122</v>
      </c>
      <c r="R114" s="5"/>
      <c r="S114" s="3">
        <v>0.25</v>
      </c>
      <c r="T114" s="3">
        <v>0.75</v>
      </c>
      <c r="U114" s="3">
        <v>0.0</v>
      </c>
      <c r="V114" s="2">
        <f t="shared" si="2"/>
        <v>1</v>
      </c>
      <c r="W114" s="3" t="s">
        <v>1325</v>
      </c>
      <c r="X114" s="3" t="s">
        <v>1326</v>
      </c>
      <c r="Y114" s="3" t="s">
        <v>1279</v>
      </c>
      <c r="Z114" s="3" t="s">
        <v>264</v>
      </c>
      <c r="AA114" s="3" t="s">
        <v>1327</v>
      </c>
      <c r="AB114" s="5"/>
      <c r="AC114" s="3" t="s">
        <v>1328</v>
      </c>
      <c r="AD114" s="4" t="s">
        <v>1329</v>
      </c>
      <c r="AE114" s="3" t="s">
        <v>1330</v>
      </c>
      <c r="AF114" s="3" t="s">
        <v>1331</v>
      </c>
      <c r="AG114" s="3" t="s">
        <v>52</v>
      </c>
      <c r="AH114" s="4" t="s">
        <v>1332</v>
      </c>
      <c r="AI114" s="3" t="s">
        <v>69</v>
      </c>
      <c r="AJ114" s="3" t="s">
        <v>54</v>
      </c>
    </row>
    <row r="115">
      <c r="A115" s="1">
        <v>44561.0</v>
      </c>
      <c r="B115" s="4" t="s">
        <v>36</v>
      </c>
      <c r="C115" s="5">
        <v>329.0</v>
      </c>
      <c r="D115" s="4" t="s">
        <v>1333</v>
      </c>
      <c r="E115" s="4" t="s">
        <v>1334</v>
      </c>
      <c r="F115" s="4">
        <v>2020.0</v>
      </c>
      <c r="G115" s="12" t="s">
        <v>1335</v>
      </c>
      <c r="H115" s="2">
        <v>2.0</v>
      </c>
      <c r="I115" s="4">
        <v>-10.0</v>
      </c>
      <c r="J115" s="2">
        <v>-4.0</v>
      </c>
      <c r="K115" s="3">
        <v>-3.0</v>
      </c>
      <c r="L115" s="3">
        <v>0.0</v>
      </c>
      <c r="M115" s="3" t="s">
        <v>430</v>
      </c>
      <c r="N115" s="2">
        <v>0.0</v>
      </c>
      <c r="O115" s="3">
        <v>1.0</v>
      </c>
      <c r="P115" s="3" t="s">
        <v>301</v>
      </c>
      <c r="Q115" s="3" t="s">
        <v>122</v>
      </c>
      <c r="R115" s="5"/>
      <c r="S115" s="3">
        <v>0.0</v>
      </c>
      <c r="T115" s="3">
        <v>1.0</v>
      </c>
      <c r="U115" s="3">
        <v>0.0</v>
      </c>
      <c r="V115" s="2">
        <f t="shared" si="2"/>
        <v>1</v>
      </c>
      <c r="W115" s="3" t="s">
        <v>1336</v>
      </c>
      <c r="X115" s="3" t="s">
        <v>1337</v>
      </c>
      <c r="Y115" s="3" t="s">
        <v>1279</v>
      </c>
      <c r="Z115" s="3" t="s">
        <v>264</v>
      </c>
      <c r="AA115" s="3" t="s">
        <v>1338</v>
      </c>
      <c r="AB115" s="5"/>
      <c r="AC115" s="3" t="s">
        <v>1339</v>
      </c>
      <c r="AD115" s="4" t="s">
        <v>1334</v>
      </c>
      <c r="AE115" s="3" t="s">
        <v>1340</v>
      </c>
      <c r="AF115" s="3" t="s">
        <v>1341</v>
      </c>
      <c r="AG115" s="3" t="s">
        <v>52</v>
      </c>
      <c r="AH115" s="4" t="s">
        <v>1342</v>
      </c>
      <c r="AI115" s="3" t="s">
        <v>69</v>
      </c>
      <c r="AJ115" s="3" t="s">
        <v>54</v>
      </c>
    </row>
    <row r="116">
      <c r="A116" s="1">
        <v>44561.0</v>
      </c>
      <c r="B116" s="4" t="s">
        <v>36</v>
      </c>
      <c r="C116" s="5">
        <v>330.0</v>
      </c>
      <c r="D116" s="4" t="s">
        <v>1343</v>
      </c>
      <c r="E116" s="4" t="s">
        <v>1344</v>
      </c>
      <c r="F116" s="4">
        <v>2021.0</v>
      </c>
      <c r="G116" s="3" t="s">
        <v>1345</v>
      </c>
      <c r="H116" s="2">
        <v>2.0</v>
      </c>
      <c r="I116" s="4">
        <v>-7.0</v>
      </c>
      <c r="J116" s="2">
        <v>-4.0</v>
      </c>
      <c r="K116" s="9">
        <v>2.0</v>
      </c>
      <c r="L116" s="9">
        <v>2.0</v>
      </c>
      <c r="M116" s="4" t="s">
        <v>1346</v>
      </c>
      <c r="N116" s="2">
        <v>1.0</v>
      </c>
      <c r="O116" s="3">
        <v>1.0</v>
      </c>
      <c r="P116" s="3" t="s">
        <v>1227</v>
      </c>
      <c r="Q116" s="3" t="s">
        <v>122</v>
      </c>
      <c r="R116" s="5"/>
      <c r="S116" s="3">
        <v>0.25</v>
      </c>
      <c r="T116" s="3">
        <v>0.75</v>
      </c>
      <c r="U116" s="3">
        <v>0.0</v>
      </c>
      <c r="V116" s="2">
        <f t="shared" si="2"/>
        <v>1</v>
      </c>
      <c r="W116" s="3" t="s">
        <v>1347</v>
      </c>
      <c r="X116" s="3" t="s">
        <v>1348</v>
      </c>
      <c r="Y116" s="3" t="s">
        <v>1349</v>
      </c>
      <c r="Z116" s="3" t="s">
        <v>291</v>
      </c>
      <c r="AA116" s="3" t="s">
        <v>1350</v>
      </c>
      <c r="AB116" s="5"/>
      <c r="AC116" s="3" t="s">
        <v>1351</v>
      </c>
      <c r="AD116" s="4" t="s">
        <v>1352</v>
      </c>
      <c r="AE116" s="3" t="s">
        <v>1353</v>
      </c>
      <c r="AF116" s="3" t="s">
        <v>1354</v>
      </c>
      <c r="AG116" s="3" t="s">
        <v>1355</v>
      </c>
      <c r="AH116" s="4" t="s">
        <v>1356</v>
      </c>
      <c r="AI116" s="3" t="s">
        <v>69</v>
      </c>
      <c r="AJ116" s="5"/>
    </row>
    <row r="117">
      <c r="A117" s="1">
        <v>44561.0</v>
      </c>
      <c r="B117" s="4" t="s">
        <v>36</v>
      </c>
      <c r="C117" s="5">
        <v>357.0</v>
      </c>
      <c r="D117" s="4" t="s">
        <v>1357</v>
      </c>
      <c r="E117" s="4" t="s">
        <v>1358</v>
      </c>
      <c r="F117" s="4">
        <v>2017.0</v>
      </c>
      <c r="G117" s="3" t="s">
        <v>260</v>
      </c>
      <c r="H117" s="2">
        <v>2.0</v>
      </c>
      <c r="I117" s="4">
        <v>-7.0</v>
      </c>
      <c r="J117" s="2">
        <v>-4.0</v>
      </c>
      <c r="K117" s="3">
        <v>-3.0</v>
      </c>
      <c r="L117" s="3">
        <v>2.0</v>
      </c>
      <c r="M117" s="3" t="s">
        <v>261</v>
      </c>
      <c r="N117" s="2">
        <v>0.0</v>
      </c>
      <c r="O117" s="3">
        <v>1.0</v>
      </c>
      <c r="P117" s="3" t="s">
        <v>301</v>
      </c>
      <c r="Q117" s="3" t="s">
        <v>122</v>
      </c>
      <c r="R117" s="5"/>
      <c r="S117" s="3">
        <v>0.25</v>
      </c>
      <c r="T117" s="3">
        <v>0.75</v>
      </c>
      <c r="U117" s="3">
        <v>0.0</v>
      </c>
      <c r="V117" s="2">
        <f t="shared" si="2"/>
        <v>1</v>
      </c>
      <c r="W117" s="3" t="s">
        <v>1359</v>
      </c>
      <c r="X117" s="3" t="s">
        <v>1360</v>
      </c>
      <c r="Y117" s="3" t="s">
        <v>76</v>
      </c>
      <c r="Z117" s="3" t="s">
        <v>291</v>
      </c>
      <c r="AA117" s="3" t="s">
        <v>1361</v>
      </c>
      <c r="AB117" s="5"/>
      <c r="AC117" s="3" t="s">
        <v>1362</v>
      </c>
      <c r="AD117" s="4" t="s">
        <v>1363</v>
      </c>
      <c r="AE117" s="3" t="s">
        <v>1364</v>
      </c>
      <c r="AF117" s="3" t="s">
        <v>1365</v>
      </c>
      <c r="AG117" s="3" t="s">
        <v>1366</v>
      </c>
      <c r="AH117" s="4" t="s">
        <v>1367</v>
      </c>
      <c r="AI117" s="3" t="s">
        <v>174</v>
      </c>
      <c r="AJ117" s="3" t="s">
        <v>54</v>
      </c>
    </row>
    <row r="118">
      <c r="A118" s="1">
        <v>44561.0</v>
      </c>
      <c r="B118" s="4" t="s">
        <v>36</v>
      </c>
      <c r="C118" s="5">
        <v>358.0</v>
      </c>
      <c r="D118" s="4" t="s">
        <v>1368</v>
      </c>
      <c r="E118" s="4" t="s">
        <v>1369</v>
      </c>
      <c r="F118" s="4">
        <v>2018.0</v>
      </c>
      <c r="G118" s="3" t="s">
        <v>260</v>
      </c>
      <c r="H118" s="2">
        <v>2.0</v>
      </c>
      <c r="I118" s="4">
        <v>-7.0</v>
      </c>
      <c r="J118" s="2">
        <v>-4.0</v>
      </c>
      <c r="K118" s="3">
        <v>-3.0</v>
      </c>
      <c r="L118" s="3">
        <v>2.0</v>
      </c>
      <c r="M118" s="3" t="s">
        <v>261</v>
      </c>
      <c r="N118" s="2">
        <v>0.0</v>
      </c>
      <c r="O118" s="3">
        <v>0.0</v>
      </c>
      <c r="P118" s="3" t="s">
        <v>301</v>
      </c>
      <c r="Q118" s="3" t="s">
        <v>122</v>
      </c>
      <c r="R118" s="5"/>
      <c r="S118" s="3">
        <v>0.25</v>
      </c>
      <c r="T118" s="3">
        <v>0.25</v>
      </c>
      <c r="U118" s="3">
        <v>0.5</v>
      </c>
      <c r="V118" s="2">
        <f t="shared" si="2"/>
        <v>1</v>
      </c>
      <c r="W118" s="3" t="s">
        <v>1370</v>
      </c>
      <c r="X118" s="3" t="s">
        <v>1360</v>
      </c>
      <c r="Y118" s="3" t="s">
        <v>76</v>
      </c>
      <c r="Z118" s="3" t="s">
        <v>264</v>
      </c>
      <c r="AA118" s="3" t="s">
        <v>1371</v>
      </c>
      <c r="AB118" s="5"/>
      <c r="AC118" s="3" t="s">
        <v>1372</v>
      </c>
      <c r="AD118" s="4" t="s">
        <v>1373</v>
      </c>
      <c r="AE118" s="3" t="s">
        <v>1374</v>
      </c>
      <c r="AF118" s="3" t="s">
        <v>1375</v>
      </c>
      <c r="AG118" s="3" t="s">
        <v>1376</v>
      </c>
      <c r="AH118" s="4" t="s">
        <v>1377</v>
      </c>
      <c r="AI118" s="3" t="s">
        <v>69</v>
      </c>
      <c r="AJ118" s="3" t="s">
        <v>54</v>
      </c>
    </row>
    <row r="119">
      <c r="A119" s="1">
        <v>44561.0</v>
      </c>
      <c r="B119" s="2" t="s">
        <v>36</v>
      </c>
      <c r="C119" s="5">
        <v>364.0</v>
      </c>
      <c r="D119" s="4" t="s">
        <v>1378</v>
      </c>
      <c r="E119" s="4" t="s">
        <v>1379</v>
      </c>
      <c r="F119" s="4">
        <v>2020.0</v>
      </c>
      <c r="G119" s="3" t="s">
        <v>1380</v>
      </c>
      <c r="H119" s="2">
        <v>3.0</v>
      </c>
      <c r="I119" s="4">
        <v>-9.0</v>
      </c>
      <c r="J119" s="2">
        <v>-4.0</v>
      </c>
      <c r="K119" s="3">
        <v>2.0</v>
      </c>
      <c r="L119" s="3">
        <v>2.0</v>
      </c>
      <c r="M119" s="3" t="s">
        <v>418</v>
      </c>
      <c r="N119" s="2">
        <v>0.0</v>
      </c>
      <c r="O119" s="3">
        <v>1.0</v>
      </c>
      <c r="P119" s="3" t="s">
        <v>1381</v>
      </c>
      <c r="Q119" s="3" t="s">
        <v>110</v>
      </c>
      <c r="R119" s="5"/>
      <c r="S119" s="3">
        <v>1.0</v>
      </c>
      <c r="T119" s="3">
        <v>0.0</v>
      </c>
      <c r="U119" s="3">
        <v>0.0</v>
      </c>
      <c r="V119" s="2">
        <v>0.0</v>
      </c>
      <c r="W119" s="3" t="s">
        <v>1382</v>
      </c>
      <c r="X119" s="3" t="s">
        <v>1383</v>
      </c>
      <c r="Y119" s="3" t="s">
        <v>1384</v>
      </c>
      <c r="Z119" s="3" t="s">
        <v>1066</v>
      </c>
      <c r="AA119" s="3" t="s">
        <v>1385</v>
      </c>
      <c r="AB119" s="5"/>
      <c r="AC119" s="3" t="s">
        <v>1386</v>
      </c>
      <c r="AD119" s="4" t="s">
        <v>1387</v>
      </c>
      <c r="AE119" s="3" t="s">
        <v>1388</v>
      </c>
      <c r="AF119" s="3" t="s">
        <v>1389</v>
      </c>
      <c r="AG119" s="3" t="s">
        <v>52</v>
      </c>
      <c r="AH119" s="4" t="s">
        <v>1390</v>
      </c>
      <c r="AI119" s="3" t="s">
        <v>69</v>
      </c>
      <c r="AJ119" s="3" t="s">
        <v>54</v>
      </c>
    </row>
    <row r="120">
      <c r="A120" s="1">
        <v>44561.0</v>
      </c>
      <c r="B120" s="4" t="s">
        <v>36</v>
      </c>
      <c r="C120" s="5">
        <v>366.0</v>
      </c>
      <c r="D120" s="4" t="s">
        <v>1391</v>
      </c>
      <c r="E120" s="4" t="s">
        <v>1392</v>
      </c>
      <c r="F120" s="4">
        <v>2012.0</v>
      </c>
      <c r="G120" s="3" t="s">
        <v>289</v>
      </c>
      <c r="H120" s="2">
        <v>3.0</v>
      </c>
      <c r="I120" s="2">
        <v>-5.0</v>
      </c>
      <c r="J120" s="2">
        <v>-4.0</v>
      </c>
      <c r="K120" s="3">
        <v>-3.0</v>
      </c>
      <c r="L120" s="3">
        <v>0.0</v>
      </c>
      <c r="M120" s="3" t="s">
        <v>430</v>
      </c>
      <c r="N120" s="2">
        <v>0.0</v>
      </c>
      <c r="O120" s="3">
        <v>1.0</v>
      </c>
      <c r="P120" s="3" t="s">
        <v>59</v>
      </c>
      <c r="Q120" s="3" t="s">
        <v>110</v>
      </c>
      <c r="R120" s="5"/>
      <c r="S120" s="3">
        <v>0.75</v>
      </c>
      <c r="T120" s="3">
        <v>0.0</v>
      </c>
      <c r="U120" s="3">
        <v>0.25</v>
      </c>
      <c r="V120" s="2">
        <f t="shared" ref="V120:V154" si="3">SUM(S120:U120)</f>
        <v>1</v>
      </c>
      <c r="W120" s="3" t="s">
        <v>1393</v>
      </c>
      <c r="X120" s="3" t="s">
        <v>1394</v>
      </c>
      <c r="Y120" s="3" t="s">
        <v>1395</v>
      </c>
      <c r="Z120" s="3" t="s">
        <v>291</v>
      </c>
      <c r="AA120" s="3" t="s">
        <v>1396</v>
      </c>
      <c r="AB120" s="5"/>
      <c r="AC120" s="3" t="s">
        <v>1397</v>
      </c>
      <c r="AD120" s="4" t="s">
        <v>1398</v>
      </c>
      <c r="AE120" s="3" t="s">
        <v>1399</v>
      </c>
      <c r="AF120" s="3" t="s">
        <v>1400</v>
      </c>
      <c r="AG120" s="3" t="s">
        <v>1401</v>
      </c>
      <c r="AH120" s="4" t="s">
        <v>1402</v>
      </c>
      <c r="AI120" s="3" t="s">
        <v>1403</v>
      </c>
      <c r="AJ120" s="3" t="s">
        <v>69</v>
      </c>
    </row>
    <row r="121">
      <c r="A121" s="1">
        <v>44561.0</v>
      </c>
      <c r="B121" s="2" t="s">
        <v>36</v>
      </c>
      <c r="C121" s="5">
        <v>377.0</v>
      </c>
      <c r="D121" s="16" t="s">
        <v>1404</v>
      </c>
      <c r="E121" s="4" t="s">
        <v>1405</v>
      </c>
      <c r="F121" s="4">
        <v>2014.0</v>
      </c>
      <c r="G121" s="2" t="s">
        <v>980</v>
      </c>
      <c r="H121" s="2">
        <v>3.0</v>
      </c>
      <c r="I121" s="2">
        <v>-10.0</v>
      </c>
      <c r="J121" s="4">
        <v>-6.0</v>
      </c>
      <c r="K121" s="2">
        <v>-15.0</v>
      </c>
      <c r="L121" s="2">
        <v>5.0</v>
      </c>
      <c r="M121" s="2" t="s">
        <v>109</v>
      </c>
      <c r="N121" s="2"/>
      <c r="O121" s="2"/>
      <c r="P121" s="2"/>
      <c r="Q121" s="4" t="s">
        <v>134</v>
      </c>
      <c r="R121" s="6"/>
      <c r="S121" s="2">
        <v>0.25</v>
      </c>
      <c r="T121" s="2">
        <v>0.5</v>
      </c>
      <c r="U121" s="2">
        <v>0.25</v>
      </c>
      <c r="V121" s="2">
        <f t="shared" si="3"/>
        <v>1</v>
      </c>
      <c r="W121" s="2" t="s">
        <v>1406</v>
      </c>
      <c r="X121" s="2" t="s">
        <v>124</v>
      </c>
      <c r="Y121" s="2" t="s">
        <v>1113</v>
      </c>
      <c r="Z121" s="2" t="s">
        <v>1407</v>
      </c>
      <c r="AA121" s="2" t="s">
        <v>1408</v>
      </c>
      <c r="AB121" s="6"/>
      <c r="AC121" s="2" t="s">
        <v>52</v>
      </c>
      <c r="AD121" s="4" t="s">
        <v>1409</v>
      </c>
      <c r="AE121" s="2" t="s">
        <v>1410</v>
      </c>
      <c r="AF121" s="2" t="s">
        <v>1411</v>
      </c>
      <c r="AG121" s="2" t="s">
        <v>52</v>
      </c>
      <c r="AH121" s="4" t="s">
        <v>1412</v>
      </c>
      <c r="AI121" s="2" t="s">
        <v>69</v>
      </c>
      <c r="AJ121" s="2" t="s">
        <v>54</v>
      </c>
    </row>
    <row r="122">
      <c r="A122" s="1">
        <v>44561.0</v>
      </c>
      <c r="B122" s="4" t="s">
        <v>36</v>
      </c>
      <c r="C122" s="5">
        <v>384.0</v>
      </c>
      <c r="D122" s="4" t="s">
        <v>1413</v>
      </c>
      <c r="E122" s="4" t="s">
        <v>1414</v>
      </c>
      <c r="F122" s="4">
        <v>2013.0</v>
      </c>
      <c r="G122" s="3" t="s">
        <v>1226</v>
      </c>
      <c r="H122" s="13">
        <v>44230.0</v>
      </c>
      <c r="I122" s="2">
        <v>-9.0</v>
      </c>
      <c r="J122" s="12">
        <v>-1.0</v>
      </c>
      <c r="K122" s="3">
        <v>-6.0</v>
      </c>
      <c r="L122" s="3">
        <v>-2.0</v>
      </c>
      <c r="M122" s="3" t="s">
        <v>338</v>
      </c>
      <c r="N122" s="2">
        <v>1.0</v>
      </c>
      <c r="O122" s="3">
        <v>0.0</v>
      </c>
      <c r="P122" s="3" t="s">
        <v>1227</v>
      </c>
      <c r="Q122" s="3" t="s">
        <v>134</v>
      </c>
      <c r="R122" s="5"/>
      <c r="S122" s="3">
        <v>0.5</v>
      </c>
      <c r="T122" s="3">
        <v>0.25</v>
      </c>
      <c r="U122" s="3">
        <v>0.25</v>
      </c>
      <c r="V122" s="2">
        <f t="shared" si="3"/>
        <v>1</v>
      </c>
      <c r="W122" s="3" t="s">
        <v>1415</v>
      </c>
      <c r="X122" s="3" t="s">
        <v>1229</v>
      </c>
      <c r="Y122" s="3" t="s">
        <v>1230</v>
      </c>
      <c r="Z122" s="3" t="s">
        <v>1416</v>
      </c>
      <c r="AA122" s="3" t="s">
        <v>1417</v>
      </c>
      <c r="AB122" s="5"/>
      <c r="AC122" s="3" t="s">
        <v>1418</v>
      </c>
      <c r="AD122" s="4" t="s">
        <v>1419</v>
      </c>
      <c r="AE122" s="3" t="s">
        <v>1420</v>
      </c>
      <c r="AF122" s="3" t="s">
        <v>1235</v>
      </c>
      <c r="AG122" s="3" t="s">
        <v>1421</v>
      </c>
      <c r="AH122" s="4" t="s">
        <v>1422</v>
      </c>
      <c r="AI122" s="3" t="s">
        <v>69</v>
      </c>
      <c r="AJ122" s="3" t="s">
        <v>54</v>
      </c>
    </row>
    <row r="123">
      <c r="A123" s="1">
        <v>44562.0</v>
      </c>
      <c r="B123" s="2" t="s">
        <v>36</v>
      </c>
      <c r="C123" s="5">
        <v>12.0</v>
      </c>
      <c r="D123" s="4" t="s">
        <v>1423</v>
      </c>
      <c r="E123" s="2" t="s">
        <v>1424</v>
      </c>
      <c r="F123" s="4">
        <v>2011.0</v>
      </c>
      <c r="G123" s="2" t="s">
        <v>176</v>
      </c>
      <c r="H123" s="4">
        <v>3.0</v>
      </c>
      <c r="I123" s="4">
        <v>-3.0</v>
      </c>
      <c r="J123" s="4">
        <v>-1.0</v>
      </c>
      <c r="K123" s="4">
        <v>-3.0</v>
      </c>
      <c r="L123" s="4">
        <v>0.0</v>
      </c>
      <c r="M123" s="4" t="s">
        <v>163</v>
      </c>
      <c r="N123" s="2">
        <v>0.0</v>
      </c>
      <c r="O123" s="2">
        <v>1.0</v>
      </c>
      <c r="P123" s="2" t="s">
        <v>59</v>
      </c>
      <c r="Q123" s="2" t="s">
        <v>110</v>
      </c>
      <c r="R123" s="2" t="s">
        <v>111</v>
      </c>
      <c r="S123" s="2">
        <v>0.75</v>
      </c>
      <c r="T123" s="2">
        <v>0.25</v>
      </c>
      <c r="U123" s="2">
        <v>0.0</v>
      </c>
      <c r="V123" s="2">
        <f t="shared" si="3"/>
        <v>1</v>
      </c>
      <c r="W123" s="2" t="s">
        <v>1425</v>
      </c>
      <c r="X123" s="2" t="s">
        <v>165</v>
      </c>
      <c r="Y123" s="2" t="s">
        <v>1426</v>
      </c>
      <c r="Z123" s="2" t="s">
        <v>1427</v>
      </c>
      <c r="AA123" s="2" t="s">
        <v>1428</v>
      </c>
      <c r="AB123" s="2" t="e">
        <v>#NAME?</v>
      </c>
      <c r="AC123" s="2" t="s">
        <v>1429</v>
      </c>
      <c r="AD123" s="4" t="s">
        <v>1430</v>
      </c>
      <c r="AE123" s="2" t="s">
        <v>1431</v>
      </c>
      <c r="AF123" s="2" t="s">
        <v>1432</v>
      </c>
      <c r="AG123" s="2" t="s">
        <v>49</v>
      </c>
      <c r="AH123" s="4" t="s">
        <v>1433</v>
      </c>
      <c r="AI123" s="2" t="s">
        <v>69</v>
      </c>
      <c r="AJ123" s="6"/>
    </row>
    <row r="124">
      <c r="A124" s="1">
        <v>44562.0</v>
      </c>
      <c r="B124" s="2" t="s">
        <v>36</v>
      </c>
      <c r="C124" s="5">
        <v>13.0</v>
      </c>
      <c r="D124" s="4" t="s">
        <v>1434</v>
      </c>
      <c r="E124" s="2" t="s">
        <v>1435</v>
      </c>
      <c r="F124" s="4">
        <v>2009.0</v>
      </c>
      <c r="G124" s="2" t="s">
        <v>1436</v>
      </c>
      <c r="H124" s="4">
        <v>3.0</v>
      </c>
      <c r="I124" s="4">
        <v>-3.0</v>
      </c>
      <c r="J124" s="4">
        <v>-1.0</v>
      </c>
      <c r="K124" s="4">
        <v>-2.0</v>
      </c>
      <c r="L124" s="4">
        <v>0.0</v>
      </c>
      <c r="M124" s="2" t="s">
        <v>163</v>
      </c>
      <c r="N124" s="2">
        <v>0.0</v>
      </c>
      <c r="O124" s="2">
        <v>1.0</v>
      </c>
      <c r="P124" s="2" t="s">
        <v>59</v>
      </c>
      <c r="Q124" s="2" t="s">
        <v>110</v>
      </c>
      <c r="R124" s="2" t="s">
        <v>1437</v>
      </c>
      <c r="S124" s="2">
        <v>0.75</v>
      </c>
      <c r="T124" s="2">
        <v>0.25</v>
      </c>
      <c r="U124" s="2">
        <v>0.0</v>
      </c>
      <c r="V124" s="2">
        <f t="shared" si="3"/>
        <v>1</v>
      </c>
      <c r="W124" s="2" t="s">
        <v>1438</v>
      </c>
      <c r="X124" s="2" t="s">
        <v>165</v>
      </c>
      <c r="Y124" s="2" t="s">
        <v>1426</v>
      </c>
      <c r="Z124" s="2" t="s">
        <v>1427</v>
      </c>
      <c r="AA124" s="2" t="s">
        <v>1439</v>
      </c>
      <c r="AB124" s="2" t="e">
        <v>#NAME?</v>
      </c>
      <c r="AC124" s="2" t="s">
        <v>1440</v>
      </c>
      <c r="AD124" s="4" t="s">
        <v>1441</v>
      </c>
      <c r="AE124" s="2" t="s">
        <v>1442</v>
      </c>
      <c r="AF124" s="2" t="s">
        <v>1443</v>
      </c>
      <c r="AG124" s="2" t="s">
        <v>1444</v>
      </c>
      <c r="AH124" s="4" t="s">
        <v>1445</v>
      </c>
      <c r="AI124" s="2" t="s">
        <v>69</v>
      </c>
      <c r="AJ124" s="6"/>
    </row>
    <row r="125">
      <c r="A125" s="1">
        <v>44562.0</v>
      </c>
      <c r="B125" s="2" t="s">
        <v>36</v>
      </c>
      <c r="C125" s="5">
        <v>16.0</v>
      </c>
      <c r="D125" s="4" t="s">
        <v>1446</v>
      </c>
      <c r="E125" s="2" t="s">
        <v>1447</v>
      </c>
      <c r="F125" s="4">
        <v>2006.0</v>
      </c>
      <c r="G125" s="2" t="s">
        <v>666</v>
      </c>
      <c r="H125" s="2">
        <v>0.0</v>
      </c>
      <c r="I125" s="2">
        <v>-9.0</v>
      </c>
      <c r="J125" s="2">
        <v>-6.0</v>
      </c>
      <c r="K125" s="2">
        <v>-6.0</v>
      </c>
      <c r="L125" s="2">
        <v>5.0</v>
      </c>
      <c r="M125" s="2" t="s">
        <v>109</v>
      </c>
      <c r="N125" s="2">
        <v>1.0</v>
      </c>
      <c r="O125" s="2">
        <v>1.0</v>
      </c>
      <c r="P125" s="2" t="s">
        <v>59</v>
      </c>
      <c r="Q125" s="2" t="s">
        <v>110</v>
      </c>
      <c r="R125" s="2" t="s">
        <v>111</v>
      </c>
      <c r="S125" s="2">
        <v>1.0</v>
      </c>
      <c r="T125" s="2">
        <v>0.0</v>
      </c>
      <c r="U125" s="2">
        <v>0.0</v>
      </c>
      <c r="V125" s="2">
        <f t="shared" si="3"/>
        <v>1</v>
      </c>
      <c r="W125" s="2" t="s">
        <v>1448</v>
      </c>
      <c r="X125" s="2" t="s">
        <v>1449</v>
      </c>
      <c r="Y125" s="2" t="s">
        <v>49</v>
      </c>
      <c r="Z125" s="2" t="s">
        <v>77</v>
      </c>
      <c r="AA125" s="2" t="s">
        <v>1450</v>
      </c>
      <c r="AB125" s="2" t="e">
        <v>#NAME?</v>
      </c>
      <c r="AC125" s="2" t="s">
        <v>1451</v>
      </c>
      <c r="AD125" s="4" t="s">
        <v>1452</v>
      </c>
      <c r="AE125" s="2" t="s">
        <v>1453</v>
      </c>
      <c r="AF125" s="2" t="s">
        <v>1454</v>
      </c>
      <c r="AG125" s="2" t="s">
        <v>1455</v>
      </c>
      <c r="AH125" s="4" t="s">
        <v>1456</v>
      </c>
      <c r="AI125" s="2" t="s">
        <v>84</v>
      </c>
      <c r="AJ125" s="6"/>
    </row>
    <row r="126">
      <c r="A126" s="1">
        <v>44562.0</v>
      </c>
      <c r="B126" s="2" t="s">
        <v>36</v>
      </c>
      <c r="C126" s="5">
        <v>19.0</v>
      </c>
      <c r="D126" s="4" t="s">
        <v>1457</v>
      </c>
      <c r="E126" s="2" t="s">
        <v>1458</v>
      </c>
      <c r="F126" s="4">
        <v>2012.0</v>
      </c>
      <c r="G126" s="2" t="s">
        <v>57</v>
      </c>
      <c r="H126" s="2">
        <v>3.0</v>
      </c>
      <c r="I126" s="2">
        <v>-10.0</v>
      </c>
      <c r="J126" s="2">
        <v>-9.0</v>
      </c>
      <c r="K126" s="2">
        <v>-9.0</v>
      </c>
      <c r="L126" s="2">
        <v>0.0</v>
      </c>
      <c r="M126" s="2" t="s">
        <v>109</v>
      </c>
      <c r="N126" s="2">
        <v>0.0</v>
      </c>
      <c r="O126" s="2">
        <v>1.0</v>
      </c>
      <c r="P126" s="2" t="s">
        <v>59</v>
      </c>
      <c r="Q126" s="2" t="s">
        <v>110</v>
      </c>
      <c r="R126" s="2" t="s">
        <v>1459</v>
      </c>
      <c r="S126" s="2">
        <v>0.25</v>
      </c>
      <c r="T126" s="2">
        <v>0.0</v>
      </c>
      <c r="U126" s="2">
        <v>0.75</v>
      </c>
      <c r="V126" s="2">
        <f t="shared" si="3"/>
        <v>1</v>
      </c>
      <c r="W126" s="2" t="s">
        <v>1460</v>
      </c>
      <c r="X126" s="2" t="s">
        <v>1461</v>
      </c>
      <c r="Y126" s="2" t="s">
        <v>1462</v>
      </c>
      <c r="Z126" s="2" t="s">
        <v>77</v>
      </c>
      <c r="AA126" s="2" t="s">
        <v>1463</v>
      </c>
      <c r="AB126" s="2" t="e">
        <v>#NAME?</v>
      </c>
      <c r="AC126" s="2" t="s">
        <v>1464</v>
      </c>
      <c r="AD126" s="4" t="s">
        <v>1465</v>
      </c>
      <c r="AE126" s="2" t="s">
        <v>1466</v>
      </c>
      <c r="AF126" s="2" t="s">
        <v>1467</v>
      </c>
      <c r="AG126" s="2" t="s">
        <v>1468</v>
      </c>
      <c r="AH126" s="4" t="s">
        <v>1469</v>
      </c>
      <c r="AI126" s="4" t="s">
        <v>84</v>
      </c>
      <c r="AJ126" s="4"/>
    </row>
    <row r="127">
      <c r="A127" s="1">
        <v>44562.0</v>
      </c>
      <c r="B127" s="2" t="s">
        <v>36</v>
      </c>
      <c r="C127" s="5">
        <v>20.0</v>
      </c>
      <c r="D127" s="4" t="s">
        <v>1470</v>
      </c>
      <c r="E127" s="2" t="s">
        <v>1471</v>
      </c>
      <c r="F127" s="4">
        <v>2015.0</v>
      </c>
      <c r="G127" s="2" t="s">
        <v>703</v>
      </c>
      <c r="H127" s="2">
        <v>2.0</v>
      </c>
      <c r="I127" s="2">
        <v>-10.0</v>
      </c>
      <c r="J127" s="2">
        <v>-9.0</v>
      </c>
      <c r="K127" s="2">
        <v>-15.0</v>
      </c>
      <c r="L127" s="2">
        <v>-9.0</v>
      </c>
      <c r="M127" s="2" t="s">
        <v>109</v>
      </c>
      <c r="N127" s="2">
        <v>0.0</v>
      </c>
      <c r="O127" s="2">
        <v>1.0</v>
      </c>
      <c r="P127" s="2" t="s">
        <v>59</v>
      </c>
      <c r="Q127" s="2" t="s">
        <v>110</v>
      </c>
      <c r="R127" s="2" t="s">
        <v>111</v>
      </c>
      <c r="S127" s="2">
        <v>0.25</v>
      </c>
      <c r="T127" s="2">
        <v>0.75</v>
      </c>
      <c r="U127" s="2">
        <v>0.0</v>
      </c>
      <c r="V127" s="2">
        <f t="shared" si="3"/>
        <v>1</v>
      </c>
      <c r="W127" s="2" t="s">
        <v>1472</v>
      </c>
      <c r="X127" s="2" t="s">
        <v>1473</v>
      </c>
      <c r="Y127" s="2" t="s">
        <v>1474</v>
      </c>
      <c r="Z127" s="2" t="s">
        <v>77</v>
      </c>
      <c r="AA127" s="2" t="s">
        <v>1475</v>
      </c>
      <c r="AB127" s="2" t="e">
        <v>#NAME?</v>
      </c>
      <c r="AC127" s="2" t="s">
        <v>1476</v>
      </c>
      <c r="AD127" s="4" t="s">
        <v>1477</v>
      </c>
      <c r="AE127" s="2" t="s">
        <v>1478</v>
      </c>
      <c r="AF127" s="2" t="s">
        <v>1479</v>
      </c>
      <c r="AG127" s="2" t="s">
        <v>49</v>
      </c>
      <c r="AH127" s="4" t="s">
        <v>1480</v>
      </c>
      <c r="AI127" s="4" t="s">
        <v>84</v>
      </c>
      <c r="AJ127" s="4"/>
    </row>
    <row r="128">
      <c r="A128" s="1">
        <v>44562.0</v>
      </c>
      <c r="B128" s="2" t="s">
        <v>36</v>
      </c>
      <c r="C128" s="5">
        <v>24.0</v>
      </c>
      <c r="D128" s="4" t="s">
        <v>1481</v>
      </c>
      <c r="E128" s="2" t="s">
        <v>1482</v>
      </c>
      <c r="F128" s="4">
        <v>2015.0</v>
      </c>
      <c r="G128" s="2" t="s">
        <v>39</v>
      </c>
      <c r="H128" s="2">
        <v>3.0</v>
      </c>
      <c r="I128" s="2">
        <v>-10.0</v>
      </c>
      <c r="J128" s="2">
        <v>-9.0</v>
      </c>
      <c r="K128" s="2">
        <v>-15.0</v>
      </c>
      <c r="L128" s="2">
        <v>-9.0</v>
      </c>
      <c r="M128" s="2" t="s">
        <v>109</v>
      </c>
      <c r="N128" s="2">
        <v>0.0</v>
      </c>
      <c r="O128" s="2">
        <v>1.0</v>
      </c>
      <c r="P128" s="2" t="s">
        <v>59</v>
      </c>
      <c r="Q128" s="2" t="s">
        <v>110</v>
      </c>
      <c r="R128" s="2" t="s">
        <v>111</v>
      </c>
      <c r="S128" s="2">
        <v>0.5</v>
      </c>
      <c r="T128" s="2">
        <v>0.0</v>
      </c>
      <c r="U128" s="2">
        <v>0.5</v>
      </c>
      <c r="V128" s="2">
        <f t="shared" si="3"/>
        <v>1</v>
      </c>
      <c r="W128" s="2" t="s">
        <v>1483</v>
      </c>
      <c r="X128" s="2" t="s">
        <v>124</v>
      </c>
      <c r="Y128" s="2" t="s">
        <v>109</v>
      </c>
      <c r="Z128" s="2" t="s">
        <v>1484</v>
      </c>
      <c r="AA128" s="2" t="s">
        <v>1485</v>
      </c>
      <c r="AB128" s="2" t="e">
        <v>#NAME?</v>
      </c>
      <c r="AC128" s="2" t="s">
        <v>1486</v>
      </c>
      <c r="AD128" s="4" t="s">
        <v>1487</v>
      </c>
      <c r="AE128" s="2" t="s">
        <v>1488</v>
      </c>
      <c r="AF128" s="2" t="s">
        <v>1489</v>
      </c>
      <c r="AG128" s="2" t="s">
        <v>1490</v>
      </c>
      <c r="AH128" s="4" t="s">
        <v>1491</v>
      </c>
      <c r="AI128" s="4" t="s">
        <v>69</v>
      </c>
      <c r="AJ128" s="4"/>
    </row>
    <row r="129">
      <c r="A129" s="1">
        <v>44562.0</v>
      </c>
      <c r="B129" s="2" t="s">
        <v>36</v>
      </c>
      <c r="C129" s="5">
        <v>25.0</v>
      </c>
      <c r="D129" s="4" t="s">
        <v>1492</v>
      </c>
      <c r="E129" s="2" t="s">
        <v>1493</v>
      </c>
      <c r="F129" s="4">
        <v>2012.0</v>
      </c>
      <c r="G129" s="2" t="s">
        <v>57</v>
      </c>
      <c r="H129" s="2">
        <v>3.0</v>
      </c>
      <c r="I129" s="2">
        <v>-9.0</v>
      </c>
      <c r="J129" s="2">
        <v>-9.0</v>
      </c>
      <c r="K129" s="2">
        <v>-9.0</v>
      </c>
      <c r="L129" s="2">
        <v>-6.0</v>
      </c>
      <c r="M129" s="2" t="s">
        <v>109</v>
      </c>
      <c r="N129" s="2">
        <v>0.0</v>
      </c>
      <c r="O129" s="2">
        <v>1.0</v>
      </c>
      <c r="P129" s="2" t="s">
        <v>59</v>
      </c>
      <c r="Q129" s="2" t="s">
        <v>110</v>
      </c>
      <c r="R129" s="2" t="s">
        <v>111</v>
      </c>
      <c r="S129" s="2">
        <v>0.25</v>
      </c>
      <c r="T129" s="2">
        <v>0.75</v>
      </c>
      <c r="U129" s="2">
        <v>0.0</v>
      </c>
      <c r="V129" s="2">
        <f t="shared" si="3"/>
        <v>1</v>
      </c>
      <c r="W129" s="2" t="s">
        <v>1494</v>
      </c>
      <c r="X129" s="2" t="s">
        <v>1495</v>
      </c>
      <c r="Y129" s="2" t="s">
        <v>1496</v>
      </c>
      <c r="Z129" s="2" t="s">
        <v>435</v>
      </c>
      <c r="AA129" s="2" t="s">
        <v>1497</v>
      </c>
      <c r="AB129" s="2" t="e">
        <v>#NAME?</v>
      </c>
      <c r="AC129" s="2" t="s">
        <v>1498</v>
      </c>
      <c r="AD129" s="4" t="s">
        <v>1499</v>
      </c>
      <c r="AE129" s="2" t="s">
        <v>1500</v>
      </c>
      <c r="AF129" s="2" t="s">
        <v>1501</v>
      </c>
      <c r="AG129" s="2" t="s">
        <v>49</v>
      </c>
      <c r="AH129" s="4" t="s">
        <v>1502</v>
      </c>
      <c r="AI129" s="4" t="s">
        <v>69</v>
      </c>
      <c r="AJ129" s="4"/>
    </row>
    <row r="130">
      <c r="A130" s="1">
        <v>44562.0</v>
      </c>
      <c r="B130" s="2" t="s">
        <v>36</v>
      </c>
      <c r="C130" s="5">
        <v>28.0</v>
      </c>
      <c r="D130" s="4" t="s">
        <v>1503</v>
      </c>
      <c r="E130" s="2" t="s">
        <v>1504</v>
      </c>
      <c r="F130" s="4">
        <v>2014.0</v>
      </c>
      <c r="G130" s="2" t="s">
        <v>176</v>
      </c>
      <c r="H130" s="4">
        <v>3.0</v>
      </c>
      <c r="I130" s="4">
        <v>-3.0</v>
      </c>
      <c r="J130" s="4">
        <v>-2.0</v>
      </c>
      <c r="K130" s="4">
        <v>-2.0</v>
      </c>
      <c r="L130" s="4">
        <v>0.0</v>
      </c>
      <c r="M130" s="2" t="s">
        <v>163</v>
      </c>
      <c r="N130" s="2">
        <v>0.0</v>
      </c>
      <c r="O130" s="2">
        <v>1.0</v>
      </c>
      <c r="P130" s="2" t="s">
        <v>59</v>
      </c>
      <c r="Q130" s="2" t="s">
        <v>110</v>
      </c>
      <c r="R130" s="2" t="s">
        <v>245</v>
      </c>
      <c r="S130" s="2">
        <v>0.25</v>
      </c>
      <c r="T130" s="2">
        <v>0.0</v>
      </c>
      <c r="U130" s="2">
        <v>0.75</v>
      </c>
      <c r="V130" s="2">
        <f t="shared" si="3"/>
        <v>1</v>
      </c>
      <c r="W130" s="2" t="s">
        <v>1505</v>
      </c>
      <c r="X130" s="2" t="s">
        <v>165</v>
      </c>
      <c r="Y130" s="2" t="s">
        <v>1506</v>
      </c>
      <c r="Z130" s="2" t="s">
        <v>77</v>
      </c>
      <c r="AA130" s="2" t="s">
        <v>1507</v>
      </c>
      <c r="AB130" s="2" t="e">
        <v>#NAME?</v>
      </c>
      <c r="AC130" s="2" t="s">
        <v>1508</v>
      </c>
      <c r="AD130" s="4" t="s">
        <v>1509</v>
      </c>
      <c r="AE130" s="2" t="s">
        <v>1510</v>
      </c>
      <c r="AF130" s="2" t="s">
        <v>1511</v>
      </c>
      <c r="AG130" s="2" t="s">
        <v>49</v>
      </c>
      <c r="AH130" s="4" t="s">
        <v>1512</v>
      </c>
      <c r="AI130" s="2" t="s">
        <v>174</v>
      </c>
      <c r="AJ130" s="6"/>
    </row>
    <row r="131">
      <c r="A131" s="1">
        <v>44562.0</v>
      </c>
      <c r="B131" s="2" t="s">
        <v>36</v>
      </c>
      <c r="C131" s="5">
        <v>32.0</v>
      </c>
      <c r="D131" s="4" t="s">
        <v>1513</v>
      </c>
      <c r="E131" s="2" t="s">
        <v>1514</v>
      </c>
      <c r="F131" s="4">
        <v>1998.0</v>
      </c>
      <c r="G131" s="2" t="s">
        <v>1515</v>
      </c>
      <c r="H131" s="4">
        <v>3.0</v>
      </c>
      <c r="I131" s="4">
        <v>-4.0</v>
      </c>
      <c r="J131" s="4">
        <v>-2.0</v>
      </c>
      <c r="K131" s="8">
        <v>-3.0</v>
      </c>
      <c r="L131" s="8">
        <v>6.0</v>
      </c>
      <c r="M131" s="2" t="s">
        <v>163</v>
      </c>
      <c r="N131" s="2">
        <v>0.0</v>
      </c>
      <c r="O131" s="2">
        <v>1.0</v>
      </c>
      <c r="P131" s="2" t="s">
        <v>59</v>
      </c>
      <c r="Q131" s="2" t="s">
        <v>42</v>
      </c>
      <c r="R131" s="2" t="s">
        <v>245</v>
      </c>
      <c r="S131" s="2">
        <v>0.5</v>
      </c>
      <c r="T131" s="2">
        <v>0.0</v>
      </c>
      <c r="U131" s="2">
        <v>0.5</v>
      </c>
      <c r="V131" s="2">
        <f t="shared" si="3"/>
        <v>1</v>
      </c>
      <c r="W131" s="2" t="s">
        <v>1516</v>
      </c>
      <c r="X131" s="2" t="s">
        <v>1517</v>
      </c>
      <c r="Y131" s="2" t="s">
        <v>1518</v>
      </c>
      <c r="Z131" s="2" t="s">
        <v>77</v>
      </c>
      <c r="AA131" s="2" t="s">
        <v>1519</v>
      </c>
      <c r="AB131" s="2" t="e">
        <v>#NAME?</v>
      </c>
      <c r="AC131" s="2" t="s">
        <v>1520</v>
      </c>
      <c r="AD131" s="4" t="s">
        <v>1521</v>
      </c>
      <c r="AE131" s="2" t="s">
        <v>1522</v>
      </c>
      <c r="AF131" s="2" t="s">
        <v>481</v>
      </c>
      <c r="AG131" s="2" t="s">
        <v>49</v>
      </c>
      <c r="AH131" s="4" t="s">
        <v>1523</v>
      </c>
      <c r="AI131" s="2" t="s">
        <v>1524</v>
      </c>
      <c r="AJ131" s="2"/>
    </row>
    <row r="132">
      <c r="A132" s="1">
        <v>44562.0</v>
      </c>
      <c r="B132" s="2" t="s">
        <v>36</v>
      </c>
      <c r="C132" s="5">
        <v>35.0</v>
      </c>
      <c r="D132" s="4" t="s">
        <v>1525</v>
      </c>
      <c r="E132" s="2" t="s">
        <v>1526</v>
      </c>
      <c r="F132" s="4">
        <v>2016.0</v>
      </c>
      <c r="G132" s="2" t="s">
        <v>176</v>
      </c>
      <c r="H132" s="4">
        <v>3.0</v>
      </c>
      <c r="I132" s="4">
        <v>-3.0</v>
      </c>
      <c r="J132" s="4">
        <v>-2.0</v>
      </c>
      <c r="K132" s="4">
        <v>-2.0</v>
      </c>
      <c r="L132" s="4">
        <v>0.0</v>
      </c>
      <c r="M132" s="2" t="s">
        <v>163</v>
      </c>
      <c r="N132" s="2">
        <v>0.0</v>
      </c>
      <c r="O132" s="2">
        <v>1.0</v>
      </c>
      <c r="P132" s="2" t="s">
        <v>59</v>
      </c>
      <c r="Q132" s="2" t="s">
        <v>110</v>
      </c>
      <c r="R132" s="2" t="s">
        <v>111</v>
      </c>
      <c r="S132" s="2">
        <v>0.25</v>
      </c>
      <c r="T132" s="2">
        <v>0.75</v>
      </c>
      <c r="U132" s="4">
        <v>0.0</v>
      </c>
      <c r="V132" s="2">
        <f t="shared" si="3"/>
        <v>1</v>
      </c>
      <c r="W132" s="2" t="s">
        <v>1527</v>
      </c>
      <c r="X132" s="2" t="s">
        <v>165</v>
      </c>
      <c r="Y132" s="2" t="s">
        <v>1528</v>
      </c>
      <c r="Z132" s="2" t="s">
        <v>77</v>
      </c>
      <c r="AA132" s="2" t="s">
        <v>1529</v>
      </c>
      <c r="AB132" s="6"/>
      <c r="AC132" s="2" t="s">
        <v>1530</v>
      </c>
      <c r="AD132" s="4" t="s">
        <v>1531</v>
      </c>
      <c r="AE132" s="2" t="s">
        <v>1532</v>
      </c>
      <c r="AF132" s="2" t="s">
        <v>1533</v>
      </c>
      <c r="AG132" s="2" t="s">
        <v>49</v>
      </c>
      <c r="AH132" s="4" t="s">
        <v>1534</v>
      </c>
      <c r="AI132" s="2" t="s">
        <v>69</v>
      </c>
      <c r="AJ132" s="6"/>
    </row>
    <row r="133">
      <c r="A133" s="1">
        <v>44562.0</v>
      </c>
      <c r="B133" s="2" t="s">
        <v>36</v>
      </c>
      <c r="C133" s="5">
        <v>44.0</v>
      </c>
      <c r="D133" s="4" t="s">
        <v>1535</v>
      </c>
      <c r="E133" s="2" t="s">
        <v>1536</v>
      </c>
      <c r="F133" s="4">
        <v>2010.0</v>
      </c>
      <c r="G133" s="2" t="s">
        <v>176</v>
      </c>
      <c r="H133" s="4">
        <v>3.0</v>
      </c>
      <c r="I133" s="4">
        <v>-3.0</v>
      </c>
      <c r="J133" s="4">
        <v>-1.0</v>
      </c>
      <c r="K133" s="4">
        <v>-2.0</v>
      </c>
      <c r="L133" s="4">
        <v>0.0</v>
      </c>
      <c r="M133" s="2" t="s">
        <v>163</v>
      </c>
      <c r="N133" s="2">
        <v>0.0</v>
      </c>
      <c r="O133" s="2">
        <v>1.0</v>
      </c>
      <c r="P133" s="2" t="s">
        <v>59</v>
      </c>
      <c r="Q133" s="2" t="s">
        <v>110</v>
      </c>
      <c r="R133" s="2" t="s">
        <v>111</v>
      </c>
      <c r="S133" s="2">
        <v>0.5</v>
      </c>
      <c r="T133" s="2">
        <v>0.5</v>
      </c>
      <c r="U133" s="2">
        <v>0.0</v>
      </c>
      <c r="V133" s="2">
        <f t="shared" si="3"/>
        <v>1</v>
      </c>
      <c r="W133" s="2" t="s">
        <v>1537</v>
      </c>
      <c r="X133" s="2" t="s">
        <v>165</v>
      </c>
      <c r="Y133" s="2" t="s">
        <v>1426</v>
      </c>
      <c r="Z133" s="2" t="s">
        <v>249</v>
      </c>
      <c r="AA133" s="2" t="s">
        <v>1538</v>
      </c>
      <c r="AB133" s="2" t="e">
        <v>#NAME?</v>
      </c>
      <c r="AC133" s="2" t="s">
        <v>1539</v>
      </c>
      <c r="AD133" s="4" t="s">
        <v>1540</v>
      </c>
      <c r="AE133" s="2" t="s">
        <v>1541</v>
      </c>
      <c r="AF133" s="2" t="s">
        <v>1542</v>
      </c>
      <c r="AG133" s="2" t="s">
        <v>1543</v>
      </c>
      <c r="AH133" s="4" t="s">
        <v>1544</v>
      </c>
      <c r="AI133" s="2" t="s">
        <v>69</v>
      </c>
      <c r="AJ133" s="6"/>
    </row>
    <row r="134">
      <c r="A134" s="1">
        <v>44562.0</v>
      </c>
      <c r="B134" s="2" t="s">
        <v>36</v>
      </c>
      <c r="C134" s="5">
        <v>74.0</v>
      </c>
      <c r="D134" s="4" t="s">
        <v>1545</v>
      </c>
      <c r="E134" s="2" t="s">
        <v>1546</v>
      </c>
      <c r="F134" s="4">
        <v>2013.0</v>
      </c>
      <c r="G134" s="2" t="s">
        <v>176</v>
      </c>
      <c r="H134" s="4">
        <v>3.0</v>
      </c>
      <c r="I134" s="4">
        <v>-3.0</v>
      </c>
      <c r="J134" s="4">
        <v>-1.0</v>
      </c>
      <c r="K134" s="4">
        <v>-2.0</v>
      </c>
      <c r="L134" s="4">
        <v>0.0</v>
      </c>
      <c r="M134" s="2" t="s">
        <v>163</v>
      </c>
      <c r="N134" s="2">
        <v>0.0</v>
      </c>
      <c r="O134" s="2">
        <v>1.0</v>
      </c>
      <c r="P134" s="2" t="s">
        <v>59</v>
      </c>
      <c r="Q134" s="2" t="s">
        <v>110</v>
      </c>
      <c r="R134" s="2" t="s">
        <v>111</v>
      </c>
      <c r="S134" s="4">
        <v>0.25</v>
      </c>
      <c r="T134" s="4">
        <v>0.75</v>
      </c>
      <c r="U134" s="4">
        <v>0.0</v>
      </c>
      <c r="V134" s="2">
        <f t="shared" si="3"/>
        <v>1</v>
      </c>
      <c r="W134" s="2" t="s">
        <v>1547</v>
      </c>
      <c r="X134" s="2" t="s">
        <v>165</v>
      </c>
      <c r="Y134" s="2" t="s">
        <v>1426</v>
      </c>
      <c r="Z134" s="2" t="s">
        <v>77</v>
      </c>
      <c r="AA134" s="2" t="s">
        <v>1548</v>
      </c>
      <c r="AB134" s="2" t="e">
        <v>#NAME?</v>
      </c>
      <c r="AC134" s="2" t="s">
        <v>1549</v>
      </c>
      <c r="AD134" s="4" t="s">
        <v>1550</v>
      </c>
      <c r="AE134" s="2" t="s">
        <v>1551</v>
      </c>
      <c r="AF134" s="2" t="s">
        <v>1552</v>
      </c>
      <c r="AG134" s="2" t="s">
        <v>1553</v>
      </c>
      <c r="AH134" s="4" t="s">
        <v>1554</v>
      </c>
      <c r="AI134" s="2" t="s">
        <v>174</v>
      </c>
      <c r="AJ134" s="6"/>
    </row>
    <row r="135">
      <c r="A135" s="1">
        <v>44562.0</v>
      </c>
      <c r="B135" s="2" t="s">
        <v>36</v>
      </c>
      <c r="C135" s="5">
        <v>79.0</v>
      </c>
      <c r="D135" s="4" t="s">
        <v>1555</v>
      </c>
      <c r="E135" s="2" t="s">
        <v>1556</v>
      </c>
      <c r="F135" s="4">
        <v>2012.0</v>
      </c>
      <c r="G135" s="2" t="s">
        <v>176</v>
      </c>
      <c r="H135" s="4">
        <v>3.0</v>
      </c>
      <c r="I135" s="4">
        <v>-3.0</v>
      </c>
      <c r="J135" s="4">
        <v>-1.0</v>
      </c>
      <c r="K135" s="4">
        <v>-2.0</v>
      </c>
      <c r="L135" s="4">
        <v>0.0</v>
      </c>
      <c r="M135" s="2" t="s">
        <v>163</v>
      </c>
      <c r="N135" s="2">
        <v>0.0</v>
      </c>
      <c r="O135" s="2">
        <v>1.0</v>
      </c>
      <c r="P135" s="2" t="s">
        <v>59</v>
      </c>
      <c r="Q135" s="2" t="s">
        <v>110</v>
      </c>
      <c r="R135" s="2" t="s">
        <v>111</v>
      </c>
      <c r="S135" s="4">
        <v>0.25</v>
      </c>
      <c r="T135" s="4">
        <v>0.75</v>
      </c>
      <c r="U135" s="4">
        <v>0.0</v>
      </c>
      <c r="V135" s="2">
        <f t="shared" si="3"/>
        <v>1</v>
      </c>
      <c r="W135" s="2" t="s">
        <v>1557</v>
      </c>
      <c r="X135" s="2" t="s">
        <v>165</v>
      </c>
      <c r="Y135" s="2" t="s">
        <v>1426</v>
      </c>
      <c r="Z135" s="2" t="s">
        <v>77</v>
      </c>
      <c r="AA135" s="2" t="s">
        <v>1558</v>
      </c>
      <c r="AB135" s="2" t="e">
        <v>#NAME?</v>
      </c>
      <c r="AC135" s="2" t="s">
        <v>1559</v>
      </c>
      <c r="AD135" s="4" t="s">
        <v>1560</v>
      </c>
      <c r="AE135" s="2" t="s">
        <v>1561</v>
      </c>
      <c r="AF135" s="2" t="s">
        <v>1562</v>
      </c>
      <c r="AG135" s="2" t="s">
        <v>1563</v>
      </c>
      <c r="AH135" s="4" t="s">
        <v>1564</v>
      </c>
      <c r="AI135" s="2" t="s">
        <v>69</v>
      </c>
      <c r="AJ135" s="6"/>
    </row>
    <row r="136">
      <c r="A136" s="1">
        <v>44562.0</v>
      </c>
      <c r="B136" s="2" t="s">
        <v>36</v>
      </c>
      <c r="C136" s="5">
        <v>84.0</v>
      </c>
      <c r="D136" s="4" t="s">
        <v>1565</v>
      </c>
      <c r="E136" s="2" t="s">
        <v>1566</v>
      </c>
      <c r="F136" s="4">
        <v>2014.0</v>
      </c>
      <c r="G136" s="2" t="s">
        <v>1567</v>
      </c>
      <c r="H136" s="4">
        <v>3.0</v>
      </c>
      <c r="I136" s="4">
        <v>-3.0</v>
      </c>
      <c r="J136" s="4">
        <v>-2.0</v>
      </c>
      <c r="K136" s="4">
        <v>-3.0</v>
      </c>
      <c r="L136" s="4">
        <v>0.0</v>
      </c>
      <c r="M136" s="2" t="s">
        <v>163</v>
      </c>
      <c r="N136" s="2">
        <v>0.0</v>
      </c>
      <c r="O136" s="2">
        <v>1.0</v>
      </c>
      <c r="P136" s="2" t="s">
        <v>59</v>
      </c>
      <c r="Q136" s="2" t="s">
        <v>110</v>
      </c>
      <c r="R136" s="2" t="s">
        <v>111</v>
      </c>
      <c r="S136" s="2">
        <v>0.25</v>
      </c>
      <c r="T136" s="2">
        <v>0.0</v>
      </c>
      <c r="U136" s="2">
        <v>0.75</v>
      </c>
      <c r="V136" s="2">
        <f t="shared" si="3"/>
        <v>1</v>
      </c>
      <c r="W136" s="2" t="s">
        <v>1568</v>
      </c>
      <c r="X136" s="2" t="s">
        <v>165</v>
      </c>
      <c r="Y136" s="2" t="s">
        <v>1569</v>
      </c>
      <c r="Z136" s="2" t="s">
        <v>77</v>
      </c>
      <c r="AA136" s="2" t="s">
        <v>1570</v>
      </c>
      <c r="AB136" s="2" t="e">
        <v>#NAME?</v>
      </c>
      <c r="AC136" s="2" t="s">
        <v>1571</v>
      </c>
      <c r="AD136" s="4" t="s">
        <v>1572</v>
      </c>
      <c r="AE136" s="2" t="s">
        <v>1573</v>
      </c>
      <c r="AF136" s="2" t="s">
        <v>1574</v>
      </c>
      <c r="AG136" s="2" t="s">
        <v>1575</v>
      </c>
      <c r="AH136" s="4" t="s">
        <v>1576</v>
      </c>
      <c r="AI136" s="2" t="s">
        <v>174</v>
      </c>
      <c r="AJ136" s="6"/>
    </row>
    <row r="137">
      <c r="A137" s="1">
        <v>44562.0</v>
      </c>
      <c r="B137" s="2" t="s">
        <v>36</v>
      </c>
      <c r="C137" s="5">
        <v>91.0</v>
      </c>
      <c r="D137" s="4" t="s">
        <v>1577</v>
      </c>
      <c r="E137" s="4" t="s">
        <v>1578</v>
      </c>
      <c r="F137" s="4">
        <v>2013.0</v>
      </c>
      <c r="G137" s="2" t="s">
        <v>39</v>
      </c>
      <c r="H137" s="2">
        <v>2.0</v>
      </c>
      <c r="I137" s="2">
        <v>-9.0</v>
      </c>
      <c r="J137" s="2">
        <v>-6.0</v>
      </c>
      <c r="K137" s="4">
        <v>-6.0</v>
      </c>
      <c r="L137" s="2">
        <v>5.0</v>
      </c>
      <c r="M137" s="2" t="s">
        <v>72</v>
      </c>
      <c r="N137" s="2">
        <v>1.0</v>
      </c>
      <c r="O137" s="2">
        <v>0.0</v>
      </c>
      <c r="P137" s="2" t="s">
        <v>59</v>
      </c>
      <c r="Q137" s="2" t="s">
        <v>110</v>
      </c>
      <c r="R137" s="2" t="s">
        <v>1579</v>
      </c>
      <c r="S137" s="2">
        <v>0.25</v>
      </c>
      <c r="T137" s="2">
        <v>0.5</v>
      </c>
      <c r="U137" s="2">
        <v>0.25</v>
      </c>
      <c r="V137" s="2">
        <f t="shared" si="3"/>
        <v>1</v>
      </c>
      <c r="W137" s="2" t="s">
        <v>1580</v>
      </c>
      <c r="X137" s="2" t="s">
        <v>813</v>
      </c>
      <c r="Y137" s="2" t="s">
        <v>76</v>
      </c>
      <c r="Z137" s="2" t="s">
        <v>1581</v>
      </c>
      <c r="AA137" s="2" t="s">
        <v>1582</v>
      </c>
      <c r="AB137" s="6"/>
      <c r="AC137" s="2" t="s">
        <v>1583</v>
      </c>
      <c r="AD137" s="4" t="s">
        <v>1584</v>
      </c>
      <c r="AE137" s="2" t="s">
        <v>1585</v>
      </c>
      <c r="AF137" s="2" t="s">
        <v>1586</v>
      </c>
      <c r="AG137" s="2" t="s">
        <v>1587</v>
      </c>
      <c r="AH137" s="4" t="s">
        <v>1588</v>
      </c>
      <c r="AI137" s="2" t="s">
        <v>69</v>
      </c>
      <c r="AJ137" s="2"/>
    </row>
    <row r="138">
      <c r="A138" s="1">
        <v>44562.0</v>
      </c>
      <c r="B138" s="2" t="s">
        <v>36</v>
      </c>
      <c r="C138" s="5">
        <v>92.0</v>
      </c>
      <c r="D138" s="4" t="s">
        <v>1589</v>
      </c>
      <c r="E138" s="2" t="s">
        <v>1590</v>
      </c>
      <c r="F138" s="4">
        <v>2008.0</v>
      </c>
      <c r="G138" s="2" t="s">
        <v>666</v>
      </c>
      <c r="H138" s="4">
        <v>2.0</v>
      </c>
      <c r="I138" s="2">
        <v>-10.0</v>
      </c>
      <c r="J138" s="2">
        <v>-6.0</v>
      </c>
      <c r="K138" s="2">
        <v>-6.0</v>
      </c>
      <c r="L138" s="2">
        <v>5.0</v>
      </c>
      <c r="M138" s="2" t="s">
        <v>109</v>
      </c>
      <c r="N138" s="2">
        <v>0.0</v>
      </c>
      <c r="O138" s="2">
        <v>1.0</v>
      </c>
      <c r="P138" s="2" t="s">
        <v>59</v>
      </c>
      <c r="Q138" s="2" t="s">
        <v>122</v>
      </c>
      <c r="R138" s="2" t="s">
        <v>111</v>
      </c>
      <c r="S138" s="2">
        <v>0.0</v>
      </c>
      <c r="T138" s="2">
        <v>0.5</v>
      </c>
      <c r="U138" s="2">
        <v>0.5</v>
      </c>
      <c r="V138" s="2">
        <f t="shared" si="3"/>
        <v>1</v>
      </c>
      <c r="W138" s="2" t="s">
        <v>1591</v>
      </c>
      <c r="X138" s="2" t="s">
        <v>804</v>
      </c>
      <c r="Y138" s="2" t="s">
        <v>114</v>
      </c>
      <c r="Z138" s="2" t="s">
        <v>1592</v>
      </c>
      <c r="AA138" s="2" t="s">
        <v>1593</v>
      </c>
      <c r="AB138" s="2" t="e">
        <v>#NAME?</v>
      </c>
      <c r="AC138" s="2" t="s">
        <v>1594</v>
      </c>
      <c r="AD138" s="4" t="s">
        <v>1595</v>
      </c>
      <c r="AE138" s="2" t="s">
        <v>1596</v>
      </c>
      <c r="AF138" s="2" t="s">
        <v>1597</v>
      </c>
      <c r="AG138" s="2" t="s">
        <v>49</v>
      </c>
      <c r="AH138" s="4" t="s">
        <v>1598</v>
      </c>
      <c r="AI138" s="2" t="s">
        <v>69</v>
      </c>
      <c r="AJ138" s="2" t="s">
        <v>54</v>
      </c>
    </row>
    <row r="139">
      <c r="A139" s="1">
        <v>44562.0</v>
      </c>
      <c r="B139" s="2" t="s">
        <v>36</v>
      </c>
      <c r="C139" s="5">
        <v>93.0</v>
      </c>
      <c r="D139" s="4" t="s">
        <v>1599</v>
      </c>
      <c r="E139" s="2" t="s">
        <v>1600</v>
      </c>
      <c r="F139" s="4">
        <v>2013.0</v>
      </c>
      <c r="G139" s="4" t="s">
        <v>1601</v>
      </c>
      <c r="H139" s="2">
        <v>0.0</v>
      </c>
      <c r="I139" s="2">
        <v>-10.0</v>
      </c>
      <c r="J139" s="2">
        <v>-6.0</v>
      </c>
      <c r="K139" s="2">
        <v>2.0</v>
      </c>
      <c r="L139" s="2">
        <v>2.0</v>
      </c>
      <c r="M139" s="2" t="s">
        <v>1602</v>
      </c>
      <c r="N139" s="2">
        <v>0.0</v>
      </c>
      <c r="O139" s="2">
        <v>1.0</v>
      </c>
      <c r="P139" s="2" t="s">
        <v>59</v>
      </c>
      <c r="Q139" s="2" t="s">
        <v>122</v>
      </c>
      <c r="R139" s="2" t="s">
        <v>849</v>
      </c>
      <c r="S139" s="2">
        <v>0.0</v>
      </c>
      <c r="T139" s="2">
        <v>1.0</v>
      </c>
      <c r="U139" s="2">
        <v>0.0</v>
      </c>
      <c r="V139" s="2">
        <f t="shared" si="3"/>
        <v>1</v>
      </c>
      <c r="W139" s="2" t="s">
        <v>1603</v>
      </c>
      <c r="X139" s="2" t="s">
        <v>1604</v>
      </c>
      <c r="Y139" s="2" t="s">
        <v>1113</v>
      </c>
      <c r="Z139" s="2" t="s">
        <v>77</v>
      </c>
      <c r="AA139" s="2" t="s">
        <v>1605</v>
      </c>
      <c r="AB139" s="2" t="e">
        <v>#NAME?</v>
      </c>
      <c r="AC139" s="2" t="s">
        <v>1606</v>
      </c>
      <c r="AD139" s="4" t="s">
        <v>1607</v>
      </c>
      <c r="AE139" s="2" t="s">
        <v>1608</v>
      </c>
      <c r="AF139" s="2" t="s">
        <v>1609</v>
      </c>
      <c r="AG139" s="2" t="s">
        <v>1610</v>
      </c>
      <c r="AH139" s="4" t="s">
        <v>1611</v>
      </c>
      <c r="AI139" s="2" t="s">
        <v>1086</v>
      </c>
      <c r="AJ139" s="2" t="s">
        <v>54</v>
      </c>
    </row>
    <row r="140">
      <c r="A140" s="1">
        <v>44562.0</v>
      </c>
      <c r="B140" s="2" t="s">
        <v>36</v>
      </c>
      <c r="C140" s="5">
        <v>94.0</v>
      </c>
      <c r="D140" s="4" t="s">
        <v>1612</v>
      </c>
      <c r="E140" s="2" t="s">
        <v>1600</v>
      </c>
      <c r="F140" s="4">
        <v>2010.0</v>
      </c>
      <c r="G140" s="2" t="s">
        <v>666</v>
      </c>
      <c r="H140" s="4">
        <v>2.0</v>
      </c>
      <c r="I140" s="2">
        <v>-9.0</v>
      </c>
      <c r="J140" s="2">
        <v>-6.0</v>
      </c>
      <c r="K140" s="2">
        <v>-6.0</v>
      </c>
      <c r="L140" s="2">
        <v>5.0</v>
      </c>
      <c r="M140" s="2" t="s">
        <v>109</v>
      </c>
      <c r="N140" s="2">
        <v>0.0</v>
      </c>
      <c r="O140" s="2">
        <v>1.0</v>
      </c>
      <c r="P140" s="2" t="s">
        <v>59</v>
      </c>
      <c r="Q140" s="2" t="s">
        <v>122</v>
      </c>
      <c r="R140" s="2" t="s">
        <v>111</v>
      </c>
      <c r="S140" s="2">
        <v>0.0</v>
      </c>
      <c r="T140" s="2">
        <v>1.0</v>
      </c>
      <c r="U140" s="2">
        <v>0.0</v>
      </c>
      <c r="V140" s="2">
        <f t="shared" si="3"/>
        <v>1</v>
      </c>
      <c r="W140" s="2" t="s">
        <v>1603</v>
      </c>
      <c r="X140" s="2" t="s">
        <v>804</v>
      </c>
      <c r="Y140" s="2" t="s">
        <v>114</v>
      </c>
      <c r="Z140" s="2" t="s">
        <v>77</v>
      </c>
      <c r="AA140" s="2" t="s">
        <v>1613</v>
      </c>
      <c r="AB140" s="2" t="e">
        <v>#NAME?</v>
      </c>
      <c r="AC140" s="2" t="s">
        <v>1614</v>
      </c>
      <c r="AD140" s="4" t="s">
        <v>1615</v>
      </c>
      <c r="AE140" s="2" t="s">
        <v>1616</v>
      </c>
      <c r="AF140" s="2" t="s">
        <v>1617</v>
      </c>
      <c r="AG140" s="2" t="s">
        <v>1618</v>
      </c>
      <c r="AH140" s="4" t="s">
        <v>1619</v>
      </c>
      <c r="AI140" s="2" t="s">
        <v>84</v>
      </c>
      <c r="AJ140" s="2" t="s">
        <v>54</v>
      </c>
    </row>
    <row r="141">
      <c r="A141" s="1">
        <v>44562.0</v>
      </c>
      <c r="B141" s="2" t="s">
        <v>36</v>
      </c>
      <c r="C141" s="5">
        <v>103.0</v>
      </c>
      <c r="D141" s="4" t="s">
        <v>1620</v>
      </c>
      <c r="E141" s="2" t="s">
        <v>1621</v>
      </c>
      <c r="F141" s="4">
        <v>2016.0</v>
      </c>
      <c r="G141" s="2" t="s">
        <v>176</v>
      </c>
      <c r="H141" s="4">
        <v>3.0</v>
      </c>
      <c r="I141" s="4">
        <v>-3.0</v>
      </c>
      <c r="J141" s="4">
        <v>-2.0</v>
      </c>
      <c r="K141" s="4">
        <v>-2.0</v>
      </c>
      <c r="L141" s="4">
        <v>0.0</v>
      </c>
      <c r="M141" s="2" t="s">
        <v>163</v>
      </c>
      <c r="N141" s="2">
        <v>0.0</v>
      </c>
      <c r="O141" s="2">
        <v>1.0</v>
      </c>
      <c r="P141" s="2" t="s">
        <v>59</v>
      </c>
      <c r="Q141" s="2" t="s">
        <v>110</v>
      </c>
      <c r="R141" s="2" t="s">
        <v>111</v>
      </c>
      <c r="S141" s="2">
        <v>0.25</v>
      </c>
      <c r="T141" s="2">
        <v>0.75</v>
      </c>
      <c r="U141" s="4">
        <v>0.0</v>
      </c>
      <c r="V141" s="2">
        <f t="shared" si="3"/>
        <v>1</v>
      </c>
      <c r="W141" s="2" t="s">
        <v>1622</v>
      </c>
      <c r="X141" s="2" t="s">
        <v>165</v>
      </c>
      <c r="Y141" s="2" t="s">
        <v>1528</v>
      </c>
      <c r="Z141" s="2" t="s">
        <v>77</v>
      </c>
      <c r="AA141" s="2" t="s">
        <v>1623</v>
      </c>
      <c r="AB141" s="2" t="e">
        <v>#NAME?</v>
      </c>
      <c r="AC141" s="2" t="s">
        <v>1624</v>
      </c>
      <c r="AD141" s="4" t="s">
        <v>1625</v>
      </c>
      <c r="AE141" s="2" t="s">
        <v>1626</v>
      </c>
      <c r="AF141" s="2" t="s">
        <v>1627</v>
      </c>
      <c r="AG141" s="2" t="s">
        <v>49</v>
      </c>
      <c r="AH141" s="4" t="s">
        <v>1628</v>
      </c>
      <c r="AI141" s="2" t="s">
        <v>174</v>
      </c>
      <c r="AJ141" s="6"/>
    </row>
    <row r="142">
      <c r="A142" s="1">
        <v>44562.0</v>
      </c>
      <c r="B142" s="2" t="s">
        <v>36</v>
      </c>
      <c r="C142" s="5">
        <v>109.0</v>
      </c>
      <c r="D142" s="4" t="s">
        <v>1629</v>
      </c>
      <c r="E142" s="2" t="s">
        <v>1630</v>
      </c>
      <c r="F142" s="4">
        <v>2010.0</v>
      </c>
      <c r="G142" s="4" t="s">
        <v>1631</v>
      </c>
      <c r="H142" s="2">
        <v>0.0</v>
      </c>
      <c r="I142" s="4">
        <v>-10.0</v>
      </c>
      <c r="J142" s="2">
        <v>-6.0</v>
      </c>
      <c r="K142" s="2">
        <v>2.0</v>
      </c>
      <c r="L142" s="2">
        <v>2.0</v>
      </c>
      <c r="M142" s="2" t="s">
        <v>142</v>
      </c>
      <c r="N142" s="2">
        <v>0.0</v>
      </c>
      <c r="O142" s="2">
        <v>1.0</v>
      </c>
      <c r="P142" s="2" t="s">
        <v>1227</v>
      </c>
      <c r="Q142" s="2" t="s">
        <v>134</v>
      </c>
      <c r="R142" s="2" t="s">
        <v>849</v>
      </c>
      <c r="S142" s="2">
        <v>0.0</v>
      </c>
      <c r="T142" s="2">
        <v>1.0</v>
      </c>
      <c r="U142" s="2">
        <v>0.0</v>
      </c>
      <c r="V142" s="2">
        <f t="shared" si="3"/>
        <v>1</v>
      </c>
      <c r="W142" s="2" t="s">
        <v>178</v>
      </c>
      <c r="X142" s="2" t="s">
        <v>1632</v>
      </c>
      <c r="Y142" s="2" t="s">
        <v>1633</v>
      </c>
      <c r="Z142" s="2" t="s">
        <v>543</v>
      </c>
      <c r="AA142" s="2" t="s">
        <v>1634</v>
      </c>
      <c r="AB142" s="2" t="s">
        <v>49</v>
      </c>
      <c r="AC142" s="2" t="s">
        <v>1635</v>
      </c>
      <c r="AD142" s="4" t="s">
        <v>1636</v>
      </c>
      <c r="AE142" s="2" t="s">
        <v>1637</v>
      </c>
      <c r="AF142" s="2" t="s">
        <v>1638</v>
      </c>
      <c r="AG142" s="2" t="s">
        <v>1639</v>
      </c>
      <c r="AH142" s="4" t="s">
        <v>1640</v>
      </c>
      <c r="AI142" s="2" t="s">
        <v>69</v>
      </c>
      <c r="AJ142" s="2" t="s">
        <v>54</v>
      </c>
    </row>
    <row r="143">
      <c r="A143" s="1">
        <v>44562.0</v>
      </c>
      <c r="B143" s="2" t="s">
        <v>36</v>
      </c>
      <c r="C143" s="5">
        <v>118.0</v>
      </c>
      <c r="D143" s="9" t="s">
        <v>1641</v>
      </c>
      <c r="E143" s="2" t="s">
        <v>1642</v>
      </c>
      <c r="F143" s="4">
        <v>2009.0</v>
      </c>
      <c r="G143" s="2" t="s">
        <v>1643</v>
      </c>
      <c r="H143" s="2">
        <v>3.0</v>
      </c>
      <c r="I143" s="2">
        <v>-10.0</v>
      </c>
      <c r="J143" s="2">
        <v>-6.0</v>
      </c>
      <c r="K143" s="2" t="s">
        <v>49</v>
      </c>
      <c r="L143" s="2" t="s">
        <v>49</v>
      </c>
      <c r="M143" s="2" t="s">
        <v>1602</v>
      </c>
      <c r="N143" s="2">
        <v>0.0</v>
      </c>
      <c r="O143" s="2">
        <v>1.0</v>
      </c>
      <c r="P143" s="4" t="s">
        <v>96</v>
      </c>
      <c r="Q143" s="2" t="s">
        <v>122</v>
      </c>
      <c r="R143" s="2" t="s">
        <v>530</v>
      </c>
      <c r="S143" s="2">
        <v>0.75</v>
      </c>
      <c r="T143" s="2">
        <v>0.0</v>
      </c>
      <c r="U143" s="2">
        <v>0.25</v>
      </c>
      <c r="V143" s="2">
        <f t="shared" si="3"/>
        <v>1</v>
      </c>
      <c r="W143" s="2" t="s">
        <v>1644</v>
      </c>
      <c r="X143" s="2" t="s">
        <v>49</v>
      </c>
      <c r="Y143" s="2" t="s">
        <v>1645</v>
      </c>
      <c r="Z143" s="2" t="s">
        <v>77</v>
      </c>
      <c r="AA143" s="2" t="s">
        <v>1646</v>
      </c>
      <c r="AB143" s="2" t="e">
        <v>#NAME?</v>
      </c>
      <c r="AC143" s="2" t="s">
        <v>1647</v>
      </c>
      <c r="AD143" s="4" t="s">
        <v>1648</v>
      </c>
      <c r="AE143" s="2" t="s">
        <v>1649</v>
      </c>
      <c r="AF143" s="2" t="s">
        <v>1650</v>
      </c>
      <c r="AG143" s="2" t="s">
        <v>1651</v>
      </c>
      <c r="AH143" s="2" t="s">
        <v>52</v>
      </c>
      <c r="AI143" s="2" t="s">
        <v>69</v>
      </c>
      <c r="AJ143" s="2"/>
    </row>
    <row r="144">
      <c r="A144" s="1">
        <v>44562.0</v>
      </c>
      <c r="B144" s="2" t="s">
        <v>36</v>
      </c>
      <c r="C144" s="5">
        <v>145.0</v>
      </c>
      <c r="D144" s="4" t="s">
        <v>1652</v>
      </c>
      <c r="E144" s="2" t="s">
        <v>161</v>
      </c>
      <c r="F144" s="4">
        <v>2010.0</v>
      </c>
      <c r="G144" s="2" t="s">
        <v>162</v>
      </c>
      <c r="H144" s="4">
        <v>3.0</v>
      </c>
      <c r="I144" s="4">
        <v>-3.0</v>
      </c>
      <c r="J144" s="4">
        <v>-2.0</v>
      </c>
      <c r="K144" s="8">
        <v>-2.0</v>
      </c>
      <c r="L144" s="8">
        <v>0.0</v>
      </c>
      <c r="M144" s="2" t="s">
        <v>163</v>
      </c>
      <c r="N144" s="2">
        <v>0.0</v>
      </c>
      <c r="O144" s="2">
        <v>1.0</v>
      </c>
      <c r="P144" s="2" t="s">
        <v>59</v>
      </c>
      <c r="Q144" s="2" t="s">
        <v>110</v>
      </c>
      <c r="R144" s="2" t="s">
        <v>111</v>
      </c>
      <c r="S144" s="4">
        <v>0.0</v>
      </c>
      <c r="T144" s="4">
        <v>0.25</v>
      </c>
      <c r="U144" s="4">
        <v>0.75</v>
      </c>
      <c r="V144" s="4">
        <f t="shared" si="3"/>
        <v>1</v>
      </c>
      <c r="W144" s="4" t="s">
        <v>1653</v>
      </c>
      <c r="X144" s="2" t="s">
        <v>165</v>
      </c>
      <c r="Y144" s="2" t="s">
        <v>166</v>
      </c>
      <c r="Z144" s="2" t="s">
        <v>77</v>
      </c>
      <c r="AA144" s="2" t="s">
        <v>1654</v>
      </c>
      <c r="AB144" s="2" t="e">
        <v>#NAME?</v>
      </c>
      <c r="AC144" s="2" t="s">
        <v>1655</v>
      </c>
      <c r="AD144" s="4" t="s">
        <v>1656</v>
      </c>
      <c r="AE144" s="2" t="s">
        <v>1657</v>
      </c>
      <c r="AF144" s="2" t="s">
        <v>601</v>
      </c>
      <c r="AG144" s="2" t="s">
        <v>1658</v>
      </c>
      <c r="AH144" s="4" t="s">
        <v>1659</v>
      </c>
      <c r="AI144" s="2" t="s">
        <v>174</v>
      </c>
      <c r="AJ144" s="2"/>
    </row>
    <row r="145">
      <c r="A145" s="17">
        <v>44562.0</v>
      </c>
      <c r="B145" s="2" t="s">
        <v>36</v>
      </c>
      <c r="C145" s="5">
        <v>169.0</v>
      </c>
      <c r="D145" s="4" t="s">
        <v>1660</v>
      </c>
      <c r="E145" s="4" t="s">
        <v>1661</v>
      </c>
      <c r="F145" s="4">
        <v>2021.0</v>
      </c>
      <c r="G145" s="2" t="s">
        <v>1662</v>
      </c>
      <c r="H145" s="2">
        <v>1.0</v>
      </c>
      <c r="I145" s="4">
        <v>-10.0</v>
      </c>
      <c r="J145" s="2">
        <v>-6.0</v>
      </c>
      <c r="K145" s="2">
        <v>2.0</v>
      </c>
      <c r="L145" s="2">
        <v>2.0</v>
      </c>
      <c r="M145" s="2" t="s">
        <v>142</v>
      </c>
      <c r="N145" s="2">
        <v>0.0</v>
      </c>
      <c r="O145" s="2">
        <v>1.0</v>
      </c>
      <c r="P145" s="2" t="s">
        <v>301</v>
      </c>
      <c r="Q145" s="2" t="s">
        <v>122</v>
      </c>
      <c r="R145" s="6"/>
      <c r="S145" s="2">
        <v>0.0</v>
      </c>
      <c r="T145" s="2">
        <v>1.0</v>
      </c>
      <c r="U145" s="2">
        <v>0.0</v>
      </c>
      <c r="V145" s="2">
        <f t="shared" si="3"/>
        <v>1</v>
      </c>
      <c r="W145" s="2" t="s">
        <v>1663</v>
      </c>
      <c r="X145" s="2" t="s">
        <v>1664</v>
      </c>
      <c r="Y145" s="2" t="s">
        <v>1665</v>
      </c>
      <c r="Z145" s="2" t="s">
        <v>1053</v>
      </c>
      <c r="AA145" s="2" t="s">
        <v>1666</v>
      </c>
      <c r="AB145" s="6"/>
      <c r="AC145" s="2" t="s">
        <v>1667</v>
      </c>
      <c r="AD145" s="4" t="s">
        <v>1668</v>
      </c>
      <c r="AE145" s="18" t="s">
        <v>1669</v>
      </c>
      <c r="AF145" s="2" t="s">
        <v>1670</v>
      </c>
      <c r="AG145" s="2" t="s">
        <v>1671</v>
      </c>
      <c r="AH145" s="4" t="s">
        <v>1672</v>
      </c>
      <c r="AI145" s="2" t="s">
        <v>69</v>
      </c>
      <c r="AJ145" s="2" t="s">
        <v>54</v>
      </c>
    </row>
    <row r="146">
      <c r="A146" s="17">
        <v>44562.0</v>
      </c>
      <c r="B146" s="2" t="s">
        <v>36</v>
      </c>
      <c r="C146" s="5">
        <v>176.0</v>
      </c>
      <c r="D146" s="4" t="s">
        <v>1673</v>
      </c>
      <c r="E146" s="4" t="s">
        <v>1674</v>
      </c>
      <c r="F146" s="4">
        <v>2021.0</v>
      </c>
      <c r="G146" s="2" t="s">
        <v>52</v>
      </c>
      <c r="H146" s="2" t="s">
        <v>1675</v>
      </c>
      <c r="I146" s="4" t="s">
        <v>1184</v>
      </c>
      <c r="J146" s="2" t="s">
        <v>1184</v>
      </c>
      <c r="K146" s="2" t="s">
        <v>1184</v>
      </c>
      <c r="L146" s="2" t="s">
        <v>1184</v>
      </c>
      <c r="M146" s="4" t="s">
        <v>52</v>
      </c>
      <c r="N146" s="2">
        <v>1.0</v>
      </c>
      <c r="O146" s="2">
        <v>0.0</v>
      </c>
      <c r="P146" s="2" t="s">
        <v>59</v>
      </c>
      <c r="Q146" s="2" t="s">
        <v>134</v>
      </c>
      <c r="R146" s="6"/>
      <c r="S146" s="2">
        <v>0.5</v>
      </c>
      <c r="T146" s="2">
        <v>0.5</v>
      </c>
      <c r="U146" s="2">
        <v>0.0</v>
      </c>
      <c r="V146" s="2">
        <f t="shared" si="3"/>
        <v>1</v>
      </c>
      <c r="W146" s="2" t="s">
        <v>1676</v>
      </c>
      <c r="X146" s="2" t="s">
        <v>49</v>
      </c>
      <c r="Y146" s="2" t="s">
        <v>49</v>
      </c>
      <c r="Z146" s="2" t="s">
        <v>1484</v>
      </c>
      <c r="AA146" s="2" t="s">
        <v>1677</v>
      </c>
      <c r="AB146" s="6"/>
      <c r="AC146" s="2" t="s">
        <v>1678</v>
      </c>
      <c r="AD146" s="4" t="s">
        <v>1679</v>
      </c>
      <c r="AE146" s="2" t="s">
        <v>1680</v>
      </c>
      <c r="AF146" s="2" t="s">
        <v>1681</v>
      </c>
      <c r="AG146" s="2" t="s">
        <v>1184</v>
      </c>
      <c r="AH146" s="4" t="s">
        <v>1682</v>
      </c>
      <c r="AI146" s="2" t="s">
        <v>1184</v>
      </c>
      <c r="AJ146" s="2" t="s">
        <v>54</v>
      </c>
    </row>
    <row r="147">
      <c r="A147" s="1">
        <v>44562.0</v>
      </c>
      <c r="B147" s="2" t="s">
        <v>36</v>
      </c>
      <c r="C147" s="5">
        <v>178.0</v>
      </c>
      <c r="D147" s="4" t="s">
        <v>1683</v>
      </c>
      <c r="E147" s="4" t="s">
        <v>1684</v>
      </c>
      <c r="F147" s="4">
        <v>2016.0</v>
      </c>
      <c r="G147" s="2" t="s">
        <v>289</v>
      </c>
      <c r="H147" s="2">
        <v>3.0</v>
      </c>
      <c r="I147" s="4">
        <v>-6.0</v>
      </c>
      <c r="J147" s="2">
        <v>-1.0</v>
      </c>
      <c r="K147" s="2">
        <v>-6.0</v>
      </c>
      <c r="L147" s="2">
        <v>0.0</v>
      </c>
      <c r="M147" s="9" t="s">
        <v>1685</v>
      </c>
      <c r="N147" s="2">
        <v>1.0</v>
      </c>
      <c r="O147" s="2">
        <v>1.0</v>
      </c>
      <c r="P147" s="2" t="s">
        <v>59</v>
      </c>
      <c r="Q147" s="2" t="s">
        <v>134</v>
      </c>
      <c r="R147" s="6"/>
      <c r="S147" s="2">
        <v>0.25</v>
      </c>
      <c r="T147" s="2">
        <v>0.75</v>
      </c>
      <c r="U147" s="2">
        <v>0.0</v>
      </c>
      <c r="V147" s="2">
        <f t="shared" si="3"/>
        <v>1</v>
      </c>
      <c r="W147" s="2" t="s">
        <v>1686</v>
      </c>
      <c r="X147" s="2" t="s">
        <v>1687</v>
      </c>
      <c r="Y147" s="2" t="s">
        <v>166</v>
      </c>
      <c r="Z147" s="2" t="s">
        <v>1688</v>
      </c>
      <c r="AA147" s="2" t="s">
        <v>1689</v>
      </c>
      <c r="AB147" s="6"/>
      <c r="AC147" s="2" t="s">
        <v>1690</v>
      </c>
      <c r="AD147" s="4" t="s">
        <v>1691</v>
      </c>
      <c r="AE147" s="2" t="s">
        <v>1692</v>
      </c>
      <c r="AF147" s="2" t="s">
        <v>1693</v>
      </c>
      <c r="AG147" s="2" t="s">
        <v>1693</v>
      </c>
      <c r="AH147" s="4" t="s">
        <v>1694</v>
      </c>
      <c r="AI147" s="2" t="s">
        <v>69</v>
      </c>
      <c r="AJ147" s="2" t="s">
        <v>54</v>
      </c>
    </row>
    <row r="148">
      <c r="A148" s="17">
        <v>44562.0</v>
      </c>
      <c r="B148" s="4" t="s">
        <v>36</v>
      </c>
      <c r="C148" s="5">
        <v>186.0</v>
      </c>
      <c r="D148" s="4" t="s">
        <v>1695</v>
      </c>
      <c r="E148" s="4" t="s">
        <v>1696</v>
      </c>
      <c r="F148" s="4">
        <v>2019.0</v>
      </c>
      <c r="G148" s="2" t="s">
        <v>1024</v>
      </c>
      <c r="H148" s="2">
        <v>3.0</v>
      </c>
      <c r="I148" s="4">
        <v>-10.0</v>
      </c>
      <c r="J148" s="2">
        <v>-5.0</v>
      </c>
      <c r="K148" s="2">
        <v>-2.0</v>
      </c>
      <c r="L148" s="2">
        <v>-2.0</v>
      </c>
      <c r="M148" s="2" t="s">
        <v>142</v>
      </c>
      <c r="N148" s="2">
        <v>0.0</v>
      </c>
      <c r="O148" s="2">
        <v>1.0</v>
      </c>
      <c r="P148" s="2" t="s">
        <v>1697</v>
      </c>
      <c r="Q148" s="2" t="s">
        <v>122</v>
      </c>
      <c r="R148" s="6"/>
      <c r="S148" s="2">
        <v>0.5</v>
      </c>
      <c r="T148" s="2">
        <v>0.0</v>
      </c>
      <c r="U148" s="2">
        <v>0.5</v>
      </c>
      <c r="V148" s="2">
        <f t="shared" si="3"/>
        <v>1</v>
      </c>
      <c r="W148" s="2" t="s">
        <v>1698</v>
      </c>
      <c r="X148" s="2" t="s">
        <v>1101</v>
      </c>
      <c r="Y148" s="2" t="s">
        <v>1699</v>
      </c>
      <c r="Z148" s="2" t="s">
        <v>77</v>
      </c>
      <c r="AA148" s="2" t="s">
        <v>1700</v>
      </c>
      <c r="AB148" s="6"/>
      <c r="AC148" s="2" t="s">
        <v>1701</v>
      </c>
      <c r="AD148" s="4" t="s">
        <v>1702</v>
      </c>
      <c r="AE148" s="2" t="s">
        <v>1703</v>
      </c>
      <c r="AF148" s="2" t="s">
        <v>1704</v>
      </c>
      <c r="AG148" s="2" t="s">
        <v>52</v>
      </c>
      <c r="AH148" s="4" t="s">
        <v>1705</v>
      </c>
      <c r="AI148" s="2" t="s">
        <v>69</v>
      </c>
      <c r="AJ148" s="2" t="s">
        <v>54</v>
      </c>
    </row>
    <row r="149">
      <c r="A149" s="17">
        <v>44562.0</v>
      </c>
      <c r="B149" s="4" t="s">
        <v>36</v>
      </c>
      <c r="C149" s="5">
        <v>191.0</v>
      </c>
      <c r="D149" s="4" t="s">
        <v>1706</v>
      </c>
      <c r="E149" s="4" t="s">
        <v>1707</v>
      </c>
      <c r="F149" s="4">
        <v>2019.0</v>
      </c>
      <c r="G149" s="2" t="s">
        <v>289</v>
      </c>
      <c r="H149" s="13">
        <v>44595.0</v>
      </c>
      <c r="I149" s="4">
        <v>-10.0</v>
      </c>
      <c r="J149" s="2">
        <v>-7.0</v>
      </c>
      <c r="K149" s="2">
        <v>-9.0</v>
      </c>
      <c r="L149" s="2">
        <v>0.0</v>
      </c>
      <c r="M149" s="2" t="s">
        <v>109</v>
      </c>
      <c r="N149" s="2">
        <v>0.0</v>
      </c>
      <c r="O149" s="2">
        <v>1.0</v>
      </c>
      <c r="P149" s="2" t="s">
        <v>59</v>
      </c>
      <c r="Q149" s="2" t="s">
        <v>122</v>
      </c>
      <c r="R149" s="6"/>
      <c r="S149" s="2">
        <v>0.25</v>
      </c>
      <c r="T149" s="2">
        <v>0.75</v>
      </c>
      <c r="U149" s="2">
        <v>0.0</v>
      </c>
      <c r="V149" s="2">
        <f t="shared" si="3"/>
        <v>1</v>
      </c>
      <c r="W149" s="2" t="s">
        <v>1708</v>
      </c>
      <c r="X149" s="2" t="s">
        <v>1709</v>
      </c>
      <c r="Y149" s="2" t="s">
        <v>1710</v>
      </c>
      <c r="Z149" s="2" t="s">
        <v>77</v>
      </c>
      <c r="AA149" s="2" t="s">
        <v>1711</v>
      </c>
      <c r="AB149" s="6"/>
      <c r="AC149" s="2" t="s">
        <v>1712</v>
      </c>
      <c r="AD149" s="4" t="s">
        <v>1713</v>
      </c>
      <c r="AE149" s="2" t="s">
        <v>1714</v>
      </c>
      <c r="AF149" s="2" t="s">
        <v>1715</v>
      </c>
      <c r="AG149" s="2" t="s">
        <v>1716</v>
      </c>
      <c r="AH149" s="4" t="s">
        <v>1717</v>
      </c>
      <c r="AI149" s="2" t="s">
        <v>69</v>
      </c>
      <c r="AJ149" s="6"/>
    </row>
    <row r="150">
      <c r="A150" s="17">
        <v>44562.0</v>
      </c>
      <c r="B150" s="2" t="s">
        <v>36</v>
      </c>
      <c r="C150" s="5">
        <v>196.0</v>
      </c>
      <c r="D150" s="4" t="s">
        <v>1718</v>
      </c>
      <c r="E150" s="4" t="s">
        <v>1719</v>
      </c>
      <c r="F150" s="4">
        <v>2009.0</v>
      </c>
      <c r="G150" s="2" t="s">
        <v>1720</v>
      </c>
      <c r="H150" s="2">
        <v>3.0</v>
      </c>
      <c r="I150" s="4">
        <v>-9.0</v>
      </c>
      <c r="J150" s="2">
        <v>-3.0</v>
      </c>
      <c r="K150" s="2">
        <v>2.0</v>
      </c>
      <c r="L150" s="2">
        <v>2.0</v>
      </c>
      <c r="M150" s="2" t="s">
        <v>109</v>
      </c>
      <c r="N150" s="2">
        <v>0.0</v>
      </c>
      <c r="O150" s="2">
        <v>1.0</v>
      </c>
      <c r="P150" s="2" t="s">
        <v>59</v>
      </c>
      <c r="Q150" s="2" t="s">
        <v>110</v>
      </c>
      <c r="R150" s="6"/>
      <c r="S150" s="2">
        <v>0.25</v>
      </c>
      <c r="T150" s="2">
        <v>0.75</v>
      </c>
      <c r="U150" s="2">
        <v>0.0</v>
      </c>
      <c r="V150" s="2">
        <f t="shared" si="3"/>
        <v>1</v>
      </c>
      <c r="W150" s="2" t="s">
        <v>1721</v>
      </c>
      <c r="X150" s="2" t="s">
        <v>1722</v>
      </c>
      <c r="Y150" s="2" t="s">
        <v>1723</v>
      </c>
      <c r="Z150" s="2" t="s">
        <v>291</v>
      </c>
      <c r="AA150" s="2" t="s">
        <v>1724</v>
      </c>
      <c r="AB150" s="6"/>
      <c r="AC150" s="2" t="s">
        <v>1725</v>
      </c>
      <c r="AD150" s="4" t="s">
        <v>1726</v>
      </c>
      <c r="AE150" s="2" t="s">
        <v>1727</v>
      </c>
      <c r="AF150" s="2" t="s">
        <v>1728</v>
      </c>
      <c r="AG150" s="2" t="s">
        <v>1729</v>
      </c>
      <c r="AH150" s="4" t="s">
        <v>1730</v>
      </c>
      <c r="AI150" s="2" t="s">
        <v>69</v>
      </c>
      <c r="AJ150" s="2" t="s">
        <v>54</v>
      </c>
    </row>
    <row r="151">
      <c r="A151" s="17">
        <v>44562.0</v>
      </c>
      <c r="B151" s="4" t="s">
        <v>36</v>
      </c>
      <c r="C151" s="5">
        <v>200.0</v>
      </c>
      <c r="D151" s="4" t="s">
        <v>1731</v>
      </c>
      <c r="E151" s="4" t="s">
        <v>1732</v>
      </c>
      <c r="F151" s="4">
        <v>2020.0</v>
      </c>
      <c r="G151" s="2" t="s">
        <v>1733</v>
      </c>
      <c r="H151" s="2">
        <v>2.0</v>
      </c>
      <c r="I151" s="4">
        <v>-10.0</v>
      </c>
      <c r="J151" s="2">
        <v>-6.0</v>
      </c>
      <c r="K151" s="2">
        <v>-15.0</v>
      </c>
      <c r="L151" s="2">
        <v>0.0</v>
      </c>
      <c r="M151" s="4" t="s">
        <v>109</v>
      </c>
      <c r="N151" s="2">
        <v>0.0</v>
      </c>
      <c r="O151" s="2">
        <v>1.0</v>
      </c>
      <c r="P151" s="2" t="s">
        <v>59</v>
      </c>
      <c r="Q151" s="2" t="s">
        <v>122</v>
      </c>
      <c r="R151" s="6"/>
      <c r="S151" s="2">
        <v>0.25</v>
      </c>
      <c r="T151" s="2">
        <v>0.75</v>
      </c>
      <c r="U151" s="2">
        <v>0.0</v>
      </c>
      <c r="V151" s="2">
        <f t="shared" si="3"/>
        <v>1</v>
      </c>
      <c r="W151" s="2" t="s">
        <v>1734</v>
      </c>
      <c r="X151" s="2" t="s">
        <v>124</v>
      </c>
      <c r="Y151" s="2" t="s">
        <v>114</v>
      </c>
      <c r="Z151" s="2" t="s">
        <v>77</v>
      </c>
      <c r="AA151" s="2" t="s">
        <v>1735</v>
      </c>
      <c r="AB151" s="6"/>
      <c r="AC151" s="2" t="s">
        <v>1736</v>
      </c>
      <c r="AD151" s="4" t="s">
        <v>1737</v>
      </c>
      <c r="AE151" s="2" t="s">
        <v>1738</v>
      </c>
      <c r="AF151" s="2" t="s">
        <v>1739</v>
      </c>
      <c r="AG151" s="2" t="s">
        <v>52</v>
      </c>
      <c r="AH151" s="4" t="s">
        <v>1740</v>
      </c>
      <c r="AI151" s="2" t="s">
        <v>1086</v>
      </c>
      <c r="AJ151" s="6"/>
    </row>
    <row r="152">
      <c r="A152" s="17">
        <v>44562.0</v>
      </c>
      <c r="B152" s="2" t="s">
        <v>36</v>
      </c>
      <c r="C152" s="5">
        <v>210.0</v>
      </c>
      <c r="D152" s="10" t="s">
        <v>1741</v>
      </c>
      <c r="E152" s="4" t="s">
        <v>1742</v>
      </c>
      <c r="F152" s="4">
        <v>2017.0</v>
      </c>
      <c r="G152" s="3" t="s">
        <v>1743</v>
      </c>
      <c r="H152" s="2">
        <v>3.0</v>
      </c>
      <c r="I152" s="2">
        <v>-10.0</v>
      </c>
      <c r="J152" s="2">
        <v>-6.0</v>
      </c>
      <c r="K152" s="3">
        <v>2.0</v>
      </c>
      <c r="L152" s="3">
        <v>2.0</v>
      </c>
      <c r="M152" s="3" t="s">
        <v>142</v>
      </c>
      <c r="N152" s="2">
        <v>1.0</v>
      </c>
      <c r="O152" s="3">
        <v>1.0</v>
      </c>
      <c r="P152" s="3" t="s">
        <v>981</v>
      </c>
      <c r="Q152" s="3" t="s">
        <v>134</v>
      </c>
      <c r="R152" s="5"/>
      <c r="S152" s="3">
        <v>0.45</v>
      </c>
      <c r="T152" s="3">
        <v>0.45</v>
      </c>
      <c r="U152" s="3">
        <v>0.1</v>
      </c>
      <c r="V152" s="2">
        <f t="shared" si="3"/>
        <v>1</v>
      </c>
      <c r="W152" s="3" t="s">
        <v>1744</v>
      </c>
      <c r="X152" s="3" t="s">
        <v>1745</v>
      </c>
      <c r="Y152" s="3" t="s">
        <v>1746</v>
      </c>
      <c r="Z152" s="3" t="s">
        <v>1747</v>
      </c>
      <c r="AA152" s="3" t="s">
        <v>1748</v>
      </c>
      <c r="AB152" s="5"/>
      <c r="AC152" s="3" t="s">
        <v>1749</v>
      </c>
      <c r="AD152" s="4" t="s">
        <v>1750</v>
      </c>
      <c r="AE152" s="3" t="s">
        <v>1751</v>
      </c>
      <c r="AF152" s="3" t="s">
        <v>1752</v>
      </c>
      <c r="AG152" s="3" t="s">
        <v>1753</v>
      </c>
      <c r="AH152" s="4" t="s">
        <v>1754</v>
      </c>
      <c r="AI152" s="3" t="s">
        <v>69</v>
      </c>
      <c r="AJ152" s="3" t="s">
        <v>54</v>
      </c>
    </row>
    <row r="153">
      <c r="A153" s="1">
        <v>44562.0</v>
      </c>
      <c r="B153" s="4" t="s">
        <v>36</v>
      </c>
      <c r="C153" s="5">
        <v>212.0</v>
      </c>
      <c r="D153" s="4" t="s">
        <v>1755</v>
      </c>
      <c r="E153" s="4" t="s">
        <v>1756</v>
      </c>
      <c r="F153" s="4">
        <v>2020.0</v>
      </c>
      <c r="G153" s="3" t="s">
        <v>289</v>
      </c>
      <c r="H153" s="2" t="s">
        <v>1757</v>
      </c>
      <c r="I153" s="2">
        <v>-10.0</v>
      </c>
      <c r="J153" s="2">
        <v>-6.0</v>
      </c>
      <c r="K153" s="4">
        <v>-9.0</v>
      </c>
      <c r="L153" s="3">
        <v>0.0</v>
      </c>
      <c r="M153" s="3" t="s">
        <v>109</v>
      </c>
      <c r="N153" s="2">
        <v>0.0</v>
      </c>
      <c r="O153" s="3">
        <v>1.0</v>
      </c>
      <c r="P153" s="3" t="s">
        <v>59</v>
      </c>
      <c r="Q153" s="3" t="s">
        <v>122</v>
      </c>
      <c r="R153" s="5"/>
      <c r="S153" s="3">
        <v>0.25</v>
      </c>
      <c r="T153" s="3">
        <v>0.75</v>
      </c>
      <c r="U153" s="3">
        <v>0.0</v>
      </c>
      <c r="V153" s="2">
        <f t="shared" si="3"/>
        <v>1</v>
      </c>
      <c r="W153" s="3" t="s">
        <v>1758</v>
      </c>
      <c r="X153" s="3" t="s">
        <v>1759</v>
      </c>
      <c r="Y153" s="3" t="s">
        <v>114</v>
      </c>
      <c r="Z153" s="3" t="s">
        <v>77</v>
      </c>
      <c r="AA153" s="3" t="s">
        <v>1760</v>
      </c>
      <c r="AB153" s="5"/>
      <c r="AC153" s="3" t="s">
        <v>1761</v>
      </c>
      <c r="AD153" s="4" t="s">
        <v>1762</v>
      </c>
      <c r="AE153" s="3" t="s">
        <v>1763</v>
      </c>
      <c r="AF153" s="3" t="s">
        <v>1764</v>
      </c>
      <c r="AG153" s="5"/>
      <c r="AH153" s="4" t="s">
        <v>1765</v>
      </c>
      <c r="AI153" s="5"/>
      <c r="AJ153" s="5"/>
    </row>
    <row r="154">
      <c r="A154" s="17">
        <v>44562.0</v>
      </c>
      <c r="B154" s="2" t="s">
        <v>36</v>
      </c>
      <c r="C154" s="5">
        <v>214.0</v>
      </c>
      <c r="D154" s="4" t="s">
        <v>1766</v>
      </c>
      <c r="E154" s="4" t="s">
        <v>1767</v>
      </c>
      <c r="F154" s="4">
        <v>2015.0</v>
      </c>
      <c r="G154" s="2" t="s">
        <v>1768</v>
      </c>
      <c r="H154" s="19">
        <v>44595.0</v>
      </c>
      <c r="I154" s="2">
        <v>-10.0</v>
      </c>
      <c r="J154" s="2">
        <v>-6.0</v>
      </c>
      <c r="K154" s="3">
        <v>2.0</v>
      </c>
      <c r="L154" s="3">
        <v>5.0</v>
      </c>
      <c r="M154" s="3" t="s">
        <v>142</v>
      </c>
      <c r="N154" s="2">
        <v>1.0</v>
      </c>
      <c r="O154" s="2">
        <v>0.0</v>
      </c>
      <c r="P154" s="2" t="s">
        <v>981</v>
      </c>
      <c r="Q154" s="2" t="s">
        <v>134</v>
      </c>
      <c r="R154" s="6"/>
      <c r="S154" s="2">
        <v>0.45</v>
      </c>
      <c r="T154" s="2">
        <v>0.45</v>
      </c>
      <c r="U154" s="2">
        <v>0.1</v>
      </c>
      <c r="V154" s="2">
        <f t="shared" si="3"/>
        <v>1</v>
      </c>
      <c r="W154" s="2" t="s">
        <v>1769</v>
      </c>
      <c r="X154" s="2" t="s">
        <v>1770</v>
      </c>
      <c r="Y154" s="2" t="s">
        <v>1771</v>
      </c>
      <c r="Z154" s="2" t="s">
        <v>1772</v>
      </c>
      <c r="AA154" s="2" t="s">
        <v>1773</v>
      </c>
      <c r="AB154" s="6"/>
      <c r="AC154" s="2" t="s">
        <v>1774</v>
      </c>
      <c r="AD154" s="4" t="s">
        <v>1775</v>
      </c>
      <c r="AE154" s="2" t="s">
        <v>1776</v>
      </c>
      <c r="AF154" s="2" t="s">
        <v>1777</v>
      </c>
      <c r="AG154" s="2" t="s">
        <v>1778</v>
      </c>
      <c r="AH154" s="4" t="s">
        <v>1779</v>
      </c>
      <c r="AI154" s="2" t="s">
        <v>69</v>
      </c>
      <c r="AJ154" s="2" t="s">
        <v>54</v>
      </c>
    </row>
    <row r="155">
      <c r="A155" s="1">
        <v>44562.0</v>
      </c>
      <c r="B155" s="2" t="s">
        <v>36</v>
      </c>
      <c r="C155" s="5">
        <v>221.0</v>
      </c>
      <c r="D155" s="4" t="s">
        <v>1780</v>
      </c>
      <c r="E155" s="4" t="s">
        <v>1781</v>
      </c>
      <c r="F155" s="4">
        <v>2021.0</v>
      </c>
      <c r="G155" s="3" t="s">
        <v>289</v>
      </c>
      <c r="H155" s="2">
        <v>3.0</v>
      </c>
      <c r="I155" s="2">
        <v>-5.0</v>
      </c>
      <c r="J155" s="2">
        <v>-3.0</v>
      </c>
      <c r="K155" s="3">
        <v>-6.0</v>
      </c>
      <c r="L155" s="3">
        <v>5.0</v>
      </c>
      <c r="M155" s="3" t="s">
        <v>338</v>
      </c>
      <c r="N155" s="2">
        <v>0.0</v>
      </c>
      <c r="O155" s="3">
        <v>1.0</v>
      </c>
      <c r="P155" s="3" t="s">
        <v>301</v>
      </c>
      <c r="Q155" s="3" t="s">
        <v>122</v>
      </c>
      <c r="R155" s="5"/>
      <c r="S155" s="3">
        <v>1.0</v>
      </c>
      <c r="T155" s="3">
        <v>0.0</v>
      </c>
      <c r="U155" s="3">
        <v>0.0</v>
      </c>
      <c r="V155" s="2">
        <v>0.0</v>
      </c>
      <c r="W155" s="3" t="s">
        <v>1782</v>
      </c>
      <c r="X155" s="3" t="s">
        <v>1783</v>
      </c>
      <c r="Y155" s="3" t="s">
        <v>1039</v>
      </c>
      <c r="Z155" s="3" t="s">
        <v>1484</v>
      </c>
      <c r="AA155" s="3" t="s">
        <v>1784</v>
      </c>
      <c r="AB155" s="5"/>
      <c r="AC155" s="3" t="s">
        <v>1785</v>
      </c>
      <c r="AD155" s="4" t="s">
        <v>1786</v>
      </c>
      <c r="AE155" s="3" t="s">
        <v>1787</v>
      </c>
      <c r="AF155" s="3" t="s">
        <v>1788</v>
      </c>
      <c r="AG155" s="3" t="s">
        <v>1789</v>
      </c>
      <c r="AH155" s="4" t="s">
        <v>1790</v>
      </c>
      <c r="AI155" s="3" t="s">
        <v>69</v>
      </c>
      <c r="AJ155" s="3" t="s">
        <v>54</v>
      </c>
    </row>
    <row r="156">
      <c r="A156" s="1">
        <v>44562.0</v>
      </c>
      <c r="B156" s="20" t="s">
        <v>36</v>
      </c>
      <c r="C156" s="5">
        <v>235.0</v>
      </c>
      <c r="D156" s="4" t="s">
        <v>1791</v>
      </c>
      <c r="E156" s="4" t="s">
        <v>1792</v>
      </c>
      <c r="F156" s="4">
        <v>2019.0</v>
      </c>
      <c r="G156" s="3" t="s">
        <v>1720</v>
      </c>
      <c r="H156" s="2">
        <v>2.0</v>
      </c>
      <c r="I156" s="2">
        <v>-9.0</v>
      </c>
      <c r="J156" s="2">
        <v>-2.0</v>
      </c>
      <c r="K156" s="3">
        <v>2.0</v>
      </c>
      <c r="L156" s="3">
        <v>2.0</v>
      </c>
      <c r="M156" s="3" t="s">
        <v>109</v>
      </c>
      <c r="N156" s="2">
        <v>0.0</v>
      </c>
      <c r="O156" s="3">
        <v>1.0</v>
      </c>
      <c r="P156" s="3" t="s">
        <v>59</v>
      </c>
      <c r="Q156" s="3" t="s">
        <v>110</v>
      </c>
      <c r="R156" s="5"/>
      <c r="S156" s="3">
        <v>0.0</v>
      </c>
      <c r="T156" s="3">
        <v>1.0</v>
      </c>
      <c r="U156" s="3">
        <v>0.0</v>
      </c>
      <c r="V156" s="2">
        <f t="shared" ref="V156:V170" si="4">SUM(S156:U156)</f>
        <v>1</v>
      </c>
      <c r="W156" s="3" t="s">
        <v>1793</v>
      </c>
      <c r="X156" s="3" t="s">
        <v>1722</v>
      </c>
      <c r="Y156" s="3" t="s">
        <v>1723</v>
      </c>
      <c r="Z156" s="3" t="s">
        <v>1484</v>
      </c>
      <c r="AA156" s="3" t="s">
        <v>1794</v>
      </c>
      <c r="AB156" s="5"/>
      <c r="AC156" s="3" t="s">
        <v>1795</v>
      </c>
      <c r="AD156" s="4" t="s">
        <v>1796</v>
      </c>
      <c r="AE156" s="3" t="s">
        <v>1797</v>
      </c>
      <c r="AF156" s="3" t="s">
        <v>1798</v>
      </c>
      <c r="AG156" s="3" t="s">
        <v>1799</v>
      </c>
      <c r="AH156" s="4" t="s">
        <v>1800</v>
      </c>
      <c r="AI156" s="3" t="s">
        <v>69</v>
      </c>
      <c r="AJ156" s="3"/>
    </row>
    <row r="157">
      <c r="A157" s="1">
        <v>44562.0</v>
      </c>
      <c r="B157" s="2" t="s">
        <v>36</v>
      </c>
      <c r="C157" s="5">
        <v>236.0</v>
      </c>
      <c r="D157" s="4" t="s">
        <v>1801</v>
      </c>
      <c r="E157" s="4" t="s">
        <v>1792</v>
      </c>
      <c r="F157" s="4">
        <v>2019.0</v>
      </c>
      <c r="G157" s="3" t="s">
        <v>1802</v>
      </c>
      <c r="H157" s="2">
        <v>2.0</v>
      </c>
      <c r="I157" s="2">
        <v>-9.0</v>
      </c>
      <c r="J157" s="2">
        <v>-9.0</v>
      </c>
      <c r="K157" s="3">
        <v>2.0</v>
      </c>
      <c r="L157" s="3">
        <v>2.0</v>
      </c>
      <c r="M157" s="3" t="s">
        <v>109</v>
      </c>
      <c r="N157" s="2">
        <v>0.0</v>
      </c>
      <c r="O157" s="3">
        <v>1.0</v>
      </c>
      <c r="P157" s="3" t="s">
        <v>59</v>
      </c>
      <c r="Q157" s="3" t="s">
        <v>122</v>
      </c>
      <c r="R157" s="5"/>
      <c r="S157" s="3">
        <v>0.0</v>
      </c>
      <c r="T157" s="3">
        <v>1.0</v>
      </c>
      <c r="U157" s="3">
        <v>0.0</v>
      </c>
      <c r="V157" s="2">
        <f t="shared" si="4"/>
        <v>1</v>
      </c>
      <c r="W157" s="3" t="s">
        <v>1803</v>
      </c>
      <c r="X157" s="3" t="s">
        <v>1722</v>
      </c>
      <c r="Y157" s="3" t="s">
        <v>1723</v>
      </c>
      <c r="Z157" s="3" t="s">
        <v>1484</v>
      </c>
      <c r="AA157" s="3" t="s">
        <v>1804</v>
      </c>
      <c r="AB157" s="5"/>
      <c r="AC157" s="3" t="s">
        <v>1805</v>
      </c>
      <c r="AD157" s="4" t="s">
        <v>1806</v>
      </c>
      <c r="AE157" s="3" t="s">
        <v>1807</v>
      </c>
      <c r="AF157" s="3" t="s">
        <v>1808</v>
      </c>
      <c r="AG157" s="3" t="s">
        <v>1809</v>
      </c>
      <c r="AH157" s="4" t="s">
        <v>1810</v>
      </c>
      <c r="AI157" s="3" t="s">
        <v>69</v>
      </c>
      <c r="AJ157" s="3" t="s">
        <v>54</v>
      </c>
    </row>
    <row r="158">
      <c r="A158" s="1">
        <v>44562.0</v>
      </c>
      <c r="B158" s="4" t="s">
        <v>36</v>
      </c>
      <c r="C158" s="5">
        <v>241.0</v>
      </c>
      <c r="D158" s="4" t="s">
        <v>1811</v>
      </c>
      <c r="E158" s="4" t="s">
        <v>1812</v>
      </c>
      <c r="F158" s="4">
        <v>2019.0</v>
      </c>
      <c r="G158" s="2" t="s">
        <v>289</v>
      </c>
      <c r="H158" s="13">
        <v>44595.0</v>
      </c>
      <c r="I158" s="4">
        <v>-9.0</v>
      </c>
      <c r="J158" s="2">
        <v>-7.0</v>
      </c>
      <c r="K158" s="2">
        <v>-9.0</v>
      </c>
      <c r="L158" s="2">
        <v>0.0</v>
      </c>
      <c r="M158" s="3" t="s">
        <v>109</v>
      </c>
      <c r="N158" s="2">
        <v>0.0</v>
      </c>
      <c r="O158" s="2">
        <v>1.0</v>
      </c>
      <c r="P158" s="2" t="s">
        <v>59</v>
      </c>
      <c r="Q158" s="2" t="s">
        <v>122</v>
      </c>
      <c r="R158" s="6"/>
      <c r="S158" s="2">
        <v>0.25</v>
      </c>
      <c r="T158" s="2">
        <v>0.75</v>
      </c>
      <c r="U158" s="2">
        <v>0.0</v>
      </c>
      <c r="V158" s="2">
        <f t="shared" si="4"/>
        <v>1</v>
      </c>
      <c r="W158" s="3" t="s">
        <v>1813</v>
      </c>
      <c r="X158" s="2" t="s">
        <v>1709</v>
      </c>
      <c r="Y158" s="2" t="s">
        <v>1710</v>
      </c>
      <c r="Z158" s="3" t="s">
        <v>77</v>
      </c>
      <c r="AA158" s="3" t="s">
        <v>1814</v>
      </c>
      <c r="AB158" s="5"/>
      <c r="AC158" s="3" t="s">
        <v>1815</v>
      </c>
      <c r="AD158" s="4" t="s">
        <v>1816</v>
      </c>
      <c r="AE158" s="3" t="s">
        <v>1817</v>
      </c>
      <c r="AF158" s="3" t="s">
        <v>1818</v>
      </c>
      <c r="AG158" s="3" t="s">
        <v>1819</v>
      </c>
      <c r="AH158" s="4" t="s">
        <v>1820</v>
      </c>
      <c r="AI158" s="3" t="s">
        <v>1086</v>
      </c>
      <c r="AJ158" s="5"/>
    </row>
    <row r="159">
      <c r="A159" s="1">
        <v>44562.0</v>
      </c>
      <c r="B159" s="4" t="s">
        <v>36</v>
      </c>
      <c r="C159" s="5">
        <v>242.0</v>
      </c>
      <c r="D159" s="4" t="s">
        <v>1821</v>
      </c>
      <c r="E159" s="4" t="s">
        <v>1822</v>
      </c>
      <c r="F159" s="4">
        <v>2020.0</v>
      </c>
      <c r="G159" s="3" t="s">
        <v>1823</v>
      </c>
      <c r="H159" s="2">
        <v>2.0</v>
      </c>
      <c r="I159" s="2">
        <v>-10.0</v>
      </c>
      <c r="J159" s="2">
        <v>-6.0</v>
      </c>
      <c r="K159" s="3">
        <v>-6.0</v>
      </c>
      <c r="L159" s="3">
        <v>5.0</v>
      </c>
      <c r="M159" s="3" t="s">
        <v>142</v>
      </c>
      <c r="N159" s="2">
        <v>0.0</v>
      </c>
      <c r="O159" s="3">
        <v>1.0</v>
      </c>
      <c r="P159" s="3" t="s">
        <v>981</v>
      </c>
      <c r="Q159" s="3" t="s">
        <v>122</v>
      </c>
      <c r="R159" s="5"/>
      <c r="S159" s="3">
        <v>0.5</v>
      </c>
      <c r="T159" s="3">
        <v>0.5</v>
      </c>
      <c r="U159" s="3">
        <v>0.0</v>
      </c>
      <c r="V159" s="2">
        <f t="shared" si="4"/>
        <v>1</v>
      </c>
      <c r="W159" s="3" t="s">
        <v>1824</v>
      </c>
      <c r="X159" s="3" t="s">
        <v>1825</v>
      </c>
      <c r="Y159" s="3" t="s">
        <v>1826</v>
      </c>
      <c r="Z159" s="3" t="s">
        <v>264</v>
      </c>
      <c r="AA159" s="3" t="s">
        <v>1827</v>
      </c>
      <c r="AB159" s="5"/>
      <c r="AC159" s="3" t="s">
        <v>1828</v>
      </c>
      <c r="AD159" s="4" t="s">
        <v>1829</v>
      </c>
      <c r="AE159" s="3" t="s">
        <v>1830</v>
      </c>
      <c r="AF159" s="3" t="s">
        <v>1831</v>
      </c>
      <c r="AG159" s="3" t="s">
        <v>52</v>
      </c>
      <c r="AH159" s="4" t="s">
        <v>1832</v>
      </c>
      <c r="AI159" s="3" t="s">
        <v>69</v>
      </c>
      <c r="AJ159" s="3" t="s">
        <v>54</v>
      </c>
    </row>
    <row r="160">
      <c r="A160" s="1">
        <v>44562.0</v>
      </c>
      <c r="B160" s="2" t="s">
        <v>36</v>
      </c>
      <c r="C160" s="5">
        <v>253.0</v>
      </c>
      <c r="D160" s="4" t="s">
        <v>1833</v>
      </c>
      <c r="E160" s="4" t="s">
        <v>1834</v>
      </c>
      <c r="F160" s="4">
        <v>2022.0</v>
      </c>
      <c r="G160" s="3" t="s">
        <v>1835</v>
      </c>
      <c r="H160" s="2">
        <v>2.0</v>
      </c>
      <c r="I160" s="2">
        <v>-10.0</v>
      </c>
      <c r="J160" s="2">
        <v>-6.0</v>
      </c>
      <c r="K160" s="3">
        <v>2.0</v>
      </c>
      <c r="L160" s="3">
        <v>2.0</v>
      </c>
      <c r="M160" s="3" t="s">
        <v>142</v>
      </c>
      <c r="N160" s="2">
        <v>1.0</v>
      </c>
      <c r="O160" s="3">
        <v>1.0</v>
      </c>
      <c r="P160" s="3" t="s">
        <v>981</v>
      </c>
      <c r="Q160" s="3" t="s">
        <v>122</v>
      </c>
      <c r="R160" s="5"/>
      <c r="S160" s="3">
        <v>0.25</v>
      </c>
      <c r="T160" s="3">
        <v>0.5</v>
      </c>
      <c r="U160" s="3">
        <v>0.25</v>
      </c>
      <c r="V160" s="2">
        <f t="shared" si="4"/>
        <v>1</v>
      </c>
      <c r="W160" s="3" t="s">
        <v>1836</v>
      </c>
      <c r="X160" s="3" t="s">
        <v>1837</v>
      </c>
      <c r="Y160" s="3" t="s">
        <v>1838</v>
      </c>
      <c r="Z160" s="3" t="s">
        <v>1484</v>
      </c>
      <c r="AA160" s="3" t="s">
        <v>1839</v>
      </c>
      <c r="AB160" s="5"/>
      <c r="AC160" s="3" t="s">
        <v>1840</v>
      </c>
      <c r="AD160" s="4" t="s">
        <v>1841</v>
      </c>
      <c r="AE160" s="3" t="s">
        <v>1842</v>
      </c>
      <c r="AF160" s="3" t="s">
        <v>1843</v>
      </c>
      <c r="AG160" s="3" t="s">
        <v>1844</v>
      </c>
      <c r="AH160" s="4" t="s">
        <v>1845</v>
      </c>
      <c r="AI160" s="3" t="s">
        <v>69</v>
      </c>
      <c r="AJ160" s="3" t="s">
        <v>54</v>
      </c>
    </row>
    <row r="161">
      <c r="A161" s="1">
        <v>44562.0</v>
      </c>
      <c r="B161" s="2" t="s">
        <v>36</v>
      </c>
      <c r="C161" s="5">
        <v>261.0</v>
      </c>
      <c r="D161" s="9" t="s">
        <v>1846</v>
      </c>
      <c r="E161" s="4" t="s">
        <v>1847</v>
      </c>
      <c r="F161" s="4">
        <v>2020.0</v>
      </c>
      <c r="G161" s="3" t="s">
        <v>1848</v>
      </c>
      <c r="H161" s="2">
        <v>2.0</v>
      </c>
      <c r="I161" s="2">
        <v>-10.0</v>
      </c>
      <c r="J161" s="2">
        <v>-6.0</v>
      </c>
      <c r="K161" s="3">
        <v>2.0</v>
      </c>
      <c r="L161" s="3">
        <v>2.0</v>
      </c>
      <c r="M161" s="3" t="s">
        <v>1602</v>
      </c>
      <c r="N161" s="2">
        <v>0.0</v>
      </c>
      <c r="O161" s="3">
        <v>0.0</v>
      </c>
      <c r="P161" s="3" t="s">
        <v>1227</v>
      </c>
      <c r="Q161" s="3" t="s">
        <v>122</v>
      </c>
      <c r="R161" s="5"/>
      <c r="S161" s="3">
        <v>0.0</v>
      </c>
      <c r="T161" s="3">
        <v>1.0</v>
      </c>
      <c r="U161" s="3">
        <v>0.0</v>
      </c>
      <c r="V161" s="2">
        <f t="shared" si="4"/>
        <v>1</v>
      </c>
      <c r="W161" s="3" t="s">
        <v>1849</v>
      </c>
      <c r="X161" s="3" t="s">
        <v>1202</v>
      </c>
      <c r="Y161" s="3" t="s">
        <v>1838</v>
      </c>
      <c r="Z161" s="3" t="s">
        <v>1053</v>
      </c>
      <c r="AA161" s="3" t="s">
        <v>1850</v>
      </c>
      <c r="AB161" s="5"/>
      <c r="AC161" s="3" t="s">
        <v>1851</v>
      </c>
      <c r="AD161" s="4" t="s">
        <v>1852</v>
      </c>
      <c r="AE161" s="3" t="s">
        <v>1853</v>
      </c>
      <c r="AF161" s="3" t="s">
        <v>1854</v>
      </c>
      <c r="AG161" s="3" t="s">
        <v>1855</v>
      </c>
      <c r="AH161" s="4" t="s">
        <v>1856</v>
      </c>
      <c r="AI161" s="3" t="s">
        <v>1857</v>
      </c>
      <c r="AJ161" s="5"/>
    </row>
    <row r="162">
      <c r="A162" s="1">
        <v>44562.0</v>
      </c>
      <c r="B162" s="20" t="s">
        <v>36</v>
      </c>
      <c r="C162" s="5">
        <v>282.0</v>
      </c>
      <c r="D162" s="4" t="s">
        <v>1858</v>
      </c>
      <c r="E162" s="4" t="s">
        <v>1859</v>
      </c>
      <c r="F162" s="4">
        <v>2021.0</v>
      </c>
      <c r="G162" s="3" t="s">
        <v>1335</v>
      </c>
      <c r="H162" s="2">
        <v>2.0</v>
      </c>
      <c r="I162" s="2">
        <v>-9.0</v>
      </c>
      <c r="J162" s="2">
        <v>-5.0</v>
      </c>
      <c r="K162" s="3">
        <v>-3.0</v>
      </c>
      <c r="L162" s="3">
        <v>0.0</v>
      </c>
      <c r="M162" s="3" t="s">
        <v>1860</v>
      </c>
      <c r="N162" s="2">
        <v>1.0</v>
      </c>
      <c r="O162" s="3">
        <v>1.0</v>
      </c>
      <c r="P162" s="3" t="s">
        <v>59</v>
      </c>
      <c r="Q162" s="3" t="s">
        <v>122</v>
      </c>
      <c r="R162" s="5"/>
      <c r="S162" s="3">
        <v>0.0</v>
      </c>
      <c r="T162" s="3">
        <v>0.5</v>
      </c>
      <c r="U162" s="3">
        <v>0.5</v>
      </c>
      <c r="V162" s="2">
        <f t="shared" si="4"/>
        <v>1</v>
      </c>
      <c r="W162" s="3" t="s">
        <v>1861</v>
      </c>
      <c r="X162" s="3" t="s">
        <v>1862</v>
      </c>
      <c r="Y162" s="3" t="s">
        <v>1863</v>
      </c>
      <c r="Z162" s="3" t="s">
        <v>279</v>
      </c>
      <c r="AA162" s="3" t="s">
        <v>1864</v>
      </c>
      <c r="AB162" s="5"/>
      <c r="AC162" s="3" t="s">
        <v>1865</v>
      </c>
      <c r="AD162" s="4" t="s">
        <v>1866</v>
      </c>
      <c r="AE162" s="14" t="s">
        <v>1867</v>
      </c>
      <c r="AF162" s="3" t="s">
        <v>1868</v>
      </c>
      <c r="AG162" s="3" t="s">
        <v>1869</v>
      </c>
      <c r="AH162" s="4" t="s">
        <v>1870</v>
      </c>
      <c r="AI162" s="3" t="s">
        <v>69</v>
      </c>
      <c r="AJ162" s="3" t="s">
        <v>54</v>
      </c>
    </row>
    <row r="163">
      <c r="A163" s="1">
        <v>44562.0</v>
      </c>
      <c r="B163" s="2" t="s">
        <v>36</v>
      </c>
      <c r="C163" s="5">
        <v>284.0</v>
      </c>
      <c r="D163" s="4" t="s">
        <v>1871</v>
      </c>
      <c r="E163" s="4" t="s">
        <v>1872</v>
      </c>
      <c r="F163" s="4">
        <v>2020.0</v>
      </c>
      <c r="G163" s="3" t="s">
        <v>1873</v>
      </c>
      <c r="H163" s="2">
        <v>3.0</v>
      </c>
      <c r="I163" s="2">
        <v>-10.0</v>
      </c>
      <c r="J163" s="2">
        <v>-9.0</v>
      </c>
      <c r="K163" s="3">
        <v>-6.0</v>
      </c>
      <c r="L163" s="3">
        <v>0.0</v>
      </c>
      <c r="M163" s="3" t="s">
        <v>142</v>
      </c>
      <c r="N163" s="2">
        <v>0.0</v>
      </c>
      <c r="O163" s="3">
        <v>1.0</v>
      </c>
      <c r="P163" s="3" t="s">
        <v>981</v>
      </c>
      <c r="Q163" s="3" t="s">
        <v>110</v>
      </c>
      <c r="R163" s="5"/>
      <c r="S163" s="3">
        <v>0.0</v>
      </c>
      <c r="T163" s="3">
        <v>0.5</v>
      </c>
      <c r="U163" s="4">
        <v>0.5</v>
      </c>
      <c r="V163" s="2">
        <f t="shared" si="4"/>
        <v>1</v>
      </c>
      <c r="W163" s="3" t="s">
        <v>1874</v>
      </c>
      <c r="X163" s="3" t="s">
        <v>1875</v>
      </c>
      <c r="Y163" s="3" t="s">
        <v>1876</v>
      </c>
      <c r="Z163" s="3" t="s">
        <v>481</v>
      </c>
      <c r="AA163" s="3" t="s">
        <v>1877</v>
      </c>
      <c r="AB163" s="5"/>
      <c r="AC163" s="3" t="s">
        <v>1878</v>
      </c>
      <c r="AD163" s="4" t="s">
        <v>1879</v>
      </c>
      <c r="AE163" s="3" t="s">
        <v>1880</v>
      </c>
      <c r="AF163" s="3" t="s">
        <v>1881</v>
      </c>
      <c r="AG163" s="3" t="s">
        <v>52</v>
      </c>
      <c r="AH163" s="4" t="s">
        <v>1882</v>
      </c>
      <c r="AI163" s="3" t="s">
        <v>69</v>
      </c>
      <c r="AJ163" s="3" t="s">
        <v>54</v>
      </c>
    </row>
    <row r="164">
      <c r="A164" s="1">
        <v>44562.0</v>
      </c>
      <c r="B164" s="20" t="s">
        <v>36</v>
      </c>
      <c r="C164" s="5">
        <v>304.0</v>
      </c>
      <c r="D164" s="4" t="s">
        <v>1883</v>
      </c>
      <c r="E164" s="4" t="s">
        <v>1884</v>
      </c>
      <c r="F164" s="4">
        <v>2021.0</v>
      </c>
      <c r="G164" s="3" t="s">
        <v>1885</v>
      </c>
      <c r="H164" s="2">
        <v>2.0</v>
      </c>
      <c r="I164" s="4">
        <v>-9.0</v>
      </c>
      <c r="J164" s="2">
        <v>-5.0</v>
      </c>
      <c r="K164" s="9">
        <v>-6.0</v>
      </c>
      <c r="L164" s="9">
        <v>5.0</v>
      </c>
      <c r="M164" s="3" t="s">
        <v>72</v>
      </c>
      <c r="N164" s="2">
        <v>1.0</v>
      </c>
      <c r="O164" s="3">
        <v>1.0</v>
      </c>
      <c r="P164" s="3" t="s">
        <v>1886</v>
      </c>
      <c r="Q164" s="3" t="s">
        <v>122</v>
      </c>
      <c r="R164" s="5"/>
      <c r="S164" s="3">
        <v>0.5</v>
      </c>
      <c r="T164" s="3">
        <v>0.5</v>
      </c>
      <c r="U164" s="3">
        <v>0.0</v>
      </c>
      <c r="V164" s="2">
        <f t="shared" si="4"/>
        <v>1</v>
      </c>
      <c r="W164" s="3" t="s">
        <v>1887</v>
      </c>
      <c r="X164" s="3" t="s">
        <v>1888</v>
      </c>
      <c r="Y164" s="3" t="s">
        <v>1889</v>
      </c>
      <c r="Z164" s="3" t="s">
        <v>264</v>
      </c>
      <c r="AA164" s="3" t="s">
        <v>1890</v>
      </c>
      <c r="AB164" s="5"/>
      <c r="AC164" s="3" t="s">
        <v>1891</v>
      </c>
      <c r="AD164" s="4" t="s">
        <v>1892</v>
      </c>
      <c r="AE164" s="3" t="s">
        <v>1893</v>
      </c>
      <c r="AF164" s="3" t="s">
        <v>1894</v>
      </c>
      <c r="AG164" s="3" t="s">
        <v>1895</v>
      </c>
      <c r="AH164" s="4" t="s">
        <v>1896</v>
      </c>
      <c r="AI164" s="3" t="s">
        <v>69</v>
      </c>
      <c r="AJ164" s="3" t="s">
        <v>54</v>
      </c>
    </row>
    <row r="165">
      <c r="A165" s="21">
        <v>44562.0</v>
      </c>
      <c r="B165" s="2" t="s">
        <v>36</v>
      </c>
      <c r="C165" s="5">
        <v>311.0</v>
      </c>
      <c r="D165" s="4" t="s">
        <v>1897</v>
      </c>
      <c r="E165" s="4" t="s">
        <v>1898</v>
      </c>
      <c r="F165" s="4">
        <v>2014.0</v>
      </c>
      <c r="G165" s="4" t="s">
        <v>1899</v>
      </c>
      <c r="H165" s="4">
        <v>3.0</v>
      </c>
      <c r="I165" s="4">
        <v>-5.0</v>
      </c>
      <c r="J165" s="4">
        <v>-1.0</v>
      </c>
      <c r="K165" s="4">
        <v>0.0</v>
      </c>
      <c r="L165" s="4">
        <v>9.0</v>
      </c>
      <c r="M165" s="4" t="s">
        <v>338</v>
      </c>
      <c r="N165" s="4">
        <v>1.0</v>
      </c>
      <c r="O165" s="4">
        <v>1.0</v>
      </c>
      <c r="P165" s="4" t="s">
        <v>59</v>
      </c>
      <c r="Q165" s="4" t="s">
        <v>122</v>
      </c>
      <c r="R165" s="22"/>
      <c r="S165" s="4">
        <v>0.75</v>
      </c>
      <c r="T165" s="4">
        <v>0.0</v>
      </c>
      <c r="U165" s="4">
        <v>0.25</v>
      </c>
      <c r="V165" s="4">
        <f t="shared" si="4"/>
        <v>1</v>
      </c>
      <c r="W165" s="4" t="s">
        <v>1900</v>
      </c>
      <c r="X165" s="4" t="s">
        <v>1901</v>
      </c>
      <c r="Y165" s="4" t="s">
        <v>1902</v>
      </c>
      <c r="Z165" s="4" t="s">
        <v>291</v>
      </c>
      <c r="AA165" s="4" t="s">
        <v>1903</v>
      </c>
      <c r="AB165" s="22"/>
      <c r="AC165" s="4" t="s">
        <v>1904</v>
      </c>
      <c r="AD165" s="4" t="s">
        <v>1905</v>
      </c>
      <c r="AE165" s="4" t="s">
        <v>1906</v>
      </c>
      <c r="AF165" s="4" t="s">
        <v>1907</v>
      </c>
      <c r="AG165" s="4" t="s">
        <v>1908</v>
      </c>
      <c r="AH165" s="4" t="s">
        <v>1909</v>
      </c>
      <c r="AI165" s="4" t="s">
        <v>69</v>
      </c>
      <c r="AJ165" s="4" t="s">
        <v>54</v>
      </c>
    </row>
    <row r="166">
      <c r="A166" s="1">
        <v>44562.0</v>
      </c>
      <c r="B166" s="20" t="s">
        <v>36</v>
      </c>
      <c r="C166" s="5">
        <v>316.0</v>
      </c>
      <c r="D166" s="4" t="s">
        <v>1910</v>
      </c>
      <c r="E166" s="4" t="s">
        <v>1911</v>
      </c>
      <c r="F166" s="4">
        <v>2021.0</v>
      </c>
      <c r="G166" s="3" t="s">
        <v>1912</v>
      </c>
      <c r="H166" s="13">
        <v>44595.0</v>
      </c>
      <c r="I166" s="2">
        <v>-10.0</v>
      </c>
      <c r="J166" s="2">
        <v>-7.0</v>
      </c>
      <c r="K166" s="3">
        <v>-9.0</v>
      </c>
      <c r="L166" s="3">
        <v>0.0</v>
      </c>
      <c r="M166" s="3" t="s">
        <v>109</v>
      </c>
      <c r="N166" s="2">
        <v>0.0</v>
      </c>
      <c r="O166" s="3">
        <v>1.0</v>
      </c>
      <c r="P166" s="3" t="s">
        <v>301</v>
      </c>
      <c r="Q166" s="3" t="s">
        <v>122</v>
      </c>
      <c r="R166" s="5"/>
      <c r="S166" s="3">
        <v>0.25</v>
      </c>
      <c r="T166" s="3">
        <v>0.75</v>
      </c>
      <c r="U166" s="3">
        <v>0.0</v>
      </c>
      <c r="V166" s="2">
        <f t="shared" si="4"/>
        <v>1</v>
      </c>
      <c r="W166" s="3" t="s">
        <v>1913</v>
      </c>
      <c r="X166" s="3" t="s">
        <v>1914</v>
      </c>
      <c r="Y166" s="3" t="s">
        <v>1915</v>
      </c>
      <c r="Z166" s="3" t="s">
        <v>1484</v>
      </c>
      <c r="AA166" s="3" t="s">
        <v>1916</v>
      </c>
      <c r="AB166" s="5"/>
      <c r="AC166" s="3" t="s">
        <v>1917</v>
      </c>
      <c r="AD166" s="4" t="s">
        <v>1918</v>
      </c>
      <c r="AE166" s="3" t="s">
        <v>1919</v>
      </c>
      <c r="AF166" s="3" t="s">
        <v>1920</v>
      </c>
      <c r="AG166" s="3" t="s">
        <v>1921</v>
      </c>
      <c r="AH166" s="4" t="s">
        <v>1922</v>
      </c>
      <c r="AI166" s="3" t="s">
        <v>69</v>
      </c>
      <c r="AJ166" s="3" t="s">
        <v>54</v>
      </c>
    </row>
    <row r="167">
      <c r="A167" s="1">
        <v>44562.0</v>
      </c>
      <c r="B167" s="4" t="s">
        <v>36</v>
      </c>
      <c r="C167" s="5">
        <v>317.0</v>
      </c>
      <c r="D167" s="4" t="s">
        <v>1923</v>
      </c>
      <c r="E167" s="4" t="s">
        <v>1911</v>
      </c>
      <c r="F167" s="4">
        <v>2019.0</v>
      </c>
      <c r="G167" s="3" t="s">
        <v>1924</v>
      </c>
      <c r="H167" s="2" t="s">
        <v>1757</v>
      </c>
      <c r="I167" s="2">
        <v>-10.0</v>
      </c>
      <c r="J167" s="2">
        <v>-6.0</v>
      </c>
      <c r="K167" s="9">
        <v>-15.0</v>
      </c>
      <c r="L167" s="3">
        <v>0.0</v>
      </c>
      <c r="M167" s="3" t="s">
        <v>109</v>
      </c>
      <c r="N167" s="2">
        <v>0.0</v>
      </c>
      <c r="O167" s="3">
        <v>1.0</v>
      </c>
      <c r="P167" s="3" t="s">
        <v>59</v>
      </c>
      <c r="Q167" s="3" t="s">
        <v>134</v>
      </c>
      <c r="R167" s="5"/>
      <c r="S167" s="3">
        <v>0.0</v>
      </c>
      <c r="T167" s="3">
        <v>1.0</v>
      </c>
      <c r="U167" s="3">
        <v>0.0</v>
      </c>
      <c r="V167" s="2">
        <f t="shared" si="4"/>
        <v>1</v>
      </c>
      <c r="W167" s="3" t="s">
        <v>1925</v>
      </c>
      <c r="X167" s="3" t="s">
        <v>1926</v>
      </c>
      <c r="Y167" s="3" t="s">
        <v>1113</v>
      </c>
      <c r="Z167" s="3" t="s">
        <v>77</v>
      </c>
      <c r="AA167" s="3" t="s">
        <v>1927</v>
      </c>
      <c r="AB167" s="5"/>
      <c r="AC167" s="3" t="s">
        <v>52</v>
      </c>
      <c r="AD167" s="4" t="s">
        <v>1928</v>
      </c>
      <c r="AE167" s="3" t="s">
        <v>1929</v>
      </c>
      <c r="AF167" s="3" t="s">
        <v>1930</v>
      </c>
      <c r="AG167" s="3" t="s">
        <v>1931</v>
      </c>
      <c r="AH167" s="4" t="s">
        <v>1932</v>
      </c>
      <c r="AI167" s="3" t="s">
        <v>69</v>
      </c>
      <c r="AJ167" s="3" t="s">
        <v>54</v>
      </c>
    </row>
    <row r="168">
      <c r="A168" s="1">
        <v>44562.0</v>
      </c>
      <c r="B168" s="20" t="s">
        <v>36</v>
      </c>
      <c r="C168" s="5">
        <v>321.0</v>
      </c>
      <c r="D168" s="4" t="s">
        <v>1933</v>
      </c>
      <c r="E168" s="4" t="s">
        <v>1934</v>
      </c>
      <c r="F168" s="4">
        <v>2021.0</v>
      </c>
      <c r="G168" s="3" t="s">
        <v>1643</v>
      </c>
      <c r="H168" s="2">
        <v>3.0</v>
      </c>
      <c r="I168" s="2">
        <v>-10.0</v>
      </c>
      <c r="J168" s="2">
        <v>-6.0</v>
      </c>
      <c r="K168" s="3">
        <v>-12.0</v>
      </c>
      <c r="L168" s="3">
        <v>-3.0</v>
      </c>
      <c r="M168" s="3" t="s">
        <v>109</v>
      </c>
      <c r="N168" s="12">
        <v>0.0</v>
      </c>
      <c r="O168" s="12">
        <v>1.0</v>
      </c>
      <c r="P168" s="2" t="s">
        <v>1886</v>
      </c>
      <c r="Q168" s="3" t="s">
        <v>110</v>
      </c>
      <c r="R168" s="5"/>
      <c r="S168" s="3">
        <v>0.5</v>
      </c>
      <c r="T168" s="3">
        <v>0.0</v>
      </c>
      <c r="U168" s="3">
        <v>0.5</v>
      </c>
      <c r="V168" s="2">
        <f t="shared" si="4"/>
        <v>1</v>
      </c>
      <c r="W168" s="3" t="s">
        <v>1935</v>
      </c>
      <c r="X168" s="2" t="s">
        <v>1936</v>
      </c>
      <c r="Y168" s="3" t="s">
        <v>1937</v>
      </c>
      <c r="Z168" s="3" t="s">
        <v>1484</v>
      </c>
      <c r="AA168" s="3" t="s">
        <v>1938</v>
      </c>
      <c r="AB168" s="5"/>
      <c r="AC168" s="3" t="s">
        <v>1939</v>
      </c>
      <c r="AD168" s="3" t="s">
        <v>1940</v>
      </c>
      <c r="AE168" s="3" t="s">
        <v>1941</v>
      </c>
      <c r="AF168" s="4" t="s">
        <v>1940</v>
      </c>
      <c r="AG168" s="3" t="s">
        <v>1942</v>
      </c>
      <c r="AH168" s="4" t="s">
        <v>1943</v>
      </c>
      <c r="AI168" s="3" t="s">
        <v>69</v>
      </c>
      <c r="AJ168" s="12" t="s">
        <v>54</v>
      </c>
    </row>
    <row r="169">
      <c r="A169" s="17">
        <v>44562.0</v>
      </c>
      <c r="B169" s="2" t="s">
        <v>36</v>
      </c>
      <c r="C169" s="5">
        <v>332.0</v>
      </c>
      <c r="D169" s="4" t="s">
        <v>1944</v>
      </c>
      <c r="E169" s="4" t="s">
        <v>1945</v>
      </c>
      <c r="F169" s="4">
        <v>2019.0</v>
      </c>
      <c r="G169" s="3" t="s">
        <v>1946</v>
      </c>
      <c r="H169" s="2">
        <v>3.0</v>
      </c>
      <c r="I169" s="4">
        <v>-10.0</v>
      </c>
      <c r="J169" s="2">
        <v>0.0</v>
      </c>
      <c r="K169" s="3">
        <v>-6.0</v>
      </c>
      <c r="L169" s="3">
        <v>5.0</v>
      </c>
      <c r="M169" s="3" t="s">
        <v>1947</v>
      </c>
      <c r="N169" s="2">
        <v>1.0</v>
      </c>
      <c r="O169" s="3">
        <v>1.0</v>
      </c>
      <c r="P169" s="3" t="s">
        <v>1227</v>
      </c>
      <c r="Q169" s="3" t="s">
        <v>110</v>
      </c>
      <c r="R169" s="5"/>
      <c r="S169" s="3">
        <v>0.5</v>
      </c>
      <c r="T169" s="3">
        <v>0.5</v>
      </c>
      <c r="U169" s="3">
        <v>0.0</v>
      </c>
      <c r="V169" s="2">
        <f t="shared" si="4"/>
        <v>1</v>
      </c>
      <c r="W169" s="3" t="s">
        <v>1948</v>
      </c>
      <c r="X169" s="3" t="s">
        <v>1243</v>
      </c>
      <c r="Y169" s="3" t="s">
        <v>1949</v>
      </c>
      <c r="Z169" s="3" t="s">
        <v>264</v>
      </c>
      <c r="AA169" s="3" t="s">
        <v>1950</v>
      </c>
      <c r="AB169" s="5"/>
      <c r="AC169" s="3" t="s">
        <v>1951</v>
      </c>
      <c r="AD169" s="4" t="s">
        <v>1952</v>
      </c>
      <c r="AE169" s="3" t="s">
        <v>1953</v>
      </c>
      <c r="AF169" s="3" t="s">
        <v>1954</v>
      </c>
      <c r="AG169" s="3" t="s">
        <v>1955</v>
      </c>
      <c r="AH169" s="4" t="s">
        <v>1956</v>
      </c>
      <c r="AI169" s="3" t="s">
        <v>69</v>
      </c>
      <c r="AJ169" s="3" t="s">
        <v>54</v>
      </c>
    </row>
    <row r="170">
      <c r="A170" s="1">
        <v>44562.0</v>
      </c>
      <c r="B170" s="2" t="s">
        <v>36</v>
      </c>
      <c r="C170" s="5">
        <v>344.0</v>
      </c>
      <c r="D170" s="4" t="s">
        <v>1957</v>
      </c>
      <c r="E170" s="4" t="s">
        <v>1958</v>
      </c>
      <c r="F170" s="4">
        <v>2013.0</v>
      </c>
      <c r="G170" s="3" t="s">
        <v>289</v>
      </c>
      <c r="H170" s="2">
        <v>2.0</v>
      </c>
      <c r="I170" s="2">
        <v>-10.0</v>
      </c>
      <c r="J170" s="2">
        <v>-9.0</v>
      </c>
      <c r="K170" s="3">
        <v>-6.0</v>
      </c>
      <c r="L170" s="3">
        <v>5.0</v>
      </c>
      <c r="M170" s="3" t="s">
        <v>109</v>
      </c>
      <c r="N170" s="2">
        <v>0.0</v>
      </c>
      <c r="O170" s="3">
        <v>1.0</v>
      </c>
      <c r="P170" s="3" t="s">
        <v>59</v>
      </c>
      <c r="Q170" s="3" t="s">
        <v>122</v>
      </c>
      <c r="R170" s="5"/>
      <c r="S170" s="3">
        <v>0.0</v>
      </c>
      <c r="T170" s="3">
        <v>0.75</v>
      </c>
      <c r="U170" s="3">
        <v>0.25</v>
      </c>
      <c r="V170" s="2">
        <f t="shared" si="4"/>
        <v>1</v>
      </c>
      <c r="W170" s="3" t="s">
        <v>1959</v>
      </c>
      <c r="X170" s="3" t="s">
        <v>1960</v>
      </c>
      <c r="Y170" s="3" t="s">
        <v>114</v>
      </c>
      <c r="Z170" s="3" t="s">
        <v>1053</v>
      </c>
      <c r="AA170" s="3" t="s">
        <v>1961</v>
      </c>
      <c r="AB170" s="5"/>
      <c r="AC170" s="3" t="s">
        <v>1962</v>
      </c>
      <c r="AD170" s="4" t="s">
        <v>1963</v>
      </c>
      <c r="AE170" s="3" t="s">
        <v>1964</v>
      </c>
      <c r="AF170" s="3" t="s">
        <v>1965</v>
      </c>
      <c r="AG170" s="3" t="s">
        <v>52</v>
      </c>
      <c r="AH170" s="4" t="s">
        <v>1966</v>
      </c>
      <c r="AI170" s="3" t="s">
        <v>1086</v>
      </c>
      <c r="AJ170" s="3" t="s">
        <v>52</v>
      </c>
    </row>
    <row r="171">
      <c r="A171" s="1">
        <v>44562.0</v>
      </c>
      <c r="B171" s="2" t="s">
        <v>36</v>
      </c>
      <c r="C171" s="5">
        <v>352.0</v>
      </c>
      <c r="D171" s="4" t="s">
        <v>1967</v>
      </c>
      <c r="E171" s="4" t="s">
        <v>1968</v>
      </c>
      <c r="F171" s="4">
        <v>2018.0</v>
      </c>
      <c r="G171" s="3" t="s">
        <v>848</v>
      </c>
      <c r="H171" s="2">
        <v>2.0</v>
      </c>
      <c r="I171" s="2">
        <v>-10.0</v>
      </c>
      <c r="J171" s="2">
        <v>-7.0</v>
      </c>
      <c r="K171" s="3">
        <v>-15.0</v>
      </c>
      <c r="L171" s="3">
        <v>0.0</v>
      </c>
      <c r="M171" s="3" t="s">
        <v>109</v>
      </c>
      <c r="N171" s="2">
        <v>0.0</v>
      </c>
      <c r="O171" s="3">
        <v>1.0</v>
      </c>
      <c r="P171" s="3" t="s">
        <v>59</v>
      </c>
      <c r="Q171" s="3" t="s">
        <v>110</v>
      </c>
      <c r="R171" s="5"/>
      <c r="S171" s="12">
        <v>0.25</v>
      </c>
      <c r="T171" s="3">
        <v>0.75</v>
      </c>
      <c r="U171" s="3">
        <v>0.0</v>
      </c>
      <c r="V171" s="2">
        <f>SUM(T171:U171)</f>
        <v>0.75</v>
      </c>
      <c r="W171" s="3" t="s">
        <v>1969</v>
      </c>
      <c r="X171" s="3" t="s">
        <v>113</v>
      </c>
      <c r="Y171" s="3" t="s">
        <v>1970</v>
      </c>
      <c r="Z171" s="3" t="s">
        <v>291</v>
      </c>
      <c r="AA171" s="3" t="s">
        <v>1971</v>
      </c>
      <c r="AB171" s="5"/>
      <c r="AC171" s="3" t="s">
        <v>1972</v>
      </c>
      <c r="AD171" s="4" t="s">
        <v>1973</v>
      </c>
      <c r="AE171" s="3" t="s">
        <v>1974</v>
      </c>
      <c r="AF171" s="3" t="s">
        <v>1975</v>
      </c>
      <c r="AG171" s="3" t="s">
        <v>1976</v>
      </c>
      <c r="AH171" s="4" t="s">
        <v>1977</v>
      </c>
      <c r="AI171" s="3" t="s">
        <v>69</v>
      </c>
      <c r="AJ171" s="3" t="s">
        <v>54</v>
      </c>
    </row>
    <row r="172">
      <c r="A172" s="17">
        <v>44562.0</v>
      </c>
      <c r="B172" s="2" t="s">
        <v>36</v>
      </c>
      <c r="C172" s="5">
        <v>379.0</v>
      </c>
      <c r="D172" s="4" t="s">
        <v>1978</v>
      </c>
      <c r="E172" s="4" t="s">
        <v>1979</v>
      </c>
      <c r="F172" s="4">
        <v>2019.0</v>
      </c>
      <c r="G172" s="2" t="s">
        <v>1980</v>
      </c>
      <c r="H172" s="2">
        <v>2.0</v>
      </c>
      <c r="I172" s="4">
        <v>-7.0</v>
      </c>
      <c r="J172" s="2">
        <v>-6.0</v>
      </c>
      <c r="K172" s="2">
        <v>2.0</v>
      </c>
      <c r="L172" s="2">
        <v>2.0</v>
      </c>
      <c r="M172" s="2" t="s">
        <v>142</v>
      </c>
      <c r="N172" s="2">
        <v>0.0</v>
      </c>
      <c r="O172" s="2">
        <v>1.0</v>
      </c>
      <c r="P172" s="2" t="s">
        <v>1227</v>
      </c>
      <c r="Q172" s="2" t="s">
        <v>134</v>
      </c>
      <c r="R172" s="6"/>
      <c r="S172" s="2">
        <v>0.25</v>
      </c>
      <c r="T172" s="2">
        <v>0.5</v>
      </c>
      <c r="U172" s="2">
        <v>0.25</v>
      </c>
      <c r="V172" s="2">
        <f t="shared" ref="V172:V237" si="5">SUM(S172:U172)</f>
        <v>1</v>
      </c>
      <c r="W172" s="2" t="s">
        <v>1981</v>
      </c>
      <c r="X172" s="2" t="s">
        <v>1982</v>
      </c>
      <c r="Y172" s="2" t="s">
        <v>1665</v>
      </c>
      <c r="Z172" s="2" t="s">
        <v>1983</v>
      </c>
      <c r="AA172" s="2" t="s">
        <v>1984</v>
      </c>
      <c r="AB172" s="6"/>
      <c r="AC172" s="2" t="s">
        <v>1985</v>
      </c>
      <c r="AD172" s="4" t="s">
        <v>1986</v>
      </c>
      <c r="AE172" s="2" t="s">
        <v>1987</v>
      </c>
      <c r="AF172" s="2" t="s">
        <v>1988</v>
      </c>
      <c r="AG172" s="2" t="s">
        <v>1989</v>
      </c>
      <c r="AH172" s="4" t="s">
        <v>1990</v>
      </c>
      <c r="AI172" s="2" t="s">
        <v>69</v>
      </c>
      <c r="AJ172" s="2" t="s">
        <v>54</v>
      </c>
    </row>
    <row r="173">
      <c r="A173" s="1">
        <v>44563.0</v>
      </c>
      <c r="B173" s="2" t="s">
        <v>36</v>
      </c>
      <c r="C173" s="5">
        <v>10.0</v>
      </c>
      <c r="D173" s="4" t="s">
        <v>1991</v>
      </c>
      <c r="E173" s="2" t="s">
        <v>1992</v>
      </c>
      <c r="F173" s="4">
        <v>2009.0</v>
      </c>
      <c r="G173" s="2" t="s">
        <v>1993</v>
      </c>
      <c r="H173" s="4">
        <v>3.0</v>
      </c>
      <c r="I173" s="4">
        <v>-4.0</v>
      </c>
      <c r="J173" s="4">
        <v>-2.0</v>
      </c>
      <c r="K173" s="4">
        <v>-2.0</v>
      </c>
      <c r="L173" s="4">
        <v>0.0</v>
      </c>
      <c r="M173" s="4" t="s">
        <v>163</v>
      </c>
      <c r="N173" s="2">
        <v>0.0</v>
      </c>
      <c r="O173" s="2">
        <v>1.0</v>
      </c>
      <c r="P173" s="2" t="s">
        <v>59</v>
      </c>
      <c r="Q173" s="2" t="s">
        <v>42</v>
      </c>
      <c r="R173" s="2" t="s">
        <v>111</v>
      </c>
      <c r="S173" s="2">
        <v>1.0</v>
      </c>
      <c r="T173" s="2">
        <v>0.0</v>
      </c>
      <c r="U173" s="2">
        <v>0.0</v>
      </c>
      <c r="V173" s="2">
        <f t="shared" si="5"/>
        <v>1</v>
      </c>
      <c r="W173" s="2" t="s">
        <v>1994</v>
      </c>
      <c r="X173" s="2" t="s">
        <v>1995</v>
      </c>
      <c r="Y173" s="2" t="s">
        <v>166</v>
      </c>
      <c r="Z173" s="2" t="s">
        <v>340</v>
      </c>
      <c r="AA173" s="2" t="s">
        <v>1996</v>
      </c>
      <c r="AB173" s="2" t="e">
        <v>#NAME?</v>
      </c>
      <c r="AC173" s="2" t="s">
        <v>1997</v>
      </c>
      <c r="AD173" s="4" t="s">
        <v>1998</v>
      </c>
      <c r="AE173" s="2" t="s">
        <v>1999</v>
      </c>
      <c r="AF173" s="2" t="s">
        <v>2000</v>
      </c>
      <c r="AG173" s="2" t="s">
        <v>49</v>
      </c>
      <c r="AH173" s="4" t="s">
        <v>2001</v>
      </c>
      <c r="AI173" s="2" t="s">
        <v>69</v>
      </c>
      <c r="AJ173" s="6"/>
    </row>
    <row r="174">
      <c r="A174" s="1">
        <v>44563.0</v>
      </c>
      <c r="B174" s="23" t="s">
        <v>36</v>
      </c>
      <c r="C174" s="5">
        <v>15.0</v>
      </c>
      <c r="D174" s="4" t="s">
        <v>2002</v>
      </c>
      <c r="E174" s="2" t="s">
        <v>2003</v>
      </c>
      <c r="F174" s="4">
        <v>2013.0</v>
      </c>
      <c r="G174" s="2" t="s">
        <v>162</v>
      </c>
      <c r="H174" s="4">
        <v>3.0</v>
      </c>
      <c r="I174" s="4">
        <v>-3.0</v>
      </c>
      <c r="J174" s="4">
        <v>-2.0</v>
      </c>
      <c r="K174" s="4">
        <v>-2.0</v>
      </c>
      <c r="L174" s="4">
        <v>0.0</v>
      </c>
      <c r="M174" s="2" t="s">
        <v>163</v>
      </c>
      <c r="N174" s="2">
        <v>0.0</v>
      </c>
      <c r="O174" s="2">
        <v>1.0</v>
      </c>
      <c r="P174" s="2" t="s">
        <v>59</v>
      </c>
      <c r="Q174" s="2" t="s">
        <v>110</v>
      </c>
      <c r="R174" s="2" t="s">
        <v>111</v>
      </c>
      <c r="S174" s="2">
        <v>0.25</v>
      </c>
      <c r="T174" s="2">
        <v>0.75</v>
      </c>
      <c r="U174" s="2">
        <v>0.0</v>
      </c>
      <c r="V174" s="2">
        <f t="shared" si="5"/>
        <v>1</v>
      </c>
      <c r="W174" s="2" t="s">
        <v>2004</v>
      </c>
      <c r="X174" s="2" t="s">
        <v>2005</v>
      </c>
      <c r="Y174" s="2" t="s">
        <v>596</v>
      </c>
      <c r="Z174" s="2" t="s">
        <v>77</v>
      </c>
      <c r="AA174" s="2" t="s">
        <v>2006</v>
      </c>
      <c r="AB174" s="2" t="e">
        <v>#NAME?</v>
      </c>
      <c r="AC174" s="2" t="s">
        <v>2007</v>
      </c>
      <c r="AD174" s="4" t="s">
        <v>2008</v>
      </c>
      <c r="AE174" s="2" t="s">
        <v>2009</v>
      </c>
      <c r="AF174" s="2" t="s">
        <v>2010</v>
      </c>
      <c r="AG174" s="2" t="s">
        <v>2011</v>
      </c>
      <c r="AH174" s="4" t="s">
        <v>2012</v>
      </c>
      <c r="AI174" s="2" t="s">
        <v>257</v>
      </c>
      <c r="AJ174" s="6"/>
    </row>
    <row r="175">
      <c r="A175" s="1">
        <v>44563.0</v>
      </c>
      <c r="B175" s="23" t="s">
        <v>36</v>
      </c>
      <c r="C175" s="5">
        <v>17.0</v>
      </c>
      <c r="D175" s="4" t="s">
        <v>2013</v>
      </c>
      <c r="E175" s="2" t="s">
        <v>2014</v>
      </c>
      <c r="F175" s="4">
        <v>2011.0</v>
      </c>
      <c r="G175" s="2" t="s">
        <v>39</v>
      </c>
      <c r="H175" s="2">
        <v>3.0</v>
      </c>
      <c r="I175" s="2">
        <v>-4.0</v>
      </c>
      <c r="J175" s="2">
        <v>-4.0</v>
      </c>
      <c r="K175" s="2">
        <v>-5.0</v>
      </c>
      <c r="L175" s="2">
        <v>-4.0</v>
      </c>
      <c r="M175" s="2" t="s">
        <v>1301</v>
      </c>
      <c r="N175" s="2">
        <v>0.0</v>
      </c>
      <c r="O175" s="2">
        <v>1.0</v>
      </c>
      <c r="P175" s="2" t="s">
        <v>59</v>
      </c>
      <c r="Q175" s="2" t="s">
        <v>110</v>
      </c>
      <c r="R175" s="2" t="s">
        <v>111</v>
      </c>
      <c r="S175" s="2">
        <v>0.25</v>
      </c>
      <c r="T175" s="2">
        <v>0.75</v>
      </c>
      <c r="U175" s="2">
        <v>0.0</v>
      </c>
      <c r="V175" s="2">
        <f t="shared" si="5"/>
        <v>1</v>
      </c>
      <c r="W175" s="2" t="s">
        <v>2015</v>
      </c>
      <c r="X175" s="2" t="s">
        <v>2016</v>
      </c>
      <c r="Y175" s="2" t="s">
        <v>2017</v>
      </c>
      <c r="Z175" s="2" t="s">
        <v>2018</v>
      </c>
      <c r="AA175" s="2" t="s">
        <v>2019</v>
      </c>
      <c r="AB175" s="2" t="e">
        <v>#NAME?</v>
      </c>
      <c r="AC175" s="2" t="s">
        <v>2020</v>
      </c>
      <c r="AD175" s="4" t="s">
        <v>2021</v>
      </c>
      <c r="AE175" s="2" t="s">
        <v>2022</v>
      </c>
      <c r="AF175" s="2" t="s">
        <v>2023</v>
      </c>
      <c r="AG175" s="2" t="s">
        <v>2024</v>
      </c>
      <c r="AH175" s="4" t="s">
        <v>2025</v>
      </c>
      <c r="AI175" s="2" t="s">
        <v>69</v>
      </c>
      <c r="AJ175" s="2" t="s">
        <v>54</v>
      </c>
    </row>
    <row r="176">
      <c r="A176" s="1">
        <v>44563.0</v>
      </c>
      <c r="B176" s="23" t="s">
        <v>36</v>
      </c>
      <c r="C176" s="5">
        <v>18.0</v>
      </c>
      <c r="D176" s="4" t="s">
        <v>2026</v>
      </c>
      <c r="E176" s="2" t="s">
        <v>2027</v>
      </c>
      <c r="F176" s="4">
        <v>2016.0</v>
      </c>
      <c r="G176" s="2" t="s">
        <v>176</v>
      </c>
      <c r="H176" s="4">
        <v>3.0</v>
      </c>
      <c r="I176" s="4">
        <v>-3.0</v>
      </c>
      <c r="J176" s="4">
        <v>-1.0</v>
      </c>
      <c r="K176" s="4">
        <v>-2.0</v>
      </c>
      <c r="L176" s="4">
        <v>0.0</v>
      </c>
      <c r="M176" s="2" t="s">
        <v>163</v>
      </c>
      <c r="N176" s="2">
        <v>0.0</v>
      </c>
      <c r="O176" s="2">
        <v>1.0</v>
      </c>
      <c r="P176" s="2" t="s">
        <v>59</v>
      </c>
      <c r="Q176" s="2" t="s">
        <v>110</v>
      </c>
      <c r="R176" s="2" t="s">
        <v>245</v>
      </c>
      <c r="S176" s="9">
        <v>0.75</v>
      </c>
      <c r="T176" s="2">
        <v>0.0</v>
      </c>
      <c r="U176" s="2">
        <v>0.25</v>
      </c>
      <c r="V176" s="2">
        <f t="shared" si="5"/>
        <v>1</v>
      </c>
      <c r="W176" s="2" t="s">
        <v>2028</v>
      </c>
      <c r="X176" s="2" t="s">
        <v>2029</v>
      </c>
      <c r="Y176" s="2" t="s">
        <v>2030</v>
      </c>
      <c r="Z176" s="2" t="s">
        <v>77</v>
      </c>
      <c r="AA176" s="2" t="s">
        <v>2031</v>
      </c>
      <c r="AB176" s="6"/>
      <c r="AC176" s="2" t="s">
        <v>2032</v>
      </c>
      <c r="AD176" s="4" t="s">
        <v>2033</v>
      </c>
      <c r="AE176" s="2" t="s">
        <v>2034</v>
      </c>
      <c r="AF176" s="2" t="s">
        <v>2035</v>
      </c>
      <c r="AG176" s="2" t="s">
        <v>49</v>
      </c>
      <c r="AH176" s="2" t="s">
        <v>2036</v>
      </c>
      <c r="AI176" s="2" t="s">
        <v>69</v>
      </c>
      <c r="AJ176" s="6"/>
    </row>
    <row r="177">
      <c r="A177" s="1">
        <v>44563.0</v>
      </c>
      <c r="B177" s="2" t="s">
        <v>36</v>
      </c>
      <c r="C177" s="5">
        <v>21.0</v>
      </c>
      <c r="D177" s="4" t="s">
        <v>2037</v>
      </c>
      <c r="E177" s="2" t="s">
        <v>2038</v>
      </c>
      <c r="F177" s="4">
        <v>2013.0</v>
      </c>
      <c r="G177" s="2" t="s">
        <v>196</v>
      </c>
      <c r="H177" s="2">
        <v>2.0</v>
      </c>
      <c r="I177" s="2">
        <v>-3.0</v>
      </c>
      <c r="J177" s="2">
        <v>-1.0</v>
      </c>
      <c r="K177" s="2">
        <v>0.0</v>
      </c>
      <c r="L177" s="2">
        <v>0.0</v>
      </c>
      <c r="M177" s="2" t="s">
        <v>163</v>
      </c>
      <c r="N177" s="2">
        <v>0.0</v>
      </c>
      <c r="O177" s="2">
        <v>1.0</v>
      </c>
      <c r="P177" s="2" t="s">
        <v>59</v>
      </c>
      <c r="Q177" s="2" t="s">
        <v>110</v>
      </c>
      <c r="R177" s="2" t="s">
        <v>111</v>
      </c>
      <c r="S177" s="2">
        <v>0.75</v>
      </c>
      <c r="T177" s="2">
        <v>0.25</v>
      </c>
      <c r="U177" s="2">
        <v>0.0</v>
      </c>
      <c r="V177" s="2">
        <f t="shared" si="5"/>
        <v>1</v>
      </c>
      <c r="W177" s="2" t="s">
        <v>2039</v>
      </c>
      <c r="X177" s="2" t="s">
        <v>198</v>
      </c>
      <c r="Y177" s="2" t="s">
        <v>199</v>
      </c>
      <c r="Z177" s="2" t="s">
        <v>249</v>
      </c>
      <c r="AA177" s="2" t="s">
        <v>2040</v>
      </c>
      <c r="AB177" s="2" t="e">
        <v>#NAME?</v>
      </c>
      <c r="AC177" s="2" t="s">
        <v>2041</v>
      </c>
      <c r="AD177" s="4" t="s">
        <v>2042</v>
      </c>
      <c r="AE177" s="2" t="s">
        <v>2043</v>
      </c>
      <c r="AF177" s="2" t="s">
        <v>2044</v>
      </c>
      <c r="AG177" s="2" t="s">
        <v>49</v>
      </c>
      <c r="AH177" s="4" t="s">
        <v>2045</v>
      </c>
      <c r="AI177" s="2" t="s">
        <v>69</v>
      </c>
      <c r="AJ177" s="6"/>
    </row>
    <row r="178">
      <c r="A178" s="1">
        <v>44563.0</v>
      </c>
      <c r="B178" s="23" t="s">
        <v>36</v>
      </c>
      <c r="C178" s="5">
        <v>29.0</v>
      </c>
      <c r="D178" s="4" t="s">
        <v>2046</v>
      </c>
      <c r="E178" s="2" t="s">
        <v>1504</v>
      </c>
      <c r="F178" s="4">
        <v>2016.0</v>
      </c>
      <c r="G178" s="2" t="s">
        <v>2047</v>
      </c>
      <c r="H178" s="4">
        <v>3.0</v>
      </c>
      <c r="I178" s="4">
        <v>-3.0</v>
      </c>
      <c r="J178" s="4">
        <v>-2.0</v>
      </c>
      <c r="K178" s="4">
        <v>-2.0</v>
      </c>
      <c r="L178" s="4">
        <v>0.0</v>
      </c>
      <c r="M178" s="2" t="s">
        <v>163</v>
      </c>
      <c r="N178" s="2">
        <v>0.0</v>
      </c>
      <c r="O178" s="2">
        <v>1.0</v>
      </c>
      <c r="P178" s="2" t="s">
        <v>59</v>
      </c>
      <c r="Q178" s="2" t="s">
        <v>110</v>
      </c>
      <c r="R178" s="2" t="s">
        <v>245</v>
      </c>
      <c r="S178" s="2">
        <v>0.75</v>
      </c>
      <c r="T178" s="2">
        <v>0.0</v>
      </c>
      <c r="U178" s="2">
        <v>0.25</v>
      </c>
      <c r="V178" s="2">
        <f t="shared" si="5"/>
        <v>1</v>
      </c>
      <c r="W178" s="2" t="s">
        <v>1505</v>
      </c>
      <c r="X178" s="2" t="s">
        <v>165</v>
      </c>
      <c r="Y178" s="2" t="s">
        <v>1528</v>
      </c>
      <c r="Z178" s="2" t="s">
        <v>77</v>
      </c>
      <c r="AA178" s="2" t="s">
        <v>1507</v>
      </c>
      <c r="AB178" s="6"/>
      <c r="AC178" s="2" t="s">
        <v>2048</v>
      </c>
      <c r="AD178" s="4" t="s">
        <v>2049</v>
      </c>
      <c r="AE178" s="2" t="s">
        <v>2050</v>
      </c>
      <c r="AF178" s="2" t="s">
        <v>1511</v>
      </c>
      <c r="AG178" s="2" t="s">
        <v>49</v>
      </c>
      <c r="AH178" s="4" t="s">
        <v>2051</v>
      </c>
      <c r="AI178" s="2" t="s">
        <v>69</v>
      </c>
      <c r="AJ178" s="6"/>
    </row>
    <row r="179">
      <c r="A179" s="1">
        <v>44563.0</v>
      </c>
      <c r="B179" s="23" t="s">
        <v>36</v>
      </c>
      <c r="C179" s="5">
        <v>31.0</v>
      </c>
      <c r="D179" s="4" t="s">
        <v>2052</v>
      </c>
      <c r="E179" s="2" t="s">
        <v>2053</v>
      </c>
      <c r="F179" s="4">
        <v>2010.0</v>
      </c>
      <c r="G179" s="2" t="s">
        <v>2054</v>
      </c>
      <c r="H179" s="2">
        <v>2.0</v>
      </c>
      <c r="I179" s="2">
        <v>-4.0</v>
      </c>
      <c r="J179" s="2">
        <v>-2.0</v>
      </c>
      <c r="K179" s="2">
        <v>-3.0</v>
      </c>
      <c r="L179" s="2">
        <v>0.0</v>
      </c>
      <c r="M179" s="2" t="s">
        <v>1301</v>
      </c>
      <c r="N179" s="2">
        <v>0.0</v>
      </c>
      <c r="O179" s="2">
        <v>1.0</v>
      </c>
      <c r="P179" s="2" t="s">
        <v>59</v>
      </c>
      <c r="Q179" s="2" t="s">
        <v>110</v>
      </c>
      <c r="R179" s="2" t="s">
        <v>111</v>
      </c>
      <c r="S179" s="9">
        <v>1.0</v>
      </c>
      <c r="T179" s="9">
        <v>0.0</v>
      </c>
      <c r="U179" s="2">
        <v>0.0</v>
      </c>
      <c r="V179" s="2">
        <f t="shared" si="5"/>
        <v>1</v>
      </c>
      <c r="W179" s="2" t="s">
        <v>2055</v>
      </c>
      <c r="X179" s="2" t="s">
        <v>2056</v>
      </c>
      <c r="Y179" s="2" t="s">
        <v>199</v>
      </c>
      <c r="Z179" s="2" t="s">
        <v>2057</v>
      </c>
      <c r="AA179" s="2" t="s">
        <v>2058</v>
      </c>
      <c r="AB179" s="2" t="e">
        <v>#NAME?</v>
      </c>
      <c r="AC179" s="2" t="s">
        <v>2059</v>
      </c>
      <c r="AD179" s="4" t="s">
        <v>2053</v>
      </c>
      <c r="AE179" s="2" t="s">
        <v>2060</v>
      </c>
      <c r="AF179" s="2" t="s">
        <v>2061</v>
      </c>
      <c r="AG179" s="2" t="s">
        <v>49</v>
      </c>
      <c r="AH179" s="4" t="s">
        <v>2062</v>
      </c>
      <c r="AI179" s="2" t="s">
        <v>69</v>
      </c>
      <c r="AJ179" s="6"/>
    </row>
    <row r="180">
      <c r="A180" s="1">
        <v>44563.0</v>
      </c>
      <c r="B180" s="2" t="s">
        <v>36</v>
      </c>
      <c r="C180" s="5">
        <v>34.0</v>
      </c>
      <c r="D180" s="4" t="s">
        <v>2063</v>
      </c>
      <c r="E180" s="2" t="s">
        <v>2064</v>
      </c>
      <c r="F180" s="4">
        <v>2011.0</v>
      </c>
      <c r="G180" s="2" t="s">
        <v>2065</v>
      </c>
      <c r="H180" s="4">
        <v>2.0</v>
      </c>
      <c r="I180" s="4">
        <v>-3.0</v>
      </c>
      <c r="J180" s="4">
        <v>-1.0</v>
      </c>
      <c r="K180" s="4">
        <v>-2.0</v>
      </c>
      <c r="L180" s="4">
        <v>0.0</v>
      </c>
      <c r="M180" s="2" t="s">
        <v>177</v>
      </c>
      <c r="N180" s="2">
        <v>0.0</v>
      </c>
      <c r="O180" s="2">
        <v>1.0</v>
      </c>
      <c r="P180" s="2" t="s">
        <v>59</v>
      </c>
      <c r="Q180" s="2" t="s">
        <v>42</v>
      </c>
      <c r="R180" s="2" t="s">
        <v>111</v>
      </c>
      <c r="S180" s="2">
        <v>1.0</v>
      </c>
      <c r="T180" s="2">
        <v>0.0</v>
      </c>
      <c r="U180" s="2">
        <v>0.0</v>
      </c>
      <c r="V180" s="2">
        <f t="shared" si="5"/>
        <v>1</v>
      </c>
      <c r="W180" s="2" t="s">
        <v>2066</v>
      </c>
      <c r="X180" s="2" t="s">
        <v>2067</v>
      </c>
      <c r="Y180" s="2" t="s">
        <v>2068</v>
      </c>
      <c r="Z180" s="2" t="s">
        <v>77</v>
      </c>
      <c r="AA180" s="2" t="s">
        <v>2069</v>
      </c>
      <c r="AB180" s="2" t="e">
        <v>#NAME?</v>
      </c>
      <c r="AC180" s="2" t="s">
        <v>2070</v>
      </c>
      <c r="AD180" s="4" t="s">
        <v>2071</v>
      </c>
      <c r="AE180" s="2" t="s">
        <v>2072</v>
      </c>
      <c r="AF180" s="2" t="s">
        <v>2073</v>
      </c>
      <c r="AG180" s="2" t="s">
        <v>2074</v>
      </c>
      <c r="AH180" s="4" t="s">
        <v>2075</v>
      </c>
      <c r="AI180" s="2" t="s">
        <v>69</v>
      </c>
      <c r="AJ180" s="2" t="s">
        <v>54</v>
      </c>
    </row>
    <row r="181">
      <c r="A181" s="1">
        <v>44563.0</v>
      </c>
      <c r="B181" s="2" t="s">
        <v>36</v>
      </c>
      <c r="C181" s="5">
        <v>43.0</v>
      </c>
      <c r="D181" s="4" t="s">
        <v>2076</v>
      </c>
      <c r="E181" s="2" t="s">
        <v>2077</v>
      </c>
      <c r="F181" s="4">
        <v>2012.0</v>
      </c>
      <c r="G181" s="2" t="s">
        <v>2078</v>
      </c>
      <c r="H181" s="4">
        <v>3.0</v>
      </c>
      <c r="I181" s="4">
        <v>-3.0</v>
      </c>
      <c r="J181" s="4">
        <v>-2.0</v>
      </c>
      <c r="K181" s="4">
        <v>-1.0</v>
      </c>
      <c r="L181" s="4">
        <v>0.0</v>
      </c>
      <c r="M181" s="2" t="s">
        <v>163</v>
      </c>
      <c r="N181" s="2">
        <v>0.0</v>
      </c>
      <c r="O181" s="2">
        <v>1.0</v>
      </c>
      <c r="P181" s="2" t="s">
        <v>59</v>
      </c>
      <c r="Q181" s="2" t="s">
        <v>110</v>
      </c>
      <c r="R181" s="2" t="s">
        <v>43</v>
      </c>
      <c r="S181" s="2">
        <v>1.0</v>
      </c>
      <c r="T181" s="2">
        <v>0.0</v>
      </c>
      <c r="U181" s="2">
        <v>0.0</v>
      </c>
      <c r="V181" s="2">
        <f t="shared" si="5"/>
        <v>1</v>
      </c>
      <c r="W181" s="2" t="s">
        <v>2079</v>
      </c>
      <c r="X181" s="2" t="s">
        <v>165</v>
      </c>
      <c r="Y181" s="2" t="s">
        <v>596</v>
      </c>
      <c r="Z181" s="2" t="s">
        <v>249</v>
      </c>
      <c r="AA181" s="2" t="s">
        <v>2080</v>
      </c>
      <c r="AB181" s="2" t="e">
        <v>#NAME?</v>
      </c>
      <c r="AC181" s="2" t="s">
        <v>2081</v>
      </c>
      <c r="AD181" s="4" t="s">
        <v>2082</v>
      </c>
      <c r="AE181" s="2" t="s">
        <v>2083</v>
      </c>
      <c r="AF181" s="2" t="s">
        <v>2084</v>
      </c>
      <c r="AG181" s="2" t="s">
        <v>2085</v>
      </c>
      <c r="AH181" s="4" t="s">
        <v>2086</v>
      </c>
      <c r="AI181" s="2" t="s">
        <v>69</v>
      </c>
      <c r="AJ181" s="6"/>
    </row>
    <row r="182">
      <c r="A182" s="1">
        <v>44563.0</v>
      </c>
      <c r="B182" s="2" t="s">
        <v>36</v>
      </c>
      <c r="C182" s="5">
        <v>65.0</v>
      </c>
      <c r="D182" s="4" t="s">
        <v>2087</v>
      </c>
      <c r="E182" s="2" t="s">
        <v>2088</v>
      </c>
      <c r="F182" s="4">
        <v>2009.0</v>
      </c>
      <c r="G182" s="2" t="s">
        <v>196</v>
      </c>
      <c r="H182" s="2">
        <v>3.0</v>
      </c>
      <c r="I182" s="2">
        <v>-3.0</v>
      </c>
      <c r="J182" s="2">
        <v>-1.0</v>
      </c>
      <c r="K182" s="2">
        <v>0.0</v>
      </c>
      <c r="L182" s="2">
        <v>0.0</v>
      </c>
      <c r="M182" s="2" t="s">
        <v>163</v>
      </c>
      <c r="N182" s="2">
        <v>0.0</v>
      </c>
      <c r="O182" s="2">
        <v>1.0</v>
      </c>
      <c r="P182" s="2" t="s">
        <v>59</v>
      </c>
      <c r="Q182" s="2" t="s">
        <v>110</v>
      </c>
      <c r="R182" s="2" t="s">
        <v>111</v>
      </c>
      <c r="S182" s="2">
        <v>0.25</v>
      </c>
      <c r="T182" s="2">
        <v>0.75</v>
      </c>
      <c r="U182" s="2">
        <v>0.0</v>
      </c>
      <c r="V182" s="2">
        <f t="shared" si="5"/>
        <v>1</v>
      </c>
      <c r="W182" s="2" t="s">
        <v>1472</v>
      </c>
      <c r="X182" s="2" t="s">
        <v>198</v>
      </c>
      <c r="Y182" s="2" t="s">
        <v>199</v>
      </c>
      <c r="Z182" s="2" t="s">
        <v>77</v>
      </c>
      <c r="AA182" s="2" t="s">
        <v>2089</v>
      </c>
      <c r="AB182" s="2" t="e">
        <v>#NAME?</v>
      </c>
      <c r="AC182" s="2" t="s">
        <v>2090</v>
      </c>
      <c r="AD182" s="4" t="s">
        <v>2091</v>
      </c>
      <c r="AE182" s="2" t="s">
        <v>2092</v>
      </c>
      <c r="AF182" s="2" t="s">
        <v>2093</v>
      </c>
      <c r="AG182" s="2" t="s">
        <v>2094</v>
      </c>
      <c r="AH182" s="4" t="s">
        <v>2095</v>
      </c>
      <c r="AI182" s="2" t="s">
        <v>174</v>
      </c>
      <c r="AJ182" s="6"/>
    </row>
    <row r="183">
      <c r="A183" s="1">
        <v>44563.0</v>
      </c>
      <c r="B183" s="2" t="s">
        <v>36</v>
      </c>
      <c r="C183" s="5">
        <v>69.0</v>
      </c>
      <c r="D183" s="4" t="s">
        <v>2096</v>
      </c>
      <c r="E183" s="2" t="s">
        <v>2097</v>
      </c>
      <c r="F183" s="4">
        <v>2009.0</v>
      </c>
      <c r="G183" s="2" t="s">
        <v>2098</v>
      </c>
      <c r="H183" s="4">
        <v>3.0</v>
      </c>
      <c r="I183" s="4">
        <v>-2.0</v>
      </c>
      <c r="J183" s="4">
        <v>-1.0</v>
      </c>
      <c r="K183" s="4">
        <v>0.0</v>
      </c>
      <c r="L183" s="4">
        <v>0.0</v>
      </c>
      <c r="M183" s="4" t="s">
        <v>177</v>
      </c>
      <c r="N183" s="2">
        <v>0.0</v>
      </c>
      <c r="O183" s="2">
        <v>1.0</v>
      </c>
      <c r="P183" s="2" t="s">
        <v>59</v>
      </c>
      <c r="Q183" s="2" t="s">
        <v>110</v>
      </c>
      <c r="R183" s="2" t="s">
        <v>111</v>
      </c>
      <c r="S183" s="2">
        <v>0.25</v>
      </c>
      <c r="T183" s="2">
        <v>0.75</v>
      </c>
      <c r="U183" s="2">
        <v>0.0</v>
      </c>
      <c r="V183" s="2">
        <f t="shared" si="5"/>
        <v>1</v>
      </c>
      <c r="W183" s="2" t="s">
        <v>2099</v>
      </c>
      <c r="X183" s="2" t="s">
        <v>2100</v>
      </c>
      <c r="Y183" s="2" t="s">
        <v>2101</v>
      </c>
      <c r="Z183" s="2" t="s">
        <v>77</v>
      </c>
      <c r="AA183" s="2" t="s">
        <v>2102</v>
      </c>
      <c r="AB183" s="2" t="e">
        <v>#NAME?</v>
      </c>
      <c r="AC183" s="2" t="s">
        <v>2103</v>
      </c>
      <c r="AD183" s="4" t="s">
        <v>2104</v>
      </c>
      <c r="AE183" s="2" t="s">
        <v>2105</v>
      </c>
      <c r="AF183" s="2" t="s">
        <v>2106</v>
      </c>
      <c r="AG183" s="2" t="s">
        <v>2107</v>
      </c>
      <c r="AH183" s="4" t="s">
        <v>2108</v>
      </c>
      <c r="AI183" s="2" t="s">
        <v>2109</v>
      </c>
      <c r="AJ183" s="2" t="s">
        <v>54</v>
      </c>
    </row>
    <row r="184">
      <c r="A184" s="1">
        <v>44563.0</v>
      </c>
      <c r="B184" s="2" t="s">
        <v>36</v>
      </c>
      <c r="C184" s="5">
        <v>73.0</v>
      </c>
      <c r="D184" s="4" t="s">
        <v>2110</v>
      </c>
      <c r="E184" s="2" t="s">
        <v>2111</v>
      </c>
      <c r="F184" s="4">
        <v>2010.0</v>
      </c>
      <c r="G184" s="2" t="s">
        <v>822</v>
      </c>
      <c r="H184" s="4">
        <v>3.0</v>
      </c>
      <c r="I184" s="4">
        <v>-3.0</v>
      </c>
      <c r="J184" s="4">
        <v>-1.0</v>
      </c>
      <c r="K184" s="4">
        <v>-2.0</v>
      </c>
      <c r="L184" s="4">
        <v>0.0</v>
      </c>
      <c r="M184" s="2" t="s">
        <v>177</v>
      </c>
      <c r="N184" s="2">
        <v>0.0</v>
      </c>
      <c r="O184" s="2">
        <v>1.0</v>
      </c>
      <c r="P184" s="2" t="s">
        <v>59</v>
      </c>
      <c r="Q184" s="2" t="s">
        <v>42</v>
      </c>
      <c r="R184" s="2" t="s">
        <v>43</v>
      </c>
      <c r="S184" s="2">
        <v>1.0</v>
      </c>
      <c r="T184" s="2">
        <v>0.0</v>
      </c>
      <c r="U184" s="2">
        <v>0.0</v>
      </c>
      <c r="V184" s="2">
        <f t="shared" si="5"/>
        <v>1</v>
      </c>
      <c r="W184" s="2" t="s">
        <v>2112</v>
      </c>
      <c r="X184" s="2" t="s">
        <v>901</v>
      </c>
      <c r="Y184" s="2" t="s">
        <v>826</v>
      </c>
      <c r="Z184" s="2" t="s">
        <v>77</v>
      </c>
      <c r="AA184" s="2" t="s">
        <v>2113</v>
      </c>
      <c r="AB184" s="2" t="e">
        <v>#NAME?</v>
      </c>
      <c r="AC184" s="2" t="s">
        <v>2114</v>
      </c>
      <c r="AD184" s="4" t="s">
        <v>2115</v>
      </c>
      <c r="AE184" s="2" t="s">
        <v>2116</v>
      </c>
      <c r="AF184" s="2" t="s">
        <v>570</v>
      </c>
      <c r="AG184" s="2" t="s">
        <v>49</v>
      </c>
      <c r="AH184" s="4" t="s">
        <v>2117</v>
      </c>
      <c r="AI184" s="2" t="s">
        <v>69</v>
      </c>
      <c r="AJ184" s="2" t="s">
        <v>54</v>
      </c>
    </row>
    <row r="185">
      <c r="A185" s="1">
        <v>44563.0</v>
      </c>
      <c r="B185" s="2" t="s">
        <v>36</v>
      </c>
      <c r="C185" s="5">
        <v>81.0</v>
      </c>
      <c r="D185" s="4" t="s">
        <v>2118</v>
      </c>
      <c r="E185" s="2" t="s">
        <v>2119</v>
      </c>
      <c r="F185" s="4">
        <v>2011.0</v>
      </c>
      <c r="G185" s="2" t="s">
        <v>2120</v>
      </c>
      <c r="H185" s="4">
        <v>3.0</v>
      </c>
      <c r="I185" s="4">
        <v>-4.0</v>
      </c>
      <c r="J185" s="4">
        <v>-1.0</v>
      </c>
      <c r="K185" s="4">
        <v>-3.0</v>
      </c>
      <c r="L185" s="4">
        <v>0.0</v>
      </c>
      <c r="M185" s="2" t="s">
        <v>163</v>
      </c>
      <c r="N185" s="2">
        <v>0.0</v>
      </c>
      <c r="O185" s="2">
        <v>1.0</v>
      </c>
      <c r="P185" s="2" t="s">
        <v>59</v>
      </c>
      <c r="Q185" s="2" t="s">
        <v>42</v>
      </c>
      <c r="R185" s="2" t="s">
        <v>111</v>
      </c>
      <c r="S185" s="9">
        <v>1.0</v>
      </c>
      <c r="T185" s="9">
        <v>0.0</v>
      </c>
      <c r="U185" s="9">
        <v>0.0</v>
      </c>
      <c r="V185" s="2">
        <f t="shared" si="5"/>
        <v>1</v>
      </c>
      <c r="W185" s="2" t="s">
        <v>2121</v>
      </c>
      <c r="X185" s="2" t="s">
        <v>2005</v>
      </c>
      <c r="Y185" s="2" t="s">
        <v>2030</v>
      </c>
      <c r="Z185" s="2" t="s">
        <v>500</v>
      </c>
      <c r="AA185" s="2" t="s">
        <v>2122</v>
      </c>
      <c r="AB185" s="2" t="e">
        <v>#NAME?</v>
      </c>
      <c r="AC185" s="2" t="s">
        <v>2123</v>
      </c>
      <c r="AD185" s="4" t="s">
        <v>2124</v>
      </c>
      <c r="AE185" s="2" t="s">
        <v>2125</v>
      </c>
      <c r="AF185" s="2" t="s">
        <v>2126</v>
      </c>
      <c r="AG185" s="2" t="s">
        <v>2127</v>
      </c>
      <c r="AH185" s="4" t="s">
        <v>2128</v>
      </c>
      <c r="AI185" s="2" t="s">
        <v>69</v>
      </c>
      <c r="AJ185" s="6"/>
    </row>
    <row r="186">
      <c r="A186" s="1">
        <v>44563.0</v>
      </c>
      <c r="B186" s="2" t="s">
        <v>36</v>
      </c>
      <c r="C186" s="5">
        <v>85.0</v>
      </c>
      <c r="D186" s="4" t="s">
        <v>2129</v>
      </c>
      <c r="E186" s="2" t="s">
        <v>2130</v>
      </c>
      <c r="F186" s="4">
        <v>2016.0</v>
      </c>
      <c r="G186" s="2" t="s">
        <v>2131</v>
      </c>
      <c r="H186" s="4">
        <v>3.0</v>
      </c>
      <c r="I186" s="4">
        <v>-3.0</v>
      </c>
      <c r="J186" s="4">
        <v>-2.0</v>
      </c>
      <c r="K186" s="4">
        <v>-2.0</v>
      </c>
      <c r="L186" s="4">
        <v>0.0</v>
      </c>
      <c r="M186" s="2" t="s">
        <v>163</v>
      </c>
      <c r="N186" s="2">
        <v>0.0</v>
      </c>
      <c r="O186" s="2">
        <v>1.0</v>
      </c>
      <c r="P186" s="2" t="s">
        <v>59</v>
      </c>
      <c r="Q186" s="2" t="s">
        <v>110</v>
      </c>
      <c r="R186" s="2" t="s">
        <v>111</v>
      </c>
      <c r="S186" s="2">
        <v>0.25</v>
      </c>
      <c r="T186" s="2">
        <v>0.0</v>
      </c>
      <c r="U186" s="2">
        <v>0.75</v>
      </c>
      <c r="V186" s="2">
        <f t="shared" si="5"/>
        <v>1</v>
      </c>
      <c r="W186" s="2" t="s">
        <v>2132</v>
      </c>
      <c r="X186" s="2" t="s">
        <v>165</v>
      </c>
      <c r="Y186" s="2" t="s">
        <v>2133</v>
      </c>
      <c r="Z186" s="2" t="s">
        <v>77</v>
      </c>
      <c r="AA186" s="2" t="s">
        <v>2134</v>
      </c>
      <c r="AB186" s="2" t="e">
        <v>#NAME?</v>
      </c>
      <c r="AC186" s="2" t="s">
        <v>2135</v>
      </c>
      <c r="AD186" s="4" t="s">
        <v>2136</v>
      </c>
      <c r="AE186" s="2" t="s">
        <v>2137</v>
      </c>
      <c r="AF186" s="2" t="s">
        <v>2138</v>
      </c>
      <c r="AG186" s="2" t="s">
        <v>2139</v>
      </c>
      <c r="AH186" s="4" t="s">
        <v>2140</v>
      </c>
      <c r="AI186" s="2" t="s">
        <v>174</v>
      </c>
      <c r="AJ186" s="6"/>
    </row>
    <row r="187">
      <c r="A187" s="1">
        <v>44563.0</v>
      </c>
      <c r="B187" s="2" t="s">
        <v>36</v>
      </c>
      <c r="C187" s="5">
        <v>96.0</v>
      </c>
      <c r="D187" s="4" t="s">
        <v>2141</v>
      </c>
      <c r="E187" s="2" t="s">
        <v>2142</v>
      </c>
      <c r="F187" s="4">
        <v>2010.0</v>
      </c>
      <c r="G187" s="2" t="s">
        <v>196</v>
      </c>
      <c r="H187" s="2">
        <v>3.0</v>
      </c>
      <c r="I187" s="2">
        <v>-3.0</v>
      </c>
      <c r="J187" s="2">
        <v>-2.0</v>
      </c>
      <c r="K187" s="2">
        <v>0.0</v>
      </c>
      <c r="L187" s="2">
        <v>0.0</v>
      </c>
      <c r="M187" s="2" t="s">
        <v>177</v>
      </c>
      <c r="N187" s="2">
        <v>0.0</v>
      </c>
      <c r="O187" s="2">
        <v>1.0</v>
      </c>
      <c r="P187" s="2" t="s">
        <v>59</v>
      </c>
      <c r="Q187" s="2" t="s">
        <v>110</v>
      </c>
      <c r="R187" s="2" t="s">
        <v>111</v>
      </c>
      <c r="S187" s="9">
        <v>0.75</v>
      </c>
      <c r="T187" s="9">
        <v>0.0</v>
      </c>
      <c r="U187" s="9">
        <v>0.25</v>
      </c>
      <c r="V187" s="2">
        <f t="shared" si="5"/>
        <v>1</v>
      </c>
      <c r="W187" s="2" t="s">
        <v>2143</v>
      </c>
      <c r="X187" s="2" t="s">
        <v>198</v>
      </c>
      <c r="Y187" s="2" t="s">
        <v>199</v>
      </c>
      <c r="Z187" s="2" t="s">
        <v>532</v>
      </c>
      <c r="AA187" s="2" t="s">
        <v>2144</v>
      </c>
      <c r="AB187" s="2" t="e">
        <v>#NAME?</v>
      </c>
      <c r="AC187" s="2" t="s">
        <v>2145</v>
      </c>
      <c r="AD187" s="4" t="s">
        <v>2146</v>
      </c>
      <c r="AE187" s="2" t="s">
        <v>2147</v>
      </c>
      <c r="AF187" s="2" t="s">
        <v>2148</v>
      </c>
      <c r="AG187" s="2" t="s">
        <v>49</v>
      </c>
      <c r="AH187" s="4" t="s">
        <v>2149</v>
      </c>
      <c r="AI187" s="2" t="s">
        <v>69</v>
      </c>
      <c r="AJ187" s="6"/>
    </row>
    <row r="188">
      <c r="A188" s="1">
        <v>44563.0</v>
      </c>
      <c r="B188" s="2" t="s">
        <v>36</v>
      </c>
      <c r="C188" s="5">
        <v>97.0</v>
      </c>
      <c r="D188" s="4" t="s">
        <v>2150</v>
      </c>
      <c r="E188" s="2" t="s">
        <v>2151</v>
      </c>
      <c r="F188" s="4">
        <v>2011.0</v>
      </c>
      <c r="G188" s="2" t="s">
        <v>2152</v>
      </c>
      <c r="H188" s="2">
        <v>3.0</v>
      </c>
      <c r="I188" s="2">
        <v>-3.0</v>
      </c>
      <c r="J188" s="2">
        <v>-2.0</v>
      </c>
      <c r="K188" s="2">
        <v>-3.0</v>
      </c>
      <c r="L188" s="2">
        <v>0.0</v>
      </c>
      <c r="M188" s="2" t="s">
        <v>163</v>
      </c>
      <c r="N188" s="2">
        <v>0.0</v>
      </c>
      <c r="O188" s="2">
        <v>1.0</v>
      </c>
      <c r="P188" s="2" t="s">
        <v>59</v>
      </c>
      <c r="Q188" s="2" t="s">
        <v>42</v>
      </c>
      <c r="R188" s="2" t="s">
        <v>245</v>
      </c>
      <c r="S188" s="2">
        <v>0.75</v>
      </c>
      <c r="T188" s="2">
        <v>0.0</v>
      </c>
      <c r="U188" s="2">
        <v>0.25</v>
      </c>
      <c r="V188" s="2">
        <f t="shared" si="5"/>
        <v>1</v>
      </c>
      <c r="W188" s="2" t="s">
        <v>2153</v>
      </c>
      <c r="X188" s="2" t="s">
        <v>2154</v>
      </c>
      <c r="Y188" s="2" t="s">
        <v>2155</v>
      </c>
      <c r="Z188" s="2" t="s">
        <v>249</v>
      </c>
      <c r="AA188" s="2" t="s">
        <v>2156</v>
      </c>
      <c r="AB188" s="2" t="e">
        <v>#NAME?</v>
      </c>
      <c r="AC188" s="2" t="s">
        <v>2157</v>
      </c>
      <c r="AD188" s="4" t="s">
        <v>2158</v>
      </c>
      <c r="AE188" s="2" t="s">
        <v>2159</v>
      </c>
      <c r="AF188" s="2" t="s">
        <v>2160</v>
      </c>
      <c r="AG188" s="2" t="s">
        <v>2161</v>
      </c>
      <c r="AH188" s="4" t="s">
        <v>2162</v>
      </c>
      <c r="AI188" s="2" t="s">
        <v>69</v>
      </c>
      <c r="AJ188" s="6"/>
    </row>
    <row r="189">
      <c r="A189" s="1">
        <v>44563.0</v>
      </c>
      <c r="B189" s="2" t="s">
        <v>36</v>
      </c>
      <c r="C189" s="5">
        <v>99.0</v>
      </c>
      <c r="D189" s="4" t="s">
        <v>2163</v>
      </c>
      <c r="E189" s="2" t="s">
        <v>2164</v>
      </c>
      <c r="F189" s="4">
        <v>2012.0</v>
      </c>
      <c r="G189" s="2" t="s">
        <v>2163</v>
      </c>
      <c r="H189" s="4">
        <v>3.0</v>
      </c>
      <c r="I189" s="4">
        <v>-3.0</v>
      </c>
      <c r="J189" s="4">
        <v>-1.0</v>
      </c>
      <c r="K189" s="4">
        <v>-2.0</v>
      </c>
      <c r="L189" s="4">
        <v>0.0</v>
      </c>
      <c r="M189" s="2" t="s">
        <v>163</v>
      </c>
      <c r="N189" s="2">
        <v>0.0</v>
      </c>
      <c r="O189" s="2">
        <v>1.0</v>
      </c>
      <c r="P189" s="2" t="s">
        <v>59</v>
      </c>
      <c r="Q189" s="2" t="s">
        <v>134</v>
      </c>
      <c r="R189" s="2" t="s">
        <v>111</v>
      </c>
      <c r="S189" s="2">
        <v>0.5</v>
      </c>
      <c r="T189" s="2">
        <v>0.5</v>
      </c>
      <c r="U189" s="2">
        <v>0.0</v>
      </c>
      <c r="V189" s="2">
        <f t="shared" si="5"/>
        <v>1</v>
      </c>
      <c r="W189" s="2" t="s">
        <v>2165</v>
      </c>
      <c r="X189" s="2" t="s">
        <v>165</v>
      </c>
      <c r="Y189" s="2" t="s">
        <v>2133</v>
      </c>
      <c r="Z189" s="2" t="s">
        <v>249</v>
      </c>
      <c r="AA189" s="2" t="s">
        <v>2166</v>
      </c>
      <c r="AB189" s="2" t="s">
        <v>49</v>
      </c>
      <c r="AC189" s="2" t="s">
        <v>49</v>
      </c>
      <c r="AD189" s="4" t="s">
        <v>2167</v>
      </c>
      <c r="AE189" s="2" t="s">
        <v>2168</v>
      </c>
      <c r="AF189" s="2" t="s">
        <v>49</v>
      </c>
      <c r="AG189" s="2" t="s">
        <v>49</v>
      </c>
      <c r="AH189" s="4" t="s">
        <v>2169</v>
      </c>
      <c r="AI189" s="2" t="s">
        <v>69</v>
      </c>
      <c r="AJ189" s="2" t="s">
        <v>54</v>
      </c>
    </row>
    <row r="190">
      <c r="A190" s="1">
        <v>44563.0</v>
      </c>
      <c r="B190" s="23" t="s">
        <v>36</v>
      </c>
      <c r="C190" s="5">
        <v>100.0</v>
      </c>
      <c r="D190" s="4" t="s">
        <v>2170</v>
      </c>
      <c r="E190" s="2" t="s">
        <v>2171</v>
      </c>
      <c r="F190" s="4">
        <v>2011.0</v>
      </c>
      <c r="G190" s="2" t="s">
        <v>176</v>
      </c>
      <c r="H190" s="4">
        <v>3.0</v>
      </c>
      <c r="I190" s="4">
        <v>-3.0</v>
      </c>
      <c r="J190" s="4">
        <v>-1.0</v>
      </c>
      <c r="K190" s="4">
        <v>-2.0</v>
      </c>
      <c r="L190" s="4">
        <v>0.0</v>
      </c>
      <c r="M190" s="2" t="s">
        <v>163</v>
      </c>
      <c r="N190" s="2">
        <v>0.0</v>
      </c>
      <c r="O190" s="2">
        <v>1.0</v>
      </c>
      <c r="P190" s="2" t="s">
        <v>59</v>
      </c>
      <c r="Q190" s="2" t="s">
        <v>134</v>
      </c>
      <c r="R190" s="2" t="s">
        <v>111</v>
      </c>
      <c r="S190" s="4">
        <v>0.75</v>
      </c>
      <c r="T190" s="4">
        <v>0.25</v>
      </c>
      <c r="U190" s="2">
        <v>0.0</v>
      </c>
      <c r="V190" s="2">
        <f t="shared" si="5"/>
        <v>1</v>
      </c>
      <c r="W190" s="2" t="s">
        <v>2165</v>
      </c>
      <c r="X190" s="2" t="s">
        <v>165</v>
      </c>
      <c r="Y190" s="2" t="s">
        <v>166</v>
      </c>
      <c r="Z190" s="2" t="s">
        <v>543</v>
      </c>
      <c r="AA190" s="2" t="s">
        <v>2172</v>
      </c>
      <c r="AB190" s="2" t="s">
        <v>49</v>
      </c>
      <c r="AC190" s="2" t="s">
        <v>49</v>
      </c>
      <c r="AD190" s="4" t="s">
        <v>2173</v>
      </c>
      <c r="AE190" s="2" t="s">
        <v>2174</v>
      </c>
      <c r="AF190" s="2" t="s">
        <v>49</v>
      </c>
      <c r="AG190" s="2" t="s">
        <v>49</v>
      </c>
      <c r="AH190" s="4" t="s">
        <v>2175</v>
      </c>
      <c r="AI190" s="2" t="s">
        <v>69</v>
      </c>
      <c r="AJ190" s="6"/>
    </row>
    <row r="191">
      <c r="A191" s="1">
        <v>44563.0</v>
      </c>
      <c r="B191" s="23" t="s">
        <v>36</v>
      </c>
      <c r="C191" s="5">
        <v>101.0</v>
      </c>
      <c r="D191" s="4" t="s">
        <v>2176</v>
      </c>
      <c r="E191" s="2" t="s">
        <v>2177</v>
      </c>
      <c r="F191" s="4">
        <v>2010.0</v>
      </c>
      <c r="G191" s="2" t="s">
        <v>176</v>
      </c>
      <c r="H191" s="4">
        <v>3.0</v>
      </c>
      <c r="I191" s="4">
        <v>-3.0</v>
      </c>
      <c r="J191" s="4">
        <v>-2.0</v>
      </c>
      <c r="K191" s="4">
        <v>-2.0</v>
      </c>
      <c r="L191" s="4">
        <v>0.0</v>
      </c>
      <c r="M191" s="2" t="s">
        <v>163</v>
      </c>
      <c r="N191" s="2">
        <v>0.0</v>
      </c>
      <c r="O191" s="2">
        <v>1.0</v>
      </c>
      <c r="P191" s="2" t="s">
        <v>59</v>
      </c>
      <c r="Q191" s="2" t="s">
        <v>110</v>
      </c>
      <c r="R191" s="2" t="s">
        <v>111</v>
      </c>
      <c r="S191" s="2">
        <v>0.25</v>
      </c>
      <c r="T191" s="2">
        <v>0.75</v>
      </c>
      <c r="U191" s="2">
        <v>0.0</v>
      </c>
      <c r="V191" s="2">
        <f t="shared" si="5"/>
        <v>1</v>
      </c>
      <c r="W191" s="2" t="s">
        <v>2178</v>
      </c>
      <c r="X191" s="2" t="s">
        <v>165</v>
      </c>
      <c r="Y191" s="2" t="s">
        <v>596</v>
      </c>
      <c r="Z191" s="2" t="s">
        <v>2179</v>
      </c>
      <c r="AA191" s="2" t="s">
        <v>2180</v>
      </c>
      <c r="AB191" s="2" t="e">
        <v>#NAME?</v>
      </c>
      <c r="AC191" s="2" t="s">
        <v>2181</v>
      </c>
      <c r="AD191" s="4" t="s">
        <v>2182</v>
      </c>
      <c r="AE191" s="2" t="s">
        <v>2183</v>
      </c>
      <c r="AF191" s="2" t="s">
        <v>184</v>
      </c>
      <c r="AG191" s="2" t="s">
        <v>49</v>
      </c>
      <c r="AH191" s="4" t="s">
        <v>52</v>
      </c>
      <c r="AI191" s="2" t="s">
        <v>69</v>
      </c>
      <c r="AJ191" s="6"/>
    </row>
    <row r="192">
      <c r="A192" s="1">
        <v>44563.0</v>
      </c>
      <c r="B192" s="2" t="s">
        <v>36</v>
      </c>
      <c r="C192" s="5">
        <v>102.0</v>
      </c>
      <c r="D192" s="2" t="s">
        <v>2184</v>
      </c>
      <c r="E192" s="2" t="s">
        <v>2185</v>
      </c>
      <c r="F192" s="2">
        <v>2010.0</v>
      </c>
      <c r="G192" s="2" t="s">
        <v>822</v>
      </c>
      <c r="H192" s="4">
        <v>3.0</v>
      </c>
      <c r="I192" s="4">
        <v>-4.0</v>
      </c>
      <c r="J192" s="4">
        <v>-1.0</v>
      </c>
      <c r="K192" s="4">
        <v>-2.0</v>
      </c>
      <c r="L192" s="4">
        <v>0.0</v>
      </c>
      <c r="M192" s="2" t="s">
        <v>177</v>
      </c>
      <c r="N192" s="2">
        <v>0.0</v>
      </c>
      <c r="O192" s="2">
        <v>1.0</v>
      </c>
      <c r="P192" s="2" t="s">
        <v>59</v>
      </c>
      <c r="Q192" s="2" t="s">
        <v>42</v>
      </c>
      <c r="R192" s="2" t="s">
        <v>530</v>
      </c>
      <c r="S192" s="2">
        <v>0.75</v>
      </c>
      <c r="T192" s="2">
        <v>0.25</v>
      </c>
      <c r="U192" s="2">
        <v>0.0</v>
      </c>
      <c r="V192" s="2">
        <f t="shared" si="5"/>
        <v>1</v>
      </c>
      <c r="W192" s="2" t="s">
        <v>2186</v>
      </c>
      <c r="X192" s="2" t="s">
        <v>2187</v>
      </c>
      <c r="Y192" s="2" t="s">
        <v>166</v>
      </c>
      <c r="Z192" s="2" t="s">
        <v>249</v>
      </c>
      <c r="AA192" s="2" t="s">
        <v>2188</v>
      </c>
      <c r="AB192" s="2" t="e">
        <v>#NAME?</v>
      </c>
      <c r="AC192" s="2" t="s">
        <v>2189</v>
      </c>
      <c r="AD192" s="2" t="s">
        <v>2185</v>
      </c>
      <c r="AE192" s="2" t="s">
        <v>2190</v>
      </c>
      <c r="AF192" s="2" t="s">
        <v>2191</v>
      </c>
      <c r="AG192" s="2" t="s">
        <v>2192</v>
      </c>
      <c r="AH192" s="2" t="s">
        <v>2193</v>
      </c>
      <c r="AI192" s="2" t="s">
        <v>69</v>
      </c>
      <c r="AJ192" s="6"/>
    </row>
    <row r="193">
      <c r="A193" s="1">
        <v>44563.0</v>
      </c>
      <c r="B193" s="2" t="s">
        <v>36</v>
      </c>
      <c r="C193" s="5">
        <v>108.0</v>
      </c>
      <c r="D193" s="4" t="s">
        <v>2194</v>
      </c>
      <c r="E193" s="2" t="s">
        <v>1934</v>
      </c>
      <c r="F193" s="4">
        <v>2012.0</v>
      </c>
      <c r="G193" s="2" t="s">
        <v>2195</v>
      </c>
      <c r="H193" s="2">
        <v>3.0</v>
      </c>
      <c r="I193" s="2">
        <v>-3.0</v>
      </c>
      <c r="J193" s="2">
        <v>-1.0</v>
      </c>
      <c r="K193" s="4">
        <v>0.0</v>
      </c>
      <c r="L193" s="2">
        <v>0.0</v>
      </c>
      <c r="M193" s="2" t="s">
        <v>2196</v>
      </c>
      <c r="N193" s="2">
        <v>0.0</v>
      </c>
      <c r="O193" s="2">
        <v>0.0</v>
      </c>
      <c r="P193" s="2" t="s">
        <v>59</v>
      </c>
      <c r="Q193" s="2" t="s">
        <v>110</v>
      </c>
      <c r="R193" s="2" t="s">
        <v>111</v>
      </c>
      <c r="S193" s="2">
        <v>0.5</v>
      </c>
      <c r="T193" s="2">
        <v>0.5</v>
      </c>
      <c r="U193" s="2">
        <v>0.0</v>
      </c>
      <c r="V193" s="2">
        <f t="shared" si="5"/>
        <v>1</v>
      </c>
      <c r="W193" s="2" t="s">
        <v>2197</v>
      </c>
      <c r="X193" s="2" t="s">
        <v>2198</v>
      </c>
      <c r="Y193" s="2" t="s">
        <v>2199</v>
      </c>
      <c r="Z193" s="2" t="s">
        <v>77</v>
      </c>
      <c r="AA193" s="2" t="s">
        <v>2200</v>
      </c>
      <c r="AB193" s="2" t="s">
        <v>2201</v>
      </c>
      <c r="AC193" s="2" t="s">
        <v>2202</v>
      </c>
      <c r="AD193" s="4" t="s">
        <v>2203</v>
      </c>
      <c r="AE193" s="2" t="s">
        <v>2204</v>
      </c>
      <c r="AF193" s="2" t="s">
        <v>2205</v>
      </c>
      <c r="AG193" s="2" t="s">
        <v>2206</v>
      </c>
      <c r="AH193" s="4" t="s">
        <v>2207</v>
      </c>
      <c r="AI193" s="2" t="s">
        <v>174</v>
      </c>
      <c r="AJ193" s="6"/>
    </row>
    <row r="194">
      <c r="A194" s="1">
        <v>44563.0</v>
      </c>
      <c r="B194" s="2" t="s">
        <v>36</v>
      </c>
      <c r="C194" s="5">
        <v>110.0</v>
      </c>
      <c r="D194" s="4" t="s">
        <v>2208</v>
      </c>
      <c r="E194" s="2" t="s">
        <v>2209</v>
      </c>
      <c r="F194" s="4">
        <v>2009.0</v>
      </c>
      <c r="G194" s="2" t="s">
        <v>2210</v>
      </c>
      <c r="H194" s="4">
        <v>3.0</v>
      </c>
      <c r="I194" s="4">
        <v>-3.0</v>
      </c>
      <c r="J194" s="4">
        <v>-2.0</v>
      </c>
      <c r="K194" s="4">
        <v>-3.0</v>
      </c>
      <c r="L194" s="4">
        <v>0.0</v>
      </c>
      <c r="M194" s="2" t="s">
        <v>163</v>
      </c>
      <c r="N194" s="2">
        <v>0.0</v>
      </c>
      <c r="O194" s="2">
        <v>1.0</v>
      </c>
      <c r="P194" s="2" t="s">
        <v>59</v>
      </c>
      <c r="Q194" s="2" t="s">
        <v>42</v>
      </c>
      <c r="R194" s="2" t="s">
        <v>837</v>
      </c>
      <c r="S194" s="2">
        <v>1.0</v>
      </c>
      <c r="T194" s="2">
        <v>0.0</v>
      </c>
      <c r="U194" s="2">
        <v>0.0</v>
      </c>
      <c r="V194" s="2">
        <f t="shared" si="5"/>
        <v>1</v>
      </c>
      <c r="W194" s="2" t="s">
        <v>2211</v>
      </c>
      <c r="X194" s="2" t="s">
        <v>165</v>
      </c>
      <c r="Y194" s="2" t="s">
        <v>596</v>
      </c>
      <c r="Z194" s="2" t="s">
        <v>77</v>
      </c>
      <c r="AA194" s="2" t="s">
        <v>2212</v>
      </c>
      <c r="AB194" s="2" t="e">
        <v>#NAME?</v>
      </c>
      <c r="AC194" s="2" t="s">
        <v>2213</v>
      </c>
      <c r="AD194" s="4" t="s">
        <v>2214</v>
      </c>
      <c r="AE194" s="2" t="s">
        <v>2215</v>
      </c>
      <c r="AF194" s="2" t="s">
        <v>2216</v>
      </c>
      <c r="AG194" s="2" t="s">
        <v>49</v>
      </c>
      <c r="AH194" s="4" t="s">
        <v>2217</v>
      </c>
      <c r="AI194" s="2" t="s">
        <v>69</v>
      </c>
      <c r="AJ194" s="2" t="s">
        <v>54</v>
      </c>
    </row>
    <row r="195">
      <c r="A195" s="1">
        <v>44563.0</v>
      </c>
      <c r="B195" s="23" t="s">
        <v>36</v>
      </c>
      <c r="C195" s="5">
        <v>112.0</v>
      </c>
      <c r="D195" s="4" t="s">
        <v>2218</v>
      </c>
      <c r="E195" s="2" t="s">
        <v>2219</v>
      </c>
      <c r="F195" s="4">
        <v>2009.0</v>
      </c>
      <c r="G195" s="2" t="s">
        <v>162</v>
      </c>
      <c r="H195" s="4">
        <v>3.0</v>
      </c>
      <c r="I195" s="4">
        <v>-3.0</v>
      </c>
      <c r="J195" s="4">
        <v>-2.0</v>
      </c>
      <c r="K195" s="4">
        <v>-2.0</v>
      </c>
      <c r="L195" s="4">
        <v>0.0</v>
      </c>
      <c r="M195" s="4" t="s">
        <v>163</v>
      </c>
      <c r="N195" s="2">
        <v>0.0</v>
      </c>
      <c r="O195" s="2">
        <v>1.0</v>
      </c>
      <c r="P195" s="2" t="s">
        <v>59</v>
      </c>
      <c r="Q195" s="2" t="s">
        <v>110</v>
      </c>
      <c r="R195" s="2" t="s">
        <v>111</v>
      </c>
      <c r="S195" s="2">
        <v>0.25</v>
      </c>
      <c r="T195" s="2">
        <v>0.75</v>
      </c>
      <c r="U195" s="2">
        <v>0.0</v>
      </c>
      <c r="V195" s="2">
        <f t="shared" si="5"/>
        <v>1</v>
      </c>
      <c r="W195" s="12" t="s">
        <v>2220</v>
      </c>
      <c r="X195" s="12" t="s">
        <v>2221</v>
      </c>
      <c r="Y195" s="12" t="s">
        <v>1004</v>
      </c>
      <c r="Z195" s="2" t="s">
        <v>77</v>
      </c>
      <c r="AA195" s="2" t="s">
        <v>2222</v>
      </c>
      <c r="AC195" s="2" t="s">
        <v>2223</v>
      </c>
      <c r="AD195" s="4" t="s">
        <v>2224</v>
      </c>
      <c r="AE195" s="2" t="s">
        <v>2225</v>
      </c>
      <c r="AF195" s="2" t="s">
        <v>2226</v>
      </c>
      <c r="AG195" s="2" t="s">
        <v>52</v>
      </c>
      <c r="AH195" s="4" t="s">
        <v>2227</v>
      </c>
      <c r="AI195" s="2" t="s">
        <v>257</v>
      </c>
      <c r="AJ195" s="2"/>
    </row>
    <row r="196">
      <c r="A196" s="1">
        <v>44563.0</v>
      </c>
      <c r="B196" s="23" t="s">
        <v>36</v>
      </c>
      <c r="C196" s="5">
        <v>113.0</v>
      </c>
      <c r="D196" s="4" t="s">
        <v>2228</v>
      </c>
      <c r="E196" s="2" t="s">
        <v>2219</v>
      </c>
      <c r="F196" s="4">
        <v>2007.0</v>
      </c>
      <c r="G196" s="2" t="s">
        <v>2229</v>
      </c>
      <c r="H196" s="4">
        <v>3.0</v>
      </c>
      <c r="I196" s="4">
        <v>-3.0</v>
      </c>
      <c r="J196" s="4">
        <v>-1.0</v>
      </c>
      <c r="K196" s="2">
        <v>0.0</v>
      </c>
      <c r="L196" s="4">
        <v>0.0</v>
      </c>
      <c r="M196" s="2" t="s">
        <v>163</v>
      </c>
      <c r="N196" s="2">
        <v>0.0</v>
      </c>
      <c r="O196" s="2">
        <v>1.0</v>
      </c>
      <c r="P196" s="2" t="s">
        <v>59</v>
      </c>
      <c r="Q196" s="2" t="s">
        <v>110</v>
      </c>
      <c r="R196" s="2" t="s">
        <v>111</v>
      </c>
      <c r="S196" s="2">
        <v>0.25</v>
      </c>
      <c r="T196" s="2">
        <v>0.75</v>
      </c>
      <c r="U196" s="2">
        <v>0.0</v>
      </c>
      <c r="V196" s="2">
        <f t="shared" si="5"/>
        <v>1</v>
      </c>
      <c r="W196" s="2" t="s">
        <v>2230</v>
      </c>
      <c r="X196" s="2" t="s">
        <v>2231</v>
      </c>
      <c r="Y196" s="2" t="s">
        <v>2232</v>
      </c>
      <c r="Z196" s="2" t="s">
        <v>77</v>
      </c>
      <c r="AA196" s="2" t="s">
        <v>2233</v>
      </c>
      <c r="AB196" s="2" t="e">
        <v>#NAME?</v>
      </c>
      <c r="AC196" s="2" t="s">
        <v>2234</v>
      </c>
      <c r="AD196" s="4" t="s">
        <v>2235</v>
      </c>
      <c r="AE196" s="2" t="s">
        <v>2236</v>
      </c>
      <c r="AF196" s="2" t="s">
        <v>2237</v>
      </c>
      <c r="AG196" s="2" t="s">
        <v>49</v>
      </c>
      <c r="AH196" s="4" t="s">
        <v>2238</v>
      </c>
      <c r="AI196" s="2" t="s">
        <v>174</v>
      </c>
      <c r="AJ196" s="6"/>
    </row>
    <row r="197">
      <c r="A197" s="1">
        <v>44563.0</v>
      </c>
      <c r="B197" s="23" t="s">
        <v>36</v>
      </c>
      <c r="C197" s="5">
        <v>114.0</v>
      </c>
      <c r="D197" s="4" t="s">
        <v>2239</v>
      </c>
      <c r="E197" s="2" t="s">
        <v>2219</v>
      </c>
      <c r="F197" s="4">
        <v>2006.0</v>
      </c>
      <c r="G197" s="2" t="s">
        <v>2240</v>
      </c>
      <c r="H197" s="2">
        <v>3.0</v>
      </c>
      <c r="I197" s="2">
        <v>-3.0</v>
      </c>
      <c r="J197" s="2">
        <v>-1.0</v>
      </c>
      <c r="K197" s="2">
        <v>-2.0</v>
      </c>
      <c r="L197" s="2">
        <v>0.0</v>
      </c>
      <c r="M197" s="2" t="s">
        <v>163</v>
      </c>
      <c r="N197" s="2">
        <v>0.0</v>
      </c>
      <c r="O197" s="2">
        <v>1.0</v>
      </c>
      <c r="P197" s="2" t="s">
        <v>59</v>
      </c>
      <c r="Q197" s="2" t="s">
        <v>110</v>
      </c>
      <c r="R197" s="2" t="s">
        <v>111</v>
      </c>
      <c r="S197" s="2">
        <v>0.25</v>
      </c>
      <c r="T197" s="2">
        <v>0.75</v>
      </c>
      <c r="U197" s="2">
        <v>0.0</v>
      </c>
      <c r="V197" s="2">
        <f t="shared" si="5"/>
        <v>1</v>
      </c>
      <c r="W197" s="2" t="s">
        <v>2241</v>
      </c>
      <c r="X197" s="2" t="s">
        <v>616</v>
      </c>
      <c r="Y197" s="2" t="s">
        <v>166</v>
      </c>
      <c r="Z197" s="2" t="s">
        <v>77</v>
      </c>
      <c r="AA197" s="2" t="s">
        <v>2242</v>
      </c>
      <c r="AB197" s="2" t="e">
        <v>#NAME?</v>
      </c>
      <c r="AC197" s="2" t="s">
        <v>2243</v>
      </c>
      <c r="AD197" s="4" t="s">
        <v>2244</v>
      </c>
      <c r="AE197" s="4" t="s">
        <v>2245</v>
      </c>
      <c r="AF197" s="2" t="s">
        <v>2246</v>
      </c>
      <c r="AG197" s="2" t="s">
        <v>49</v>
      </c>
      <c r="AH197" s="4" t="s">
        <v>2247</v>
      </c>
      <c r="AI197" s="2" t="s">
        <v>69</v>
      </c>
      <c r="AJ197" s="6"/>
    </row>
    <row r="198">
      <c r="A198" s="1">
        <v>44563.0</v>
      </c>
      <c r="B198" s="23" t="s">
        <v>36</v>
      </c>
      <c r="C198" s="5">
        <v>115.0</v>
      </c>
      <c r="D198" s="4" t="s">
        <v>2248</v>
      </c>
      <c r="E198" s="2" t="s">
        <v>2219</v>
      </c>
      <c r="F198" s="4">
        <v>2016.0</v>
      </c>
      <c r="G198" s="2" t="s">
        <v>2249</v>
      </c>
      <c r="H198" s="2">
        <v>3.0</v>
      </c>
      <c r="I198" s="2">
        <v>-3.0</v>
      </c>
      <c r="J198" s="2">
        <v>-3.0</v>
      </c>
      <c r="K198" s="2">
        <v>0.0</v>
      </c>
      <c r="L198" s="2">
        <v>0.0</v>
      </c>
      <c r="M198" s="2" t="s">
        <v>163</v>
      </c>
      <c r="N198" s="2">
        <v>0.0</v>
      </c>
      <c r="O198" s="2">
        <v>1.0</v>
      </c>
      <c r="P198" s="2" t="s">
        <v>59</v>
      </c>
      <c r="Q198" s="2" t="s">
        <v>110</v>
      </c>
      <c r="R198" s="2" t="s">
        <v>530</v>
      </c>
      <c r="S198" s="2">
        <v>0.25</v>
      </c>
      <c r="T198" s="2">
        <v>0.75</v>
      </c>
      <c r="U198" s="2">
        <v>0.0</v>
      </c>
      <c r="V198" s="2">
        <f t="shared" si="5"/>
        <v>1</v>
      </c>
      <c r="W198" s="2" t="s">
        <v>2250</v>
      </c>
      <c r="X198" s="2" t="s">
        <v>165</v>
      </c>
      <c r="Y198" s="2" t="s">
        <v>2251</v>
      </c>
      <c r="Z198" s="2" t="s">
        <v>77</v>
      </c>
      <c r="AA198" s="2" t="s">
        <v>2252</v>
      </c>
      <c r="AB198" s="2" t="e">
        <v>#NAME?</v>
      </c>
      <c r="AC198" s="2" t="s">
        <v>2253</v>
      </c>
      <c r="AD198" s="4" t="s">
        <v>2254</v>
      </c>
      <c r="AE198" s="2" t="s">
        <v>2255</v>
      </c>
      <c r="AF198" s="2" t="s">
        <v>2256</v>
      </c>
      <c r="AG198" s="2" t="s">
        <v>49</v>
      </c>
      <c r="AH198" s="4" t="s">
        <v>2257</v>
      </c>
      <c r="AI198" s="2" t="s">
        <v>257</v>
      </c>
      <c r="AJ198" s="6"/>
    </row>
    <row r="199">
      <c r="A199" s="1">
        <v>44563.0</v>
      </c>
      <c r="B199" s="2" t="s">
        <v>36</v>
      </c>
      <c r="C199" s="5">
        <v>119.0</v>
      </c>
      <c r="D199" s="4" t="s">
        <v>2258</v>
      </c>
      <c r="E199" s="2" t="s">
        <v>2259</v>
      </c>
      <c r="F199" s="4">
        <v>2010.0</v>
      </c>
      <c r="G199" s="2" t="s">
        <v>39</v>
      </c>
      <c r="H199" s="2">
        <v>3.0</v>
      </c>
      <c r="I199" s="2">
        <v>-3.0</v>
      </c>
      <c r="J199" s="2">
        <v>-2.0</v>
      </c>
      <c r="K199" s="2">
        <v>-1.0</v>
      </c>
      <c r="L199" s="2">
        <v>0.0</v>
      </c>
      <c r="M199" s="2" t="s">
        <v>163</v>
      </c>
      <c r="N199" s="2">
        <v>0.0</v>
      </c>
      <c r="O199" s="2">
        <v>1.0</v>
      </c>
      <c r="P199" s="2" t="s">
        <v>59</v>
      </c>
      <c r="Q199" s="2" t="s">
        <v>42</v>
      </c>
      <c r="R199" s="2" t="s">
        <v>530</v>
      </c>
      <c r="S199" s="2">
        <v>0.75</v>
      </c>
      <c r="T199" s="2">
        <v>0.0</v>
      </c>
      <c r="U199" s="2">
        <v>0.25</v>
      </c>
      <c r="V199" s="2">
        <f t="shared" si="5"/>
        <v>1</v>
      </c>
      <c r="W199" s="2" t="s">
        <v>2260</v>
      </c>
      <c r="X199" s="2" t="s">
        <v>2261</v>
      </c>
      <c r="Y199" s="2" t="s">
        <v>166</v>
      </c>
      <c r="Z199" s="2" t="s">
        <v>77</v>
      </c>
      <c r="AA199" s="2" t="s">
        <v>2262</v>
      </c>
      <c r="AB199" s="2" t="e">
        <v>#NAME?</v>
      </c>
      <c r="AC199" s="2" t="s">
        <v>2263</v>
      </c>
      <c r="AD199" s="4" t="s">
        <v>2264</v>
      </c>
      <c r="AE199" s="2" t="s">
        <v>2265</v>
      </c>
      <c r="AF199" s="2" t="s">
        <v>2266</v>
      </c>
      <c r="AG199" s="2" t="s">
        <v>2267</v>
      </c>
      <c r="AH199" s="4" t="s">
        <v>2268</v>
      </c>
      <c r="AI199" s="2" t="s">
        <v>174</v>
      </c>
      <c r="AJ199" s="6"/>
    </row>
    <row r="200">
      <c r="A200" s="1">
        <v>44563.0</v>
      </c>
      <c r="B200" s="2" t="s">
        <v>36</v>
      </c>
      <c r="C200" s="5">
        <v>120.0</v>
      </c>
      <c r="D200" s="4" t="s">
        <v>2269</v>
      </c>
      <c r="E200" s="2" t="s">
        <v>2270</v>
      </c>
      <c r="F200" s="4">
        <v>2007.0</v>
      </c>
      <c r="G200" s="2" t="s">
        <v>2271</v>
      </c>
      <c r="H200" s="4">
        <v>3.0</v>
      </c>
      <c r="I200" s="4">
        <v>-3.0</v>
      </c>
      <c r="J200" s="4">
        <v>-1.0</v>
      </c>
      <c r="K200" s="4">
        <v>-3.0</v>
      </c>
      <c r="L200" s="4">
        <v>0.0</v>
      </c>
      <c r="M200" s="2" t="s">
        <v>163</v>
      </c>
      <c r="N200" s="2">
        <v>0.0</v>
      </c>
      <c r="O200" s="2">
        <v>1.0</v>
      </c>
      <c r="P200" s="2" t="s">
        <v>59</v>
      </c>
      <c r="Q200" s="2" t="s">
        <v>110</v>
      </c>
      <c r="R200" s="2" t="s">
        <v>111</v>
      </c>
      <c r="S200" s="2">
        <v>1.0</v>
      </c>
      <c r="T200" s="2">
        <v>0.0</v>
      </c>
      <c r="U200" s="2">
        <v>0.0</v>
      </c>
      <c r="V200" s="2">
        <f t="shared" si="5"/>
        <v>1</v>
      </c>
      <c r="W200" s="2" t="s">
        <v>407</v>
      </c>
      <c r="X200" s="2" t="s">
        <v>165</v>
      </c>
      <c r="Y200" s="2" t="s">
        <v>166</v>
      </c>
      <c r="Z200" s="2" t="s">
        <v>77</v>
      </c>
      <c r="AA200" s="2" t="s">
        <v>2272</v>
      </c>
      <c r="AB200" s="2" t="e">
        <v>#NAME?</v>
      </c>
      <c r="AC200" s="2" t="s">
        <v>2273</v>
      </c>
      <c r="AD200" s="4" t="s">
        <v>2274</v>
      </c>
      <c r="AE200" s="2" t="s">
        <v>2275</v>
      </c>
      <c r="AF200" s="2" t="s">
        <v>2276</v>
      </c>
      <c r="AG200" s="2" t="s">
        <v>2277</v>
      </c>
      <c r="AH200" s="4" t="s">
        <v>2278</v>
      </c>
      <c r="AI200" s="2" t="s">
        <v>174</v>
      </c>
      <c r="AJ200" s="6"/>
    </row>
    <row r="201">
      <c r="A201" s="1">
        <v>44563.0</v>
      </c>
      <c r="B201" s="2" t="s">
        <v>36</v>
      </c>
      <c r="C201" s="5">
        <v>123.0</v>
      </c>
      <c r="D201" s="4" t="s">
        <v>2279</v>
      </c>
      <c r="E201" s="2" t="s">
        <v>2280</v>
      </c>
      <c r="F201" s="4">
        <v>2009.0</v>
      </c>
      <c r="G201" s="2" t="s">
        <v>2281</v>
      </c>
      <c r="H201" s="2">
        <v>3.0</v>
      </c>
      <c r="I201" s="2">
        <v>-3.0</v>
      </c>
      <c r="J201" s="2">
        <v>-1.0</v>
      </c>
      <c r="K201" s="2">
        <v>0.0</v>
      </c>
      <c r="L201" s="2">
        <v>0.0</v>
      </c>
      <c r="M201" s="2" t="s">
        <v>163</v>
      </c>
      <c r="N201" s="2">
        <v>0.0</v>
      </c>
      <c r="O201" s="2">
        <v>1.0</v>
      </c>
      <c r="P201" s="2" t="s">
        <v>96</v>
      </c>
      <c r="Q201" s="2" t="s">
        <v>110</v>
      </c>
      <c r="R201" s="2" t="s">
        <v>2282</v>
      </c>
      <c r="S201" s="2">
        <v>0.25</v>
      </c>
      <c r="T201" s="2">
        <v>0.0</v>
      </c>
      <c r="U201" s="2">
        <v>0.75</v>
      </c>
      <c r="V201" s="2">
        <f t="shared" si="5"/>
        <v>1</v>
      </c>
      <c r="W201" s="2" t="s">
        <v>2283</v>
      </c>
      <c r="X201" s="2" t="s">
        <v>2198</v>
      </c>
      <c r="Y201" s="2" t="s">
        <v>155</v>
      </c>
      <c r="Z201" s="2" t="s">
        <v>77</v>
      </c>
      <c r="AA201" s="2" t="s">
        <v>2284</v>
      </c>
      <c r="AB201" s="2" t="e">
        <v>#NAME?</v>
      </c>
      <c r="AC201" s="2" t="s">
        <v>2285</v>
      </c>
      <c r="AD201" s="4" t="s">
        <v>2286</v>
      </c>
      <c r="AE201" s="2" t="s">
        <v>2287</v>
      </c>
      <c r="AF201" s="2" t="s">
        <v>2288</v>
      </c>
      <c r="AG201" s="2" t="s">
        <v>49</v>
      </c>
      <c r="AH201" s="4" t="s">
        <v>2289</v>
      </c>
      <c r="AI201" s="2" t="s">
        <v>69</v>
      </c>
      <c r="AJ201" s="2" t="s">
        <v>54</v>
      </c>
    </row>
    <row r="202">
      <c r="A202" s="1">
        <v>44563.0</v>
      </c>
      <c r="B202" s="4" t="s">
        <v>36</v>
      </c>
      <c r="C202" s="5">
        <v>124.0</v>
      </c>
      <c r="D202" s="4" t="s">
        <v>2290</v>
      </c>
      <c r="E202" s="12" t="s">
        <v>2291</v>
      </c>
      <c r="F202" s="24">
        <v>44603.0</v>
      </c>
      <c r="G202" s="12" t="s">
        <v>2292</v>
      </c>
      <c r="H202" s="12">
        <v>3.0</v>
      </c>
      <c r="I202" s="12">
        <v>-2.0</v>
      </c>
      <c r="J202" s="12">
        <v>0.0</v>
      </c>
      <c r="K202" s="12">
        <v>-3.0</v>
      </c>
      <c r="L202" s="12">
        <v>0.0</v>
      </c>
      <c r="M202" s="12" t="s">
        <v>2293</v>
      </c>
      <c r="N202" s="12">
        <v>0.0</v>
      </c>
      <c r="O202" s="12">
        <v>1.0</v>
      </c>
      <c r="P202" s="12" t="s">
        <v>59</v>
      </c>
      <c r="Q202" s="12" t="s">
        <v>122</v>
      </c>
      <c r="S202" s="12">
        <v>0.5</v>
      </c>
      <c r="T202" s="12">
        <v>0.5</v>
      </c>
      <c r="U202" s="12">
        <v>0.0</v>
      </c>
      <c r="V202" s="4">
        <f t="shared" si="5"/>
        <v>1</v>
      </c>
      <c r="W202" s="12" t="s">
        <v>2294</v>
      </c>
      <c r="X202" s="12" t="s">
        <v>1901</v>
      </c>
      <c r="Y202" s="12" t="s">
        <v>2295</v>
      </c>
      <c r="Z202" s="12" t="s">
        <v>1688</v>
      </c>
      <c r="AA202" s="12" t="s">
        <v>2296</v>
      </c>
      <c r="AC202" s="12" t="s">
        <v>2297</v>
      </c>
      <c r="AD202" s="12" t="s">
        <v>2298</v>
      </c>
      <c r="AE202" s="4" t="s">
        <v>2299</v>
      </c>
      <c r="AF202" s="4" t="s">
        <v>2300</v>
      </c>
      <c r="AG202" s="12" t="s">
        <v>52</v>
      </c>
      <c r="AH202" s="4" t="s">
        <v>2301</v>
      </c>
      <c r="AI202" s="4" t="s">
        <v>69</v>
      </c>
      <c r="AJ202" s="4" t="s">
        <v>54</v>
      </c>
    </row>
    <row r="203">
      <c r="A203" s="1">
        <v>44563.0</v>
      </c>
      <c r="B203" s="23" t="s">
        <v>36</v>
      </c>
      <c r="C203" s="5">
        <v>133.0</v>
      </c>
      <c r="D203" s="4" t="s">
        <v>2302</v>
      </c>
      <c r="E203" s="2" t="s">
        <v>2303</v>
      </c>
      <c r="F203" s="4">
        <v>2010.0</v>
      </c>
      <c r="G203" s="2" t="s">
        <v>2304</v>
      </c>
      <c r="H203" s="2">
        <v>2.0</v>
      </c>
      <c r="I203" s="2">
        <v>-3.0</v>
      </c>
      <c r="J203" s="2">
        <v>-3.0</v>
      </c>
      <c r="K203" s="2">
        <v>0.0</v>
      </c>
      <c r="L203" s="2">
        <v>0.0</v>
      </c>
      <c r="M203" s="2" t="s">
        <v>1301</v>
      </c>
      <c r="N203" s="2">
        <v>0.0</v>
      </c>
      <c r="O203" s="2">
        <v>1.0</v>
      </c>
      <c r="P203" s="2" t="s">
        <v>59</v>
      </c>
      <c r="Q203" s="2" t="s">
        <v>110</v>
      </c>
      <c r="R203" s="2" t="s">
        <v>111</v>
      </c>
      <c r="S203" s="2">
        <v>1.0</v>
      </c>
      <c r="T203" s="2">
        <v>0.0</v>
      </c>
      <c r="U203" s="2">
        <v>0.0</v>
      </c>
      <c r="V203" s="2">
        <f t="shared" si="5"/>
        <v>1</v>
      </c>
      <c r="W203" s="2" t="s">
        <v>2305</v>
      </c>
      <c r="X203" s="2" t="s">
        <v>2306</v>
      </c>
      <c r="Y203" s="2" t="s">
        <v>912</v>
      </c>
      <c r="Z203" s="2" t="s">
        <v>200</v>
      </c>
      <c r="AA203" s="2" t="s">
        <v>2307</v>
      </c>
      <c r="AB203" s="2" t="e">
        <v>#NAME?</v>
      </c>
      <c r="AC203" s="2" t="s">
        <v>2308</v>
      </c>
      <c r="AD203" s="4" t="s">
        <v>2309</v>
      </c>
      <c r="AE203" s="2" t="s">
        <v>2310</v>
      </c>
      <c r="AF203" s="2" t="s">
        <v>2311</v>
      </c>
      <c r="AG203" s="2" t="s">
        <v>49</v>
      </c>
      <c r="AH203" s="4" t="s">
        <v>2312</v>
      </c>
      <c r="AI203" s="2" t="s">
        <v>69</v>
      </c>
      <c r="AJ203" s="6"/>
    </row>
    <row r="204">
      <c r="A204" s="1">
        <v>44563.0</v>
      </c>
      <c r="B204" s="23" t="s">
        <v>36</v>
      </c>
      <c r="C204" s="5">
        <v>134.0</v>
      </c>
      <c r="D204" s="4" t="s">
        <v>2313</v>
      </c>
      <c r="E204" s="2" t="s">
        <v>2314</v>
      </c>
      <c r="F204" s="4">
        <v>2008.0</v>
      </c>
      <c r="G204" s="2" t="s">
        <v>39</v>
      </c>
      <c r="H204" s="2">
        <v>3.0</v>
      </c>
      <c r="I204" s="2">
        <v>-3.0</v>
      </c>
      <c r="J204" s="2">
        <v>-2.0</v>
      </c>
      <c r="K204" s="9">
        <v>-6.0</v>
      </c>
      <c r="L204" s="2">
        <v>0.0</v>
      </c>
      <c r="M204" s="2" t="s">
        <v>177</v>
      </c>
      <c r="N204" s="2">
        <v>0.0</v>
      </c>
      <c r="O204" s="2">
        <v>1.0</v>
      </c>
      <c r="P204" s="2" t="s">
        <v>59</v>
      </c>
      <c r="Q204" s="2" t="s">
        <v>110</v>
      </c>
      <c r="R204" s="2" t="s">
        <v>2315</v>
      </c>
      <c r="S204" s="9">
        <v>1.0</v>
      </c>
      <c r="T204" s="9">
        <v>0.0</v>
      </c>
      <c r="U204" s="9">
        <v>0.0</v>
      </c>
      <c r="V204" s="2">
        <f t="shared" si="5"/>
        <v>1</v>
      </c>
      <c r="W204" s="2" t="s">
        <v>2316</v>
      </c>
      <c r="X204" s="2" t="s">
        <v>2317</v>
      </c>
      <c r="Y204" s="2" t="s">
        <v>826</v>
      </c>
      <c r="Z204" s="2" t="s">
        <v>77</v>
      </c>
      <c r="AA204" s="2" t="s">
        <v>2318</v>
      </c>
      <c r="AB204" s="2" t="e">
        <v>#NAME?</v>
      </c>
      <c r="AC204" s="2" t="s">
        <v>2319</v>
      </c>
      <c r="AD204" s="4" t="s">
        <v>2320</v>
      </c>
      <c r="AE204" s="2" t="s">
        <v>2321</v>
      </c>
      <c r="AF204" s="2" t="s">
        <v>184</v>
      </c>
      <c r="AG204" s="2" t="s">
        <v>49</v>
      </c>
      <c r="AH204" s="4" t="s">
        <v>2322</v>
      </c>
      <c r="AI204" s="2" t="s">
        <v>2323</v>
      </c>
      <c r="AJ204" s="2" t="s">
        <v>54</v>
      </c>
    </row>
    <row r="205">
      <c r="A205" s="1">
        <v>44563.0</v>
      </c>
      <c r="B205" s="2" t="s">
        <v>36</v>
      </c>
      <c r="C205" s="5">
        <v>140.0</v>
      </c>
      <c r="D205" s="4" t="s">
        <v>2324</v>
      </c>
      <c r="E205" s="2" t="s">
        <v>2325</v>
      </c>
      <c r="F205" s="4">
        <v>2007.0</v>
      </c>
      <c r="G205" s="2" t="s">
        <v>822</v>
      </c>
      <c r="H205" s="4">
        <v>3.0</v>
      </c>
      <c r="I205" s="4">
        <v>-3.0</v>
      </c>
      <c r="J205" s="4">
        <v>-1.0</v>
      </c>
      <c r="K205" s="4">
        <v>-2.0</v>
      </c>
      <c r="L205" s="4">
        <v>0.0</v>
      </c>
      <c r="M205" s="2" t="s">
        <v>163</v>
      </c>
      <c r="N205" s="2">
        <v>0.0</v>
      </c>
      <c r="O205" s="2">
        <v>1.0</v>
      </c>
      <c r="P205" s="2" t="s">
        <v>1265</v>
      </c>
      <c r="Q205" s="2" t="s">
        <v>42</v>
      </c>
      <c r="R205" s="2" t="s">
        <v>245</v>
      </c>
      <c r="S205" s="2">
        <v>0.0</v>
      </c>
      <c r="T205" s="2">
        <v>1.0</v>
      </c>
      <c r="U205" s="2">
        <v>0.0</v>
      </c>
      <c r="V205" s="2">
        <f t="shared" si="5"/>
        <v>1</v>
      </c>
      <c r="W205" s="2" t="s">
        <v>178</v>
      </c>
      <c r="X205" s="2" t="s">
        <v>616</v>
      </c>
      <c r="Y205" s="2" t="s">
        <v>166</v>
      </c>
      <c r="Z205" s="2" t="s">
        <v>77</v>
      </c>
      <c r="AA205" s="2" t="s">
        <v>2326</v>
      </c>
      <c r="AB205" s="2" t="e">
        <v>#NAME?</v>
      </c>
      <c r="AC205" s="2" t="s">
        <v>2327</v>
      </c>
      <c r="AD205" s="4" t="s">
        <v>2328</v>
      </c>
      <c r="AE205" s="2" t="s">
        <v>2329</v>
      </c>
      <c r="AF205" s="2" t="s">
        <v>2330</v>
      </c>
      <c r="AG205" s="2" t="s">
        <v>49</v>
      </c>
      <c r="AH205" s="4" t="s">
        <v>2331</v>
      </c>
      <c r="AI205" s="2" t="s">
        <v>174</v>
      </c>
      <c r="AJ205" s="2" t="s">
        <v>54</v>
      </c>
    </row>
    <row r="206">
      <c r="A206" s="1">
        <v>44563.0</v>
      </c>
      <c r="B206" s="2" t="s">
        <v>36</v>
      </c>
      <c r="C206" s="5">
        <v>143.0</v>
      </c>
      <c r="D206" s="2" t="s">
        <v>2332</v>
      </c>
      <c r="E206" s="2" t="s">
        <v>2333</v>
      </c>
      <c r="F206" s="2">
        <v>2008.0</v>
      </c>
      <c r="G206" s="2" t="s">
        <v>196</v>
      </c>
      <c r="H206" s="2">
        <v>3.0</v>
      </c>
      <c r="I206" s="2">
        <v>-3.0</v>
      </c>
      <c r="J206" s="2">
        <v>-1.0</v>
      </c>
      <c r="K206" s="2">
        <v>0.0</v>
      </c>
      <c r="L206" s="2">
        <v>0.0</v>
      </c>
      <c r="M206" s="2" t="s">
        <v>163</v>
      </c>
      <c r="N206" s="2">
        <v>0.0</v>
      </c>
      <c r="O206" s="2">
        <v>1.0</v>
      </c>
      <c r="P206" s="2" t="s">
        <v>59</v>
      </c>
      <c r="Q206" s="2" t="s">
        <v>110</v>
      </c>
      <c r="R206" s="2" t="s">
        <v>111</v>
      </c>
      <c r="S206" s="2">
        <v>1.0</v>
      </c>
      <c r="T206" s="2">
        <v>0.0</v>
      </c>
      <c r="U206" s="2">
        <v>0.0</v>
      </c>
      <c r="V206" s="2">
        <f t="shared" si="5"/>
        <v>1</v>
      </c>
      <c r="W206" s="2" t="s">
        <v>407</v>
      </c>
      <c r="X206" s="2" t="s">
        <v>2334</v>
      </c>
      <c r="Y206" s="2" t="s">
        <v>199</v>
      </c>
      <c r="Z206" s="2" t="s">
        <v>2335</v>
      </c>
      <c r="AA206" s="2" t="s">
        <v>2336</v>
      </c>
      <c r="AB206" s="2" t="e">
        <v>#NAME?</v>
      </c>
      <c r="AC206" s="2" t="s">
        <v>2337</v>
      </c>
      <c r="AD206" s="2" t="s">
        <v>2333</v>
      </c>
      <c r="AE206" s="2" t="s">
        <v>2338</v>
      </c>
      <c r="AF206" s="2" t="s">
        <v>2339</v>
      </c>
      <c r="AG206" s="2" t="s">
        <v>49</v>
      </c>
      <c r="AH206" s="2" t="s">
        <v>2340</v>
      </c>
      <c r="AI206" s="2" t="s">
        <v>69</v>
      </c>
      <c r="AJ206" s="6"/>
    </row>
    <row r="207">
      <c r="A207" s="1">
        <v>44563.0</v>
      </c>
      <c r="B207" s="23" t="s">
        <v>36</v>
      </c>
      <c r="C207" s="5">
        <v>166.0</v>
      </c>
      <c r="D207" s="4" t="s">
        <v>2341</v>
      </c>
      <c r="E207" s="4" t="s">
        <v>2342</v>
      </c>
      <c r="F207" s="4">
        <v>2017.0</v>
      </c>
      <c r="G207" s="2" t="s">
        <v>260</v>
      </c>
      <c r="H207" s="2">
        <v>3.0</v>
      </c>
      <c r="I207" s="4">
        <v>-7.0</v>
      </c>
      <c r="J207" s="2">
        <v>0.0</v>
      </c>
      <c r="K207" s="2">
        <v>-6.0</v>
      </c>
      <c r="L207" s="2">
        <v>6.0</v>
      </c>
      <c r="M207" s="2" t="s">
        <v>2343</v>
      </c>
      <c r="N207" s="2">
        <v>0.0</v>
      </c>
      <c r="O207" s="2">
        <v>1.0</v>
      </c>
      <c r="P207" s="2" t="s">
        <v>2344</v>
      </c>
      <c r="Q207" s="2" t="s">
        <v>110</v>
      </c>
      <c r="R207" s="6"/>
      <c r="S207" s="2">
        <v>1.0</v>
      </c>
      <c r="T207" s="2">
        <v>0.0</v>
      </c>
      <c r="U207" s="2">
        <v>0.0</v>
      </c>
      <c r="V207" s="2">
        <f t="shared" si="5"/>
        <v>1</v>
      </c>
      <c r="W207" s="2" t="s">
        <v>2345</v>
      </c>
      <c r="X207" s="2" t="s">
        <v>2346</v>
      </c>
      <c r="Y207" s="2" t="s">
        <v>2347</v>
      </c>
      <c r="Z207" s="2" t="s">
        <v>1066</v>
      </c>
      <c r="AA207" s="2" t="s">
        <v>2348</v>
      </c>
      <c r="AB207" s="6"/>
      <c r="AC207" s="2" t="s">
        <v>2349</v>
      </c>
      <c r="AD207" s="4" t="s">
        <v>2350</v>
      </c>
      <c r="AE207" s="2" t="s">
        <v>2351</v>
      </c>
      <c r="AF207" s="2" t="s">
        <v>2352</v>
      </c>
      <c r="AG207" s="2" t="s">
        <v>2353</v>
      </c>
      <c r="AH207" s="4" t="s">
        <v>2354</v>
      </c>
      <c r="AI207" s="2" t="s">
        <v>69</v>
      </c>
      <c r="AJ207" s="2" t="s">
        <v>54</v>
      </c>
    </row>
    <row r="208">
      <c r="A208" s="1">
        <v>44563.0</v>
      </c>
      <c r="B208" s="23" t="s">
        <v>36</v>
      </c>
      <c r="C208" s="5">
        <v>174.0</v>
      </c>
      <c r="D208" s="4" t="s">
        <v>2355</v>
      </c>
      <c r="E208" s="4" t="s">
        <v>2356</v>
      </c>
      <c r="F208" s="4">
        <v>2012.0</v>
      </c>
      <c r="G208" s="2" t="s">
        <v>2357</v>
      </c>
      <c r="H208" s="2">
        <v>3.0</v>
      </c>
      <c r="I208" s="4">
        <v>-5.0</v>
      </c>
      <c r="J208" s="2">
        <v>-4.0</v>
      </c>
      <c r="K208" s="2">
        <v>-6.0</v>
      </c>
      <c r="L208" s="2">
        <v>6.0</v>
      </c>
      <c r="M208" s="2" t="s">
        <v>1301</v>
      </c>
      <c r="N208" s="2">
        <v>0.0</v>
      </c>
      <c r="O208" s="2">
        <v>0.0</v>
      </c>
      <c r="P208" s="2" t="s">
        <v>59</v>
      </c>
      <c r="Q208" s="2" t="s">
        <v>110</v>
      </c>
      <c r="R208" s="6"/>
      <c r="S208" s="9">
        <v>0.75</v>
      </c>
      <c r="T208" s="9">
        <v>0.0</v>
      </c>
      <c r="U208" s="9">
        <v>0.25</v>
      </c>
      <c r="V208" s="2">
        <f t="shared" si="5"/>
        <v>1</v>
      </c>
      <c r="W208" s="2" t="s">
        <v>2358</v>
      </c>
      <c r="X208" s="2" t="s">
        <v>944</v>
      </c>
      <c r="Y208" s="2" t="s">
        <v>2359</v>
      </c>
      <c r="Z208" s="2" t="s">
        <v>2360</v>
      </c>
      <c r="AA208" s="2" t="s">
        <v>2361</v>
      </c>
      <c r="AB208" s="6"/>
      <c r="AC208" s="2" t="s">
        <v>2362</v>
      </c>
      <c r="AD208" s="4" t="s">
        <v>2363</v>
      </c>
      <c r="AE208" s="2" t="s">
        <v>2364</v>
      </c>
      <c r="AF208" s="2" t="s">
        <v>2365</v>
      </c>
      <c r="AG208" s="2" t="s">
        <v>2366</v>
      </c>
      <c r="AH208" s="4" t="s">
        <v>2367</v>
      </c>
      <c r="AI208" s="2" t="s">
        <v>174</v>
      </c>
      <c r="AJ208" s="2" t="s">
        <v>54</v>
      </c>
    </row>
    <row r="209">
      <c r="A209" s="17">
        <v>44563.0</v>
      </c>
      <c r="B209" s="4" t="s">
        <v>36</v>
      </c>
      <c r="C209" s="5">
        <v>175.0</v>
      </c>
      <c r="D209" s="4" t="s">
        <v>2368</v>
      </c>
      <c r="E209" s="4" t="s">
        <v>2369</v>
      </c>
      <c r="F209" s="4">
        <v>2019.0</v>
      </c>
      <c r="G209" s="2" t="s">
        <v>2370</v>
      </c>
      <c r="H209" s="2">
        <v>3.0</v>
      </c>
      <c r="I209" s="4">
        <v>-10.0</v>
      </c>
      <c r="J209" s="4">
        <v>-7.0</v>
      </c>
      <c r="K209" s="2">
        <v>-15.0</v>
      </c>
      <c r="L209" s="2">
        <v>0.0</v>
      </c>
      <c r="M209" s="2" t="s">
        <v>109</v>
      </c>
      <c r="N209" s="2">
        <v>0.0</v>
      </c>
      <c r="O209" s="2">
        <v>1.0</v>
      </c>
      <c r="P209" s="2" t="s">
        <v>59</v>
      </c>
      <c r="Q209" s="2" t="s">
        <v>122</v>
      </c>
      <c r="R209" s="6"/>
      <c r="S209" s="2">
        <v>0.25</v>
      </c>
      <c r="T209" s="2">
        <v>0.75</v>
      </c>
      <c r="U209" s="2">
        <v>0.0</v>
      </c>
      <c r="V209" s="2">
        <f t="shared" si="5"/>
        <v>1</v>
      </c>
      <c r="W209" s="2" t="s">
        <v>2371</v>
      </c>
      <c r="X209" s="2" t="s">
        <v>1759</v>
      </c>
      <c r="Y209" s="2" t="s">
        <v>2372</v>
      </c>
      <c r="Z209" s="2" t="s">
        <v>77</v>
      </c>
      <c r="AA209" s="2" t="s">
        <v>2373</v>
      </c>
      <c r="AB209" s="6"/>
      <c r="AC209" s="2" t="s">
        <v>2374</v>
      </c>
      <c r="AD209" s="4" t="s">
        <v>2375</v>
      </c>
      <c r="AE209" s="2" t="s">
        <v>2376</v>
      </c>
      <c r="AF209" s="2" t="s">
        <v>2377</v>
      </c>
      <c r="AG209" s="2" t="s">
        <v>2378</v>
      </c>
      <c r="AH209" s="4" t="s">
        <v>2379</v>
      </c>
      <c r="AI209" s="2" t="s">
        <v>1086</v>
      </c>
      <c r="AJ209" s="6"/>
    </row>
    <row r="210">
      <c r="A210" s="1">
        <v>44563.0</v>
      </c>
      <c r="B210" s="23" t="s">
        <v>36</v>
      </c>
      <c r="C210" s="5">
        <v>202.0</v>
      </c>
      <c r="D210" s="4" t="s">
        <v>2380</v>
      </c>
      <c r="E210" s="4" t="s">
        <v>2381</v>
      </c>
      <c r="F210" s="4">
        <v>2020.0</v>
      </c>
      <c r="G210" s="2" t="s">
        <v>1720</v>
      </c>
      <c r="H210" s="2">
        <v>2.0</v>
      </c>
      <c r="I210" s="2">
        <v>-9.0</v>
      </c>
      <c r="J210" s="2">
        <v>0.0</v>
      </c>
      <c r="K210" s="2">
        <v>2.0</v>
      </c>
      <c r="L210" s="2">
        <v>2.0</v>
      </c>
      <c r="M210" s="2" t="s">
        <v>109</v>
      </c>
      <c r="N210" s="2">
        <v>0.0</v>
      </c>
      <c r="O210" s="2">
        <v>1.0</v>
      </c>
      <c r="P210" s="2" t="s">
        <v>59</v>
      </c>
      <c r="Q210" s="2" t="s">
        <v>122</v>
      </c>
      <c r="R210" s="6"/>
      <c r="S210" s="2">
        <v>0.75</v>
      </c>
      <c r="T210" s="2">
        <v>0.25</v>
      </c>
      <c r="U210" s="2">
        <v>0.0</v>
      </c>
      <c r="V210" s="2">
        <f t="shared" si="5"/>
        <v>1</v>
      </c>
      <c r="W210" s="2" t="s">
        <v>2382</v>
      </c>
      <c r="X210" s="2" t="s">
        <v>2383</v>
      </c>
      <c r="Y210" s="2" t="s">
        <v>2384</v>
      </c>
      <c r="Z210" s="2" t="s">
        <v>291</v>
      </c>
      <c r="AA210" s="2" t="s">
        <v>2385</v>
      </c>
      <c r="AB210" s="6"/>
      <c r="AC210" s="2" t="s">
        <v>2386</v>
      </c>
      <c r="AD210" s="4" t="s">
        <v>2387</v>
      </c>
      <c r="AE210" s="2" t="s">
        <v>2388</v>
      </c>
      <c r="AF210" s="2" t="s">
        <v>2389</v>
      </c>
      <c r="AG210" s="2" t="s">
        <v>2390</v>
      </c>
      <c r="AH210" s="4" t="s">
        <v>2391</v>
      </c>
      <c r="AI210" s="2" t="s">
        <v>69</v>
      </c>
      <c r="AJ210" s="2" t="s">
        <v>54</v>
      </c>
    </row>
    <row r="211">
      <c r="A211" s="1">
        <v>44563.0</v>
      </c>
      <c r="B211" s="2" t="s">
        <v>36</v>
      </c>
      <c r="C211" s="5">
        <v>222.0</v>
      </c>
      <c r="D211" s="4" t="s">
        <v>2392</v>
      </c>
      <c r="E211" s="4" t="s">
        <v>2393</v>
      </c>
      <c r="F211" s="4">
        <v>2012.0</v>
      </c>
      <c r="G211" s="3" t="s">
        <v>2394</v>
      </c>
      <c r="H211" s="3">
        <v>3.0</v>
      </c>
      <c r="I211" s="3">
        <v>-7.0</v>
      </c>
      <c r="J211" s="3">
        <v>-5.0</v>
      </c>
      <c r="K211" s="3">
        <v>3.0</v>
      </c>
      <c r="L211" s="3">
        <v>5.0</v>
      </c>
      <c r="M211" s="3" t="s">
        <v>676</v>
      </c>
      <c r="N211" s="2">
        <v>0.0</v>
      </c>
      <c r="O211" s="3">
        <v>0.0</v>
      </c>
      <c r="P211" s="3" t="s">
        <v>59</v>
      </c>
      <c r="Q211" s="3" t="s">
        <v>110</v>
      </c>
      <c r="R211" s="5"/>
      <c r="S211" s="3">
        <v>0.75</v>
      </c>
      <c r="T211" s="3">
        <v>0.0</v>
      </c>
      <c r="U211" s="3">
        <v>0.25</v>
      </c>
      <c r="V211" s="2">
        <f t="shared" si="5"/>
        <v>1</v>
      </c>
      <c r="W211" s="3" t="s">
        <v>2395</v>
      </c>
      <c r="X211" s="3" t="s">
        <v>2396</v>
      </c>
      <c r="Y211" s="3" t="s">
        <v>76</v>
      </c>
      <c r="Z211" s="3" t="s">
        <v>1066</v>
      </c>
      <c r="AA211" s="3" t="s">
        <v>2397</v>
      </c>
      <c r="AB211" s="5"/>
      <c r="AC211" s="3" t="s">
        <v>2398</v>
      </c>
      <c r="AD211" s="4" t="s">
        <v>2399</v>
      </c>
      <c r="AE211" s="3" t="s">
        <v>2400</v>
      </c>
      <c r="AF211" s="3" t="s">
        <v>2401</v>
      </c>
      <c r="AG211" s="3" t="s">
        <v>52</v>
      </c>
      <c r="AH211" s="4" t="s">
        <v>2402</v>
      </c>
      <c r="AI211" s="3" t="s">
        <v>52</v>
      </c>
      <c r="AJ211" s="5"/>
    </row>
    <row r="212">
      <c r="A212" s="1">
        <v>44563.0</v>
      </c>
      <c r="B212" s="23" t="s">
        <v>36</v>
      </c>
      <c r="C212" s="5">
        <v>223.0</v>
      </c>
      <c r="D212" s="4" t="s">
        <v>2403</v>
      </c>
      <c r="E212" s="4" t="s">
        <v>2404</v>
      </c>
      <c r="F212" s="4">
        <v>2007.0</v>
      </c>
      <c r="G212" s="4" t="s">
        <v>2405</v>
      </c>
      <c r="H212" s="3">
        <v>2.0</v>
      </c>
      <c r="I212" s="2">
        <v>-10.0</v>
      </c>
      <c r="J212" s="3">
        <v>-6.0</v>
      </c>
      <c r="K212" s="3">
        <v>2.0</v>
      </c>
      <c r="L212" s="4">
        <v>5.0</v>
      </c>
      <c r="M212" s="3" t="s">
        <v>2406</v>
      </c>
      <c r="N212" s="2">
        <v>0.0</v>
      </c>
      <c r="O212" s="3">
        <v>1.0</v>
      </c>
      <c r="P212" s="3" t="s">
        <v>59</v>
      </c>
      <c r="Q212" s="3" t="s">
        <v>122</v>
      </c>
      <c r="R212" s="5"/>
      <c r="S212" s="3">
        <v>0.25</v>
      </c>
      <c r="T212" s="3">
        <v>0.75</v>
      </c>
      <c r="U212" s="3">
        <v>0.0</v>
      </c>
      <c r="V212" s="2">
        <f t="shared" si="5"/>
        <v>1</v>
      </c>
      <c r="W212" s="3" t="s">
        <v>2407</v>
      </c>
      <c r="X212" s="3" t="s">
        <v>2408</v>
      </c>
      <c r="Y212" s="3" t="s">
        <v>2409</v>
      </c>
      <c r="Z212" s="3" t="s">
        <v>77</v>
      </c>
      <c r="AA212" s="3" t="s">
        <v>2410</v>
      </c>
      <c r="AB212" s="5"/>
      <c r="AC212" s="3" t="s">
        <v>2411</v>
      </c>
      <c r="AD212" s="4" t="s">
        <v>2412</v>
      </c>
      <c r="AE212" s="3" t="s">
        <v>2413</v>
      </c>
      <c r="AF212" s="3" t="s">
        <v>2414</v>
      </c>
      <c r="AG212" s="3" t="s">
        <v>2415</v>
      </c>
      <c r="AH212" s="4" t="s">
        <v>2416</v>
      </c>
      <c r="AI212" s="3" t="s">
        <v>1086</v>
      </c>
      <c r="AJ212" s="5"/>
    </row>
    <row r="213">
      <c r="A213" s="1">
        <v>44563.0</v>
      </c>
      <c r="B213" s="2" t="s">
        <v>36</v>
      </c>
      <c r="C213" s="5">
        <v>255.0</v>
      </c>
      <c r="D213" s="4" t="s">
        <v>2417</v>
      </c>
      <c r="E213" s="4" t="s">
        <v>2418</v>
      </c>
      <c r="F213" s="4">
        <v>2020.0</v>
      </c>
      <c r="G213" s="3" t="s">
        <v>196</v>
      </c>
      <c r="H213" s="25">
        <v>44595.0</v>
      </c>
      <c r="I213" s="2">
        <v>-3.0</v>
      </c>
      <c r="J213" s="2">
        <v>-1.0</v>
      </c>
      <c r="K213" s="2">
        <v>0.0</v>
      </c>
      <c r="L213" s="2">
        <v>0.0</v>
      </c>
      <c r="M213" s="3" t="s">
        <v>163</v>
      </c>
      <c r="N213" s="2">
        <v>0.0</v>
      </c>
      <c r="O213" s="3">
        <v>1.0</v>
      </c>
      <c r="P213" s="3" t="s">
        <v>59</v>
      </c>
      <c r="Q213" s="3" t="s">
        <v>42</v>
      </c>
      <c r="R213" s="5"/>
      <c r="S213" s="3">
        <v>0.25</v>
      </c>
      <c r="T213" s="3">
        <v>0.75</v>
      </c>
      <c r="U213" s="3">
        <v>0.0</v>
      </c>
      <c r="V213" s="2">
        <f t="shared" si="5"/>
        <v>1</v>
      </c>
      <c r="W213" s="3" t="s">
        <v>2419</v>
      </c>
      <c r="X213" s="3" t="s">
        <v>198</v>
      </c>
      <c r="Y213" s="3" t="s">
        <v>199</v>
      </c>
      <c r="Z213" s="3" t="s">
        <v>2420</v>
      </c>
      <c r="AA213" s="3" t="s">
        <v>2421</v>
      </c>
      <c r="AB213" s="5"/>
      <c r="AC213" s="3" t="s">
        <v>2422</v>
      </c>
      <c r="AD213" s="4" t="s">
        <v>2423</v>
      </c>
      <c r="AE213" s="3" t="s">
        <v>2424</v>
      </c>
      <c r="AF213" s="3" t="s">
        <v>2425</v>
      </c>
      <c r="AG213" s="3" t="s">
        <v>2426</v>
      </c>
      <c r="AH213" s="4" t="s">
        <v>2427</v>
      </c>
      <c r="AI213" s="3" t="s">
        <v>1086</v>
      </c>
      <c r="AJ213" s="3" t="s">
        <v>54</v>
      </c>
    </row>
    <row r="214">
      <c r="A214" s="1">
        <v>44563.0</v>
      </c>
      <c r="B214" s="23" t="s">
        <v>36</v>
      </c>
      <c r="C214" s="5">
        <v>266.0</v>
      </c>
      <c r="D214" s="4" t="s">
        <v>2428</v>
      </c>
      <c r="E214" s="4" t="s">
        <v>2429</v>
      </c>
      <c r="F214" s="4">
        <v>2016.0</v>
      </c>
      <c r="G214" s="3" t="s">
        <v>2430</v>
      </c>
      <c r="H214" s="3">
        <v>2.0</v>
      </c>
      <c r="I214" s="4">
        <v>-3.0</v>
      </c>
      <c r="J214" s="3">
        <v>-2.0</v>
      </c>
      <c r="K214" s="3">
        <v>0.0</v>
      </c>
      <c r="L214" s="3">
        <v>0.0</v>
      </c>
      <c r="M214" s="3" t="s">
        <v>163</v>
      </c>
      <c r="N214" s="2">
        <v>0.0</v>
      </c>
      <c r="O214" s="3">
        <v>1.0</v>
      </c>
      <c r="P214" s="3" t="s">
        <v>59</v>
      </c>
      <c r="Q214" s="3" t="s">
        <v>110</v>
      </c>
      <c r="R214" s="5"/>
      <c r="S214" s="3">
        <v>0.75</v>
      </c>
      <c r="T214" s="3">
        <v>0.0</v>
      </c>
      <c r="U214" s="3">
        <v>0.25</v>
      </c>
      <c r="V214" s="2">
        <f t="shared" si="5"/>
        <v>1</v>
      </c>
      <c r="W214" s="3" t="s">
        <v>2431</v>
      </c>
      <c r="X214" s="3" t="s">
        <v>2432</v>
      </c>
      <c r="Y214" s="3" t="s">
        <v>2433</v>
      </c>
      <c r="Z214" s="3" t="s">
        <v>1138</v>
      </c>
      <c r="AA214" s="3" t="s">
        <v>2434</v>
      </c>
      <c r="AB214" s="5"/>
      <c r="AC214" s="3" t="s">
        <v>2435</v>
      </c>
      <c r="AD214" s="4" t="s">
        <v>2429</v>
      </c>
      <c r="AE214" s="3" t="s">
        <v>2436</v>
      </c>
      <c r="AF214" s="3" t="s">
        <v>2437</v>
      </c>
      <c r="AG214" s="3" t="s">
        <v>52</v>
      </c>
      <c r="AH214" s="4" t="s">
        <v>2438</v>
      </c>
      <c r="AI214" s="3" t="s">
        <v>69</v>
      </c>
      <c r="AJ214" s="5"/>
    </row>
    <row r="215">
      <c r="A215" s="1">
        <v>44563.0</v>
      </c>
      <c r="B215" s="23" t="s">
        <v>36</v>
      </c>
      <c r="C215" s="5">
        <v>272.0</v>
      </c>
      <c r="D215" s="4" t="s">
        <v>2439</v>
      </c>
      <c r="E215" s="4" t="s">
        <v>2440</v>
      </c>
      <c r="F215" s="4">
        <v>2010.0</v>
      </c>
      <c r="G215" s="3" t="s">
        <v>2441</v>
      </c>
      <c r="H215" s="3">
        <v>2.0</v>
      </c>
      <c r="I215" s="3">
        <v>-9.0</v>
      </c>
      <c r="J215" s="3">
        <v>-6.0</v>
      </c>
      <c r="K215" s="3">
        <v>2.0</v>
      </c>
      <c r="L215" s="9">
        <v>5.0</v>
      </c>
      <c r="M215" s="3" t="s">
        <v>2442</v>
      </c>
      <c r="N215" s="2">
        <v>0.0</v>
      </c>
      <c r="O215" s="3">
        <v>1.0</v>
      </c>
      <c r="P215" s="3" t="s">
        <v>301</v>
      </c>
      <c r="Q215" s="3" t="s">
        <v>122</v>
      </c>
      <c r="R215" s="5"/>
      <c r="S215" s="3">
        <v>0.0</v>
      </c>
      <c r="T215" s="3">
        <v>1.0</v>
      </c>
      <c r="U215" s="3">
        <v>0.0</v>
      </c>
      <c r="V215" s="2">
        <f t="shared" si="5"/>
        <v>1</v>
      </c>
      <c r="W215" s="3" t="s">
        <v>2443</v>
      </c>
      <c r="X215" s="3" t="s">
        <v>1664</v>
      </c>
      <c r="Y215" s="3" t="s">
        <v>2444</v>
      </c>
      <c r="Z215" s="3" t="s">
        <v>77</v>
      </c>
      <c r="AA215" s="3" t="s">
        <v>2445</v>
      </c>
      <c r="AB215" s="5"/>
      <c r="AC215" s="3" t="s">
        <v>2446</v>
      </c>
      <c r="AD215" s="4" t="s">
        <v>2447</v>
      </c>
      <c r="AE215" s="3" t="s">
        <v>2448</v>
      </c>
      <c r="AF215" s="3" t="s">
        <v>2449</v>
      </c>
      <c r="AG215" s="12" t="s">
        <v>2450</v>
      </c>
      <c r="AH215" s="4" t="s">
        <v>2451</v>
      </c>
      <c r="AI215" s="3" t="s">
        <v>1086</v>
      </c>
      <c r="AJ215" s="3" t="s">
        <v>54</v>
      </c>
    </row>
    <row r="216">
      <c r="A216" s="1">
        <v>44563.0</v>
      </c>
      <c r="B216" s="23" t="s">
        <v>36</v>
      </c>
      <c r="C216" s="5">
        <v>328.0</v>
      </c>
      <c r="D216" s="9" t="s">
        <v>2452</v>
      </c>
      <c r="E216" s="4" t="s">
        <v>2453</v>
      </c>
      <c r="F216" s="4">
        <v>2017.0</v>
      </c>
      <c r="G216" s="3" t="s">
        <v>2454</v>
      </c>
      <c r="H216" s="3">
        <v>3.0</v>
      </c>
      <c r="I216" s="4">
        <v>-10.0</v>
      </c>
      <c r="J216" s="3">
        <v>-7.0</v>
      </c>
      <c r="K216" s="3">
        <v>-3.0</v>
      </c>
      <c r="L216" s="3">
        <v>0.0</v>
      </c>
      <c r="M216" s="3" t="s">
        <v>109</v>
      </c>
      <c r="N216" s="2">
        <v>0.0</v>
      </c>
      <c r="O216" s="3">
        <v>1.0</v>
      </c>
      <c r="P216" s="3" t="s">
        <v>2344</v>
      </c>
      <c r="Q216" s="3" t="s">
        <v>134</v>
      </c>
      <c r="R216" s="5"/>
      <c r="S216" s="3">
        <v>0.5</v>
      </c>
      <c r="T216" s="3">
        <v>0.5</v>
      </c>
      <c r="U216" s="3">
        <v>0.0</v>
      </c>
      <c r="V216" s="2">
        <f t="shared" si="5"/>
        <v>1</v>
      </c>
      <c r="W216" s="3" t="s">
        <v>2455</v>
      </c>
      <c r="X216" s="3" t="s">
        <v>2456</v>
      </c>
      <c r="Y216" s="3" t="s">
        <v>2457</v>
      </c>
      <c r="Z216" s="3" t="s">
        <v>1484</v>
      </c>
      <c r="AA216" s="3" t="s">
        <v>2458</v>
      </c>
      <c r="AB216" s="5"/>
      <c r="AC216" s="3" t="s">
        <v>2459</v>
      </c>
      <c r="AD216" s="4" t="s">
        <v>2460</v>
      </c>
      <c r="AE216" s="3" t="s">
        <v>2461</v>
      </c>
      <c r="AF216" s="3" t="s">
        <v>2462</v>
      </c>
      <c r="AG216" s="3" t="s">
        <v>2463</v>
      </c>
      <c r="AH216" s="4" t="s">
        <v>2464</v>
      </c>
      <c r="AI216" s="3" t="s">
        <v>1086</v>
      </c>
      <c r="AJ216" s="3" t="s">
        <v>54</v>
      </c>
    </row>
    <row r="217">
      <c r="A217" s="1">
        <v>44563.0</v>
      </c>
      <c r="B217" s="23" t="s">
        <v>36</v>
      </c>
      <c r="C217" s="5">
        <v>346.0</v>
      </c>
      <c r="D217" s="4" t="s">
        <v>2465</v>
      </c>
      <c r="E217" s="4" t="s">
        <v>2466</v>
      </c>
      <c r="F217" s="4">
        <v>2011.0</v>
      </c>
      <c r="G217" s="3" t="s">
        <v>289</v>
      </c>
      <c r="H217" s="3">
        <v>2.0</v>
      </c>
      <c r="I217" s="12">
        <v>-9.0</v>
      </c>
      <c r="J217" s="12">
        <v>-4.0</v>
      </c>
      <c r="K217" s="4">
        <v>-6.0</v>
      </c>
      <c r="L217" s="3">
        <v>6.0</v>
      </c>
      <c r="M217" s="4" t="s">
        <v>2467</v>
      </c>
      <c r="N217" s="2">
        <v>0.0</v>
      </c>
      <c r="O217" s="3">
        <v>1.0</v>
      </c>
      <c r="P217" s="3" t="s">
        <v>301</v>
      </c>
      <c r="Q217" s="3" t="s">
        <v>42</v>
      </c>
      <c r="R217" s="5"/>
      <c r="S217" s="3">
        <v>1.0</v>
      </c>
      <c r="T217" s="3">
        <v>0.0</v>
      </c>
      <c r="U217" s="3">
        <v>0.0</v>
      </c>
      <c r="V217" s="2">
        <f t="shared" si="5"/>
        <v>1</v>
      </c>
      <c r="W217" s="3" t="s">
        <v>2468</v>
      </c>
      <c r="X217" s="3" t="s">
        <v>944</v>
      </c>
      <c r="Y217" s="3" t="s">
        <v>2433</v>
      </c>
      <c r="Z217" s="3" t="s">
        <v>77</v>
      </c>
      <c r="AA217" s="3" t="s">
        <v>2469</v>
      </c>
      <c r="AB217" s="5"/>
      <c r="AC217" s="3" t="s">
        <v>2470</v>
      </c>
      <c r="AD217" s="4" t="s">
        <v>2471</v>
      </c>
      <c r="AE217" s="3" t="s">
        <v>2472</v>
      </c>
      <c r="AF217" s="3" t="s">
        <v>2473</v>
      </c>
      <c r="AG217" s="3" t="s">
        <v>2474</v>
      </c>
      <c r="AH217" s="4" t="s">
        <v>2475</v>
      </c>
      <c r="AI217" s="3" t="s">
        <v>1086</v>
      </c>
      <c r="AJ217" s="3" t="s">
        <v>54</v>
      </c>
    </row>
    <row r="218">
      <c r="A218" s="1">
        <v>44563.0</v>
      </c>
      <c r="B218" s="23" t="s">
        <v>36</v>
      </c>
      <c r="C218" s="5">
        <v>347.0</v>
      </c>
      <c r="D218" s="4" t="s">
        <v>2476</v>
      </c>
      <c r="E218" s="4" t="s">
        <v>2466</v>
      </c>
      <c r="F218" s="4">
        <v>2012.0</v>
      </c>
      <c r="G218" s="3" t="s">
        <v>289</v>
      </c>
      <c r="H218" s="3">
        <v>2.0</v>
      </c>
      <c r="I218" s="12">
        <v>-9.0</v>
      </c>
      <c r="J218" s="12">
        <v>-4.0</v>
      </c>
      <c r="K218" s="4">
        <v>-6.0</v>
      </c>
      <c r="L218" s="3">
        <v>6.0</v>
      </c>
      <c r="M218" s="4" t="s">
        <v>2467</v>
      </c>
      <c r="N218" s="2">
        <v>0.0</v>
      </c>
      <c r="O218" s="3">
        <v>1.0</v>
      </c>
      <c r="P218" s="3" t="s">
        <v>301</v>
      </c>
      <c r="Q218" s="3" t="s">
        <v>42</v>
      </c>
      <c r="R218" s="5"/>
      <c r="S218" s="3">
        <v>1.0</v>
      </c>
      <c r="T218" s="3">
        <v>0.0</v>
      </c>
      <c r="U218" s="3">
        <v>0.0</v>
      </c>
      <c r="V218" s="2">
        <f t="shared" si="5"/>
        <v>1</v>
      </c>
      <c r="W218" s="3" t="s">
        <v>2468</v>
      </c>
      <c r="X218" s="3" t="s">
        <v>944</v>
      </c>
      <c r="Y218" s="3" t="s">
        <v>2433</v>
      </c>
      <c r="Z218" s="3" t="s">
        <v>1053</v>
      </c>
      <c r="AA218" s="3" t="s">
        <v>2477</v>
      </c>
      <c r="AB218" s="5"/>
      <c r="AC218" s="3" t="s">
        <v>2478</v>
      </c>
      <c r="AD218" s="4" t="s">
        <v>2479</v>
      </c>
      <c r="AE218" s="3" t="s">
        <v>2480</v>
      </c>
      <c r="AF218" s="3" t="s">
        <v>2481</v>
      </c>
      <c r="AG218" s="3" t="s">
        <v>2482</v>
      </c>
      <c r="AH218" s="4" t="s">
        <v>2483</v>
      </c>
      <c r="AI218" s="3" t="s">
        <v>69</v>
      </c>
      <c r="AJ218" s="3" t="s">
        <v>54</v>
      </c>
    </row>
    <row r="219">
      <c r="A219" s="1">
        <v>44563.0</v>
      </c>
      <c r="B219" s="2" t="s">
        <v>36</v>
      </c>
      <c r="C219" s="5">
        <v>375.0</v>
      </c>
      <c r="D219" s="4" t="s">
        <v>2484</v>
      </c>
      <c r="E219" s="26" t="s">
        <v>1934</v>
      </c>
      <c r="F219" s="4">
        <v>2016.0</v>
      </c>
      <c r="G219" s="3" t="s">
        <v>2485</v>
      </c>
      <c r="H219" s="2">
        <v>3.0</v>
      </c>
      <c r="I219" s="2">
        <v>-3.0</v>
      </c>
      <c r="J219" s="2">
        <v>-1.0</v>
      </c>
      <c r="K219" s="2">
        <v>-2.0</v>
      </c>
      <c r="L219" s="2">
        <v>0.0</v>
      </c>
      <c r="M219" s="3" t="s">
        <v>177</v>
      </c>
      <c r="N219" s="2">
        <v>0.0</v>
      </c>
      <c r="O219" s="3">
        <v>1.0</v>
      </c>
      <c r="P219" s="3" t="s">
        <v>59</v>
      </c>
      <c r="Q219" s="3" t="s">
        <v>110</v>
      </c>
      <c r="R219" s="5"/>
      <c r="S219" s="3">
        <v>0.25</v>
      </c>
      <c r="T219" s="3">
        <v>0.75</v>
      </c>
      <c r="U219" s="3">
        <v>0.0</v>
      </c>
      <c r="V219" s="2">
        <f t="shared" si="5"/>
        <v>1</v>
      </c>
      <c r="W219" s="3" t="s">
        <v>2486</v>
      </c>
      <c r="X219" s="3" t="s">
        <v>2487</v>
      </c>
      <c r="Y219" s="3" t="s">
        <v>2488</v>
      </c>
      <c r="Z219" s="3" t="s">
        <v>77</v>
      </c>
      <c r="AA219" s="3" t="s">
        <v>2489</v>
      </c>
      <c r="AB219" s="5"/>
      <c r="AC219" s="3" t="s">
        <v>2490</v>
      </c>
      <c r="AD219" s="3" t="s">
        <v>2491</v>
      </c>
      <c r="AE219" s="3" t="s">
        <v>2492</v>
      </c>
      <c r="AF219" s="3" t="s">
        <v>2493</v>
      </c>
      <c r="AG219" s="3" t="s">
        <v>2494</v>
      </c>
      <c r="AH219" s="4" t="s">
        <v>2495</v>
      </c>
      <c r="AI219" s="3" t="s">
        <v>69</v>
      </c>
      <c r="AJ219" s="3" t="s">
        <v>54</v>
      </c>
    </row>
    <row r="220">
      <c r="A220" s="1">
        <v>44563.0</v>
      </c>
      <c r="B220" s="4" t="s">
        <v>36</v>
      </c>
      <c r="C220" s="5">
        <v>378.0</v>
      </c>
      <c r="D220" s="4" t="s">
        <v>2496</v>
      </c>
      <c r="E220" s="4" t="s">
        <v>2497</v>
      </c>
      <c r="F220" s="4">
        <v>2006.0</v>
      </c>
      <c r="G220" s="4" t="s">
        <v>196</v>
      </c>
      <c r="H220" s="4">
        <v>3.0</v>
      </c>
      <c r="I220" s="4">
        <v>-3.0</v>
      </c>
      <c r="J220" s="4">
        <v>-1.0</v>
      </c>
      <c r="K220" s="2">
        <v>0.0</v>
      </c>
      <c r="L220" s="4">
        <v>0.0</v>
      </c>
      <c r="M220" s="4" t="s">
        <v>163</v>
      </c>
      <c r="N220" s="4">
        <v>0.0</v>
      </c>
      <c r="O220" s="4">
        <v>1.0</v>
      </c>
      <c r="P220" s="4" t="s">
        <v>59</v>
      </c>
      <c r="Q220" s="4" t="s">
        <v>110</v>
      </c>
      <c r="R220" s="4" t="s">
        <v>111</v>
      </c>
      <c r="S220" s="4">
        <v>1.0</v>
      </c>
      <c r="T220" s="4">
        <v>0.0</v>
      </c>
      <c r="U220" s="4">
        <v>0.0</v>
      </c>
      <c r="V220" s="4">
        <f t="shared" si="5"/>
        <v>1</v>
      </c>
      <c r="W220" s="4" t="s">
        <v>2498</v>
      </c>
      <c r="X220" s="4" t="s">
        <v>2499</v>
      </c>
      <c r="Y220" s="4" t="s">
        <v>199</v>
      </c>
      <c r="Z220" s="4" t="s">
        <v>77</v>
      </c>
      <c r="AA220" s="4" t="s">
        <v>2500</v>
      </c>
      <c r="AB220" s="4" t="e">
        <v>#NAME?</v>
      </c>
      <c r="AC220" s="4" t="s">
        <v>2501</v>
      </c>
      <c r="AD220" s="4" t="s">
        <v>2502</v>
      </c>
      <c r="AE220" s="4" t="s">
        <v>2503</v>
      </c>
      <c r="AF220" s="4" t="s">
        <v>2504</v>
      </c>
      <c r="AG220" s="4" t="s">
        <v>49</v>
      </c>
      <c r="AH220" s="4" t="s">
        <v>52</v>
      </c>
      <c r="AI220" s="4" t="s">
        <v>2505</v>
      </c>
      <c r="AJ220" s="4"/>
    </row>
    <row r="221">
      <c r="A221" s="1">
        <v>44564.0</v>
      </c>
      <c r="B221" s="2" t="s">
        <v>36</v>
      </c>
      <c r="C221" s="5">
        <v>71.0</v>
      </c>
      <c r="D221" s="4" t="s">
        <v>2506</v>
      </c>
      <c r="E221" s="2" t="s">
        <v>2507</v>
      </c>
      <c r="F221" s="4">
        <v>2006.0</v>
      </c>
      <c r="G221" s="2" t="s">
        <v>2508</v>
      </c>
      <c r="H221" s="2">
        <v>3.0</v>
      </c>
      <c r="I221" s="2">
        <v>-3.0</v>
      </c>
      <c r="J221" s="2">
        <v>-2.0</v>
      </c>
      <c r="K221" s="2">
        <v>0.0</v>
      </c>
      <c r="L221" s="2">
        <v>0.0</v>
      </c>
      <c r="M221" s="2" t="s">
        <v>177</v>
      </c>
      <c r="N221" s="2">
        <v>0.0</v>
      </c>
      <c r="O221" s="2">
        <v>1.0</v>
      </c>
      <c r="P221" s="2" t="s">
        <v>59</v>
      </c>
      <c r="Q221" s="2" t="s">
        <v>110</v>
      </c>
      <c r="R221" s="2" t="s">
        <v>530</v>
      </c>
      <c r="S221" s="2">
        <v>0.25</v>
      </c>
      <c r="T221" s="2">
        <v>0.75</v>
      </c>
      <c r="U221" s="2">
        <v>0.0</v>
      </c>
      <c r="V221" s="2">
        <f t="shared" si="5"/>
        <v>1</v>
      </c>
      <c r="W221" s="2" t="s">
        <v>2509</v>
      </c>
      <c r="X221" s="2" t="s">
        <v>2510</v>
      </c>
      <c r="Y221" s="2" t="s">
        <v>199</v>
      </c>
      <c r="Z221" s="2" t="s">
        <v>77</v>
      </c>
      <c r="AA221" s="2" t="s">
        <v>2511</v>
      </c>
      <c r="AB221" s="2" t="e">
        <v>#NAME?</v>
      </c>
      <c r="AC221" s="2" t="s">
        <v>2512</v>
      </c>
      <c r="AD221" s="4" t="s">
        <v>2513</v>
      </c>
      <c r="AE221" s="2" t="s">
        <v>2514</v>
      </c>
      <c r="AF221" s="2" t="s">
        <v>2515</v>
      </c>
      <c r="AG221" s="2" t="s">
        <v>2516</v>
      </c>
      <c r="AH221" s="4" t="s">
        <v>2517</v>
      </c>
      <c r="AI221" s="2" t="s">
        <v>174</v>
      </c>
      <c r="AJ221" s="6"/>
    </row>
    <row r="222">
      <c r="A222" s="1">
        <v>44564.0</v>
      </c>
      <c r="B222" s="2" t="s">
        <v>36</v>
      </c>
      <c r="C222" s="5">
        <v>77.0</v>
      </c>
      <c r="D222" s="4" t="s">
        <v>2518</v>
      </c>
      <c r="E222" s="2" t="s">
        <v>2519</v>
      </c>
      <c r="F222" s="4">
        <v>2006.0</v>
      </c>
      <c r="G222" s="2" t="s">
        <v>2520</v>
      </c>
      <c r="H222" s="2">
        <v>3.0</v>
      </c>
      <c r="I222" s="2">
        <v>-3.0</v>
      </c>
      <c r="J222" s="2">
        <v>-2.0</v>
      </c>
      <c r="K222" s="2">
        <v>-2.0</v>
      </c>
      <c r="L222" s="2">
        <v>0.0</v>
      </c>
      <c r="M222" s="2" t="s">
        <v>177</v>
      </c>
      <c r="N222" s="2">
        <v>0.0</v>
      </c>
      <c r="O222" s="2">
        <v>1.0</v>
      </c>
      <c r="P222" s="2" t="s">
        <v>59</v>
      </c>
      <c r="Q222" s="2" t="s">
        <v>110</v>
      </c>
      <c r="R222" s="2" t="s">
        <v>111</v>
      </c>
      <c r="S222" s="2">
        <v>0.25</v>
      </c>
      <c r="T222" s="2">
        <v>0.75</v>
      </c>
      <c r="U222" s="2">
        <v>0.0</v>
      </c>
      <c r="V222" s="2">
        <f t="shared" si="5"/>
        <v>1</v>
      </c>
      <c r="W222" s="2" t="s">
        <v>2521</v>
      </c>
      <c r="X222" s="2" t="s">
        <v>1901</v>
      </c>
      <c r="Y222" s="2" t="s">
        <v>2522</v>
      </c>
      <c r="Z222" s="2" t="s">
        <v>77</v>
      </c>
      <c r="AA222" s="2" t="s">
        <v>2523</v>
      </c>
      <c r="AB222" s="2" t="e">
        <v>#NAME?</v>
      </c>
      <c r="AC222" s="2" t="s">
        <v>2524</v>
      </c>
      <c r="AD222" s="4" t="s">
        <v>2525</v>
      </c>
      <c r="AE222" s="2" t="s">
        <v>2526</v>
      </c>
      <c r="AF222" s="2" t="s">
        <v>178</v>
      </c>
      <c r="AG222" s="2" t="s">
        <v>2527</v>
      </c>
      <c r="AH222" s="4" t="s">
        <v>2528</v>
      </c>
      <c r="AI222" s="2" t="s">
        <v>69</v>
      </c>
      <c r="AJ222" s="2"/>
    </row>
    <row r="223">
      <c r="A223" s="1">
        <v>44564.0</v>
      </c>
      <c r="B223" s="2" t="s">
        <v>36</v>
      </c>
      <c r="C223" s="5">
        <v>78.0</v>
      </c>
      <c r="D223" s="4" t="s">
        <v>2529</v>
      </c>
      <c r="E223" s="2" t="s">
        <v>2519</v>
      </c>
      <c r="F223" s="4">
        <v>2010.0</v>
      </c>
      <c r="G223" s="2" t="s">
        <v>2520</v>
      </c>
      <c r="H223" s="2">
        <v>3.0</v>
      </c>
      <c r="I223" s="2">
        <v>-3.0</v>
      </c>
      <c r="J223" s="2">
        <v>-2.0</v>
      </c>
      <c r="K223" s="2">
        <v>-2.0</v>
      </c>
      <c r="L223" s="2">
        <v>0.0</v>
      </c>
      <c r="M223" s="2" t="s">
        <v>177</v>
      </c>
      <c r="N223" s="2">
        <v>0.0</v>
      </c>
      <c r="O223" s="2">
        <v>1.0</v>
      </c>
      <c r="P223" s="2" t="s">
        <v>59</v>
      </c>
      <c r="Q223" s="2" t="s">
        <v>110</v>
      </c>
      <c r="R223" s="2" t="s">
        <v>111</v>
      </c>
      <c r="S223" s="2">
        <v>0.25</v>
      </c>
      <c r="T223" s="2">
        <v>0.75</v>
      </c>
      <c r="U223" s="2">
        <v>0.0</v>
      </c>
      <c r="V223" s="2">
        <f t="shared" si="5"/>
        <v>1</v>
      </c>
      <c r="W223" s="12" t="s">
        <v>2530</v>
      </c>
      <c r="X223" s="2" t="s">
        <v>1901</v>
      </c>
      <c r="Y223" s="2" t="s">
        <v>2522</v>
      </c>
      <c r="Z223" s="2" t="s">
        <v>77</v>
      </c>
      <c r="AA223" s="12" t="s">
        <v>2531</v>
      </c>
      <c r="AB223" s="2" t="e">
        <v>#NAME?</v>
      </c>
      <c r="AC223" s="2" t="s">
        <v>2532</v>
      </c>
      <c r="AD223" s="4" t="s">
        <v>2533</v>
      </c>
      <c r="AE223" s="2" t="s">
        <v>2534</v>
      </c>
      <c r="AF223" s="2" t="s">
        <v>2535</v>
      </c>
      <c r="AG223" s="12" t="s">
        <v>2536</v>
      </c>
      <c r="AH223" s="12" t="s">
        <v>2528</v>
      </c>
      <c r="AI223" s="2" t="s">
        <v>2537</v>
      </c>
      <c r="AJ223" s="6"/>
    </row>
    <row r="224">
      <c r="A224" s="1">
        <v>44564.0</v>
      </c>
      <c r="B224" s="2" t="s">
        <v>36</v>
      </c>
      <c r="C224" s="5">
        <v>117.0</v>
      </c>
      <c r="D224" s="4" t="s">
        <v>2538</v>
      </c>
      <c r="E224" s="2" t="s">
        <v>2539</v>
      </c>
      <c r="F224" s="4">
        <v>2000.0</v>
      </c>
      <c r="G224" s="2" t="s">
        <v>2540</v>
      </c>
      <c r="H224" s="2">
        <v>3.0</v>
      </c>
      <c r="I224" s="2">
        <v>-3.0</v>
      </c>
      <c r="J224" s="2">
        <v>-2.0</v>
      </c>
      <c r="K224" s="2">
        <v>-2.0</v>
      </c>
      <c r="L224" s="2">
        <v>0.0</v>
      </c>
      <c r="M224" s="2" t="s">
        <v>177</v>
      </c>
      <c r="N224" s="2">
        <v>0.0</v>
      </c>
      <c r="O224" s="2">
        <v>1.0</v>
      </c>
      <c r="P224" s="2" t="s">
        <v>301</v>
      </c>
      <c r="Q224" s="2" t="s">
        <v>110</v>
      </c>
      <c r="R224" s="2" t="s">
        <v>530</v>
      </c>
      <c r="S224" s="2">
        <v>0.25</v>
      </c>
      <c r="T224" s="2">
        <v>0.75</v>
      </c>
      <c r="U224" s="2">
        <v>0.0</v>
      </c>
      <c r="V224" s="2">
        <f t="shared" si="5"/>
        <v>1</v>
      </c>
      <c r="W224" s="2" t="s">
        <v>2541</v>
      </c>
      <c r="X224" s="2" t="s">
        <v>2542</v>
      </c>
      <c r="Y224" s="2" t="s">
        <v>166</v>
      </c>
      <c r="Z224" s="2" t="s">
        <v>77</v>
      </c>
      <c r="AA224" s="2" t="s">
        <v>2543</v>
      </c>
      <c r="AB224" s="2" t="e">
        <v>#NAME?</v>
      </c>
      <c r="AC224" s="2" t="s">
        <v>2544</v>
      </c>
      <c r="AD224" s="4" t="s">
        <v>2545</v>
      </c>
      <c r="AE224" s="2" t="s">
        <v>2546</v>
      </c>
      <c r="AF224" s="2" t="s">
        <v>740</v>
      </c>
      <c r="AG224" s="2" t="s">
        <v>49</v>
      </c>
      <c r="AH224" s="4" t="s">
        <v>2547</v>
      </c>
      <c r="AI224" s="2" t="s">
        <v>69</v>
      </c>
      <c r="AJ224" s="6"/>
    </row>
    <row r="225">
      <c r="A225" s="1">
        <v>44564.0</v>
      </c>
      <c r="B225" s="2" t="s">
        <v>36</v>
      </c>
      <c r="C225" s="5">
        <v>144.0</v>
      </c>
      <c r="D225" s="4" t="s">
        <v>2548</v>
      </c>
      <c r="E225" s="2" t="s">
        <v>2549</v>
      </c>
      <c r="F225" s="4">
        <v>2010.0</v>
      </c>
      <c r="G225" s="2" t="s">
        <v>196</v>
      </c>
      <c r="H225" s="2">
        <v>3.0</v>
      </c>
      <c r="I225" s="2">
        <v>-3.0</v>
      </c>
      <c r="J225" s="2">
        <v>-2.0</v>
      </c>
      <c r="K225" s="2">
        <v>0.0</v>
      </c>
      <c r="L225" s="2">
        <v>0.0</v>
      </c>
      <c r="M225" s="2" t="s">
        <v>177</v>
      </c>
      <c r="N225" s="2">
        <v>0.0</v>
      </c>
      <c r="O225" s="2">
        <v>1.0</v>
      </c>
      <c r="P225" s="2" t="s">
        <v>59</v>
      </c>
      <c r="Q225" s="2" t="s">
        <v>122</v>
      </c>
      <c r="R225" s="2" t="s">
        <v>530</v>
      </c>
      <c r="S225" s="2">
        <v>0.25</v>
      </c>
      <c r="T225" s="2">
        <v>0.75</v>
      </c>
      <c r="U225" s="2">
        <v>0.0</v>
      </c>
      <c r="V225" s="2">
        <f t="shared" si="5"/>
        <v>1</v>
      </c>
      <c r="W225" s="2" t="s">
        <v>2550</v>
      </c>
      <c r="X225" s="2" t="s">
        <v>2551</v>
      </c>
      <c r="Y225" s="2" t="s">
        <v>199</v>
      </c>
      <c r="Z225" s="2" t="s">
        <v>77</v>
      </c>
      <c r="AA225" s="2" t="s">
        <v>2552</v>
      </c>
      <c r="AB225" s="2" t="e">
        <v>#NAME?</v>
      </c>
      <c r="AC225" s="2" t="s">
        <v>2553</v>
      </c>
      <c r="AD225" s="4" t="s">
        <v>2554</v>
      </c>
      <c r="AE225" s="2" t="s">
        <v>2555</v>
      </c>
      <c r="AF225" s="2" t="s">
        <v>2556</v>
      </c>
      <c r="AG225" s="2" t="s">
        <v>2557</v>
      </c>
      <c r="AH225" s="4" t="s">
        <v>2558</v>
      </c>
      <c r="AI225" s="2" t="s">
        <v>174</v>
      </c>
      <c r="AJ225" s="6"/>
    </row>
    <row r="226">
      <c r="A226" s="1">
        <v>44564.0</v>
      </c>
      <c r="B226" s="2" t="s">
        <v>36</v>
      </c>
      <c r="C226" s="5">
        <v>165.0</v>
      </c>
      <c r="D226" s="4" t="s">
        <v>2559</v>
      </c>
      <c r="E226" s="4" t="s">
        <v>519</v>
      </c>
      <c r="F226" s="4">
        <v>2010.0</v>
      </c>
      <c r="G226" s="2" t="s">
        <v>2560</v>
      </c>
      <c r="H226" s="2">
        <v>3.0</v>
      </c>
      <c r="I226" s="4">
        <v>-3.0</v>
      </c>
      <c r="J226" s="2">
        <v>-2.0</v>
      </c>
      <c r="K226" s="2">
        <v>-3.0</v>
      </c>
      <c r="L226" s="2">
        <v>0.0</v>
      </c>
      <c r="M226" s="2" t="s">
        <v>1165</v>
      </c>
      <c r="N226" s="2">
        <v>0.0</v>
      </c>
      <c r="O226" s="2">
        <v>1.0</v>
      </c>
      <c r="P226" s="2" t="s">
        <v>59</v>
      </c>
      <c r="Q226" s="2" t="s">
        <v>110</v>
      </c>
      <c r="R226" s="6"/>
      <c r="S226" s="2">
        <v>0.25</v>
      </c>
      <c r="T226" s="2">
        <v>0.0</v>
      </c>
      <c r="U226" s="2">
        <v>0.75</v>
      </c>
      <c r="V226" s="2">
        <f t="shared" si="5"/>
        <v>1</v>
      </c>
      <c r="W226" s="2" t="s">
        <v>2561</v>
      </c>
      <c r="X226" s="2" t="s">
        <v>2029</v>
      </c>
      <c r="Y226" s="2" t="s">
        <v>2562</v>
      </c>
      <c r="Z226" s="2" t="s">
        <v>77</v>
      </c>
      <c r="AA226" s="2" t="s">
        <v>2563</v>
      </c>
      <c r="AB226" s="6"/>
      <c r="AC226" s="2" t="s">
        <v>2564</v>
      </c>
      <c r="AD226" s="4" t="s">
        <v>2565</v>
      </c>
      <c r="AE226" s="2" t="s">
        <v>2566</v>
      </c>
      <c r="AF226" s="2" t="s">
        <v>2567</v>
      </c>
      <c r="AG226" s="2" t="s">
        <v>2568</v>
      </c>
      <c r="AH226" s="4" t="s">
        <v>2569</v>
      </c>
      <c r="AI226" s="2" t="s">
        <v>174</v>
      </c>
      <c r="AJ226" s="6"/>
    </row>
    <row r="227">
      <c r="A227" s="1">
        <v>44564.0</v>
      </c>
      <c r="B227" s="2" t="s">
        <v>36</v>
      </c>
      <c r="C227" s="5">
        <v>172.0</v>
      </c>
      <c r="D227" s="4" t="s">
        <v>2570</v>
      </c>
      <c r="E227" s="4" t="s">
        <v>2571</v>
      </c>
      <c r="F227" s="4">
        <v>2011.0</v>
      </c>
      <c r="G227" s="2" t="s">
        <v>289</v>
      </c>
      <c r="H227" s="13">
        <v>44595.0</v>
      </c>
      <c r="I227" s="4">
        <v>-10.0</v>
      </c>
      <c r="J227" s="2">
        <v>0.0</v>
      </c>
      <c r="K227" s="2">
        <v>-6.0</v>
      </c>
      <c r="L227" s="2">
        <v>5.0</v>
      </c>
      <c r="M227" s="2" t="s">
        <v>40</v>
      </c>
      <c r="N227" s="2">
        <v>1.0</v>
      </c>
      <c r="O227" s="2">
        <v>1.0</v>
      </c>
      <c r="P227" s="2" t="s">
        <v>301</v>
      </c>
      <c r="Q227" s="2" t="s">
        <v>42</v>
      </c>
      <c r="R227" s="6"/>
      <c r="S227" s="2">
        <v>0.5</v>
      </c>
      <c r="T227" s="2">
        <v>0.5</v>
      </c>
      <c r="U227" s="2">
        <v>0.0</v>
      </c>
      <c r="V227" s="2">
        <f t="shared" si="5"/>
        <v>1</v>
      </c>
      <c r="W227" s="3" t="s">
        <v>1242</v>
      </c>
      <c r="X227" s="2" t="s">
        <v>2572</v>
      </c>
      <c r="Y227" s="2" t="s">
        <v>1243</v>
      </c>
      <c r="Z227" s="2" t="s">
        <v>2573</v>
      </c>
      <c r="AA227" s="2" t="s">
        <v>2574</v>
      </c>
      <c r="AB227" s="6"/>
      <c r="AC227" s="2" t="s">
        <v>2575</v>
      </c>
      <c r="AD227" s="4" t="s">
        <v>2576</v>
      </c>
      <c r="AE227" s="2" t="s">
        <v>2577</v>
      </c>
      <c r="AF227" s="2" t="s">
        <v>2578</v>
      </c>
      <c r="AG227" s="2" t="s">
        <v>2579</v>
      </c>
      <c r="AH227" s="4" t="s">
        <v>2580</v>
      </c>
      <c r="AI227" s="2" t="s">
        <v>69</v>
      </c>
      <c r="AJ227" s="6"/>
    </row>
    <row r="228">
      <c r="A228" s="1">
        <v>44564.0</v>
      </c>
      <c r="B228" s="2" t="s">
        <v>36</v>
      </c>
      <c r="C228" s="5">
        <v>173.0</v>
      </c>
      <c r="D228" s="4" t="s">
        <v>2581</v>
      </c>
      <c r="E228" s="4" t="s">
        <v>2582</v>
      </c>
      <c r="F228" s="4">
        <v>2004.0</v>
      </c>
      <c r="G228" s="2" t="s">
        <v>2583</v>
      </c>
      <c r="H228" s="2">
        <v>2.5</v>
      </c>
      <c r="I228" s="4">
        <v>-9.0</v>
      </c>
      <c r="J228" s="2">
        <v>-7.0</v>
      </c>
      <c r="K228" s="2">
        <v>-6.0</v>
      </c>
      <c r="L228" s="2">
        <v>5.0</v>
      </c>
      <c r="M228" s="2" t="s">
        <v>142</v>
      </c>
      <c r="N228" s="2">
        <v>0.0</v>
      </c>
      <c r="O228" s="2">
        <v>0.0</v>
      </c>
      <c r="P228" s="2" t="s">
        <v>59</v>
      </c>
      <c r="Q228" s="2" t="s">
        <v>110</v>
      </c>
      <c r="R228" s="6"/>
      <c r="S228" s="2">
        <v>0.25</v>
      </c>
      <c r="T228" s="2">
        <v>0.75</v>
      </c>
      <c r="U228" s="2">
        <v>0.0</v>
      </c>
      <c r="V228" s="2">
        <f t="shared" si="5"/>
        <v>1</v>
      </c>
      <c r="W228" s="2" t="s">
        <v>2584</v>
      </c>
      <c r="X228" s="2" t="s">
        <v>804</v>
      </c>
      <c r="Y228" s="2" t="s">
        <v>1113</v>
      </c>
      <c r="Z228" s="2" t="s">
        <v>77</v>
      </c>
      <c r="AA228" s="2" t="s">
        <v>2585</v>
      </c>
      <c r="AB228" s="6"/>
      <c r="AC228" s="2" t="s">
        <v>2586</v>
      </c>
      <c r="AD228" s="4" t="s">
        <v>2587</v>
      </c>
      <c r="AE228" s="2" t="s">
        <v>2588</v>
      </c>
      <c r="AF228" s="2" t="s">
        <v>2589</v>
      </c>
      <c r="AG228" s="2" t="s">
        <v>2590</v>
      </c>
      <c r="AH228" s="4" t="s">
        <v>2591</v>
      </c>
      <c r="AI228" s="2" t="s">
        <v>69</v>
      </c>
      <c r="AJ228" s="6"/>
    </row>
    <row r="229">
      <c r="A229" s="1">
        <v>44564.0</v>
      </c>
      <c r="B229" s="2" t="s">
        <v>36</v>
      </c>
      <c r="C229" s="5">
        <v>177.0</v>
      </c>
      <c r="D229" s="4" t="s">
        <v>2592</v>
      </c>
      <c r="E229" s="4" t="s">
        <v>2593</v>
      </c>
      <c r="F229" s="4">
        <v>2015.0</v>
      </c>
      <c r="G229" s="2" t="s">
        <v>2594</v>
      </c>
      <c r="H229" s="2">
        <v>2.0</v>
      </c>
      <c r="I229" s="9">
        <v>-10.0</v>
      </c>
      <c r="J229" s="2">
        <v>-8.0</v>
      </c>
      <c r="K229" s="2">
        <v>-6.0</v>
      </c>
      <c r="L229" s="2">
        <v>5.0</v>
      </c>
      <c r="M229" s="2" t="s">
        <v>142</v>
      </c>
      <c r="N229" s="2">
        <v>0.0</v>
      </c>
      <c r="O229" s="2">
        <v>0.0</v>
      </c>
      <c r="P229" s="2" t="s">
        <v>301</v>
      </c>
      <c r="Q229" s="2" t="s">
        <v>122</v>
      </c>
      <c r="R229" s="6"/>
      <c r="S229" s="2">
        <v>0.25</v>
      </c>
      <c r="T229" s="2">
        <v>0.0</v>
      </c>
      <c r="U229" s="2">
        <v>0.75</v>
      </c>
      <c r="V229" s="2">
        <f t="shared" si="5"/>
        <v>1</v>
      </c>
      <c r="W229" s="2" t="s">
        <v>2595</v>
      </c>
      <c r="X229" s="2" t="s">
        <v>2596</v>
      </c>
      <c r="Y229" s="2" t="s">
        <v>114</v>
      </c>
      <c r="Z229" s="2" t="s">
        <v>2597</v>
      </c>
      <c r="AA229" s="2" t="s">
        <v>2598</v>
      </c>
      <c r="AB229" s="6"/>
      <c r="AC229" s="2" t="s">
        <v>2599</v>
      </c>
      <c r="AD229" s="4" t="s">
        <v>2600</v>
      </c>
      <c r="AE229" s="2" t="s">
        <v>2601</v>
      </c>
      <c r="AF229" s="2" t="s">
        <v>2602</v>
      </c>
      <c r="AG229" s="2" t="s">
        <v>2603</v>
      </c>
      <c r="AH229" s="4" t="s">
        <v>2604</v>
      </c>
      <c r="AI229" s="2" t="s">
        <v>69</v>
      </c>
      <c r="AJ229" s="6"/>
    </row>
    <row r="230">
      <c r="A230" s="1">
        <v>44564.0</v>
      </c>
      <c r="B230" s="27" t="s">
        <v>36</v>
      </c>
      <c r="C230" s="5">
        <v>183.0</v>
      </c>
      <c r="D230" s="4" t="s">
        <v>2605</v>
      </c>
      <c r="E230" s="4" t="s">
        <v>2606</v>
      </c>
      <c r="F230" s="4">
        <v>2014.0</v>
      </c>
      <c r="G230" s="2" t="s">
        <v>2607</v>
      </c>
      <c r="H230" s="2">
        <v>3.0</v>
      </c>
      <c r="I230" s="9">
        <v>-3.0</v>
      </c>
      <c r="J230" s="2">
        <v>-2.0</v>
      </c>
      <c r="K230" s="2">
        <v>-3.0</v>
      </c>
      <c r="L230" s="2">
        <v>0.0</v>
      </c>
      <c r="M230" s="2" t="s">
        <v>1165</v>
      </c>
      <c r="N230" s="12">
        <v>0.0</v>
      </c>
      <c r="O230" s="12">
        <v>1.0</v>
      </c>
      <c r="P230" s="2" t="s">
        <v>301</v>
      </c>
      <c r="Q230" s="2" t="s">
        <v>110</v>
      </c>
      <c r="R230" s="6"/>
      <c r="S230" s="2">
        <v>0.25</v>
      </c>
      <c r="T230" s="2">
        <v>0.0</v>
      </c>
      <c r="U230" s="2">
        <v>0.75</v>
      </c>
      <c r="V230" s="2">
        <f t="shared" si="5"/>
        <v>1</v>
      </c>
      <c r="W230" s="2" t="s">
        <v>2608</v>
      </c>
      <c r="X230" s="2" t="s">
        <v>2005</v>
      </c>
      <c r="Y230" s="2" t="s">
        <v>2133</v>
      </c>
      <c r="Z230" s="2" t="s">
        <v>77</v>
      </c>
      <c r="AA230" s="2" t="s">
        <v>2609</v>
      </c>
      <c r="AB230" s="6"/>
      <c r="AC230" s="2" t="s">
        <v>2610</v>
      </c>
      <c r="AD230" s="2" t="s">
        <v>2611</v>
      </c>
      <c r="AE230" s="2" t="s">
        <v>2612</v>
      </c>
      <c r="AF230" s="4" t="s">
        <v>2613</v>
      </c>
      <c r="AG230" s="2" t="s">
        <v>52</v>
      </c>
      <c r="AH230" s="2" t="s">
        <v>2614</v>
      </c>
      <c r="AI230" s="2" t="s">
        <v>174</v>
      </c>
      <c r="AJ230" s="28" t="s">
        <v>54</v>
      </c>
    </row>
    <row r="231">
      <c r="A231" s="1">
        <v>44564.0</v>
      </c>
      <c r="B231" s="2" t="s">
        <v>36</v>
      </c>
      <c r="C231" s="5">
        <v>188.0</v>
      </c>
      <c r="D231" s="4" t="s">
        <v>2615</v>
      </c>
      <c r="E231" s="4" t="s">
        <v>2616</v>
      </c>
      <c r="F231" s="4">
        <v>2000.0</v>
      </c>
      <c r="G231" s="2" t="s">
        <v>2617</v>
      </c>
      <c r="H231" s="2">
        <v>3.0</v>
      </c>
      <c r="I231" s="2">
        <v>-7.0</v>
      </c>
      <c r="J231" s="2">
        <v>-6.0</v>
      </c>
      <c r="K231" s="2">
        <v>4.0</v>
      </c>
      <c r="L231" s="2">
        <v>4.0</v>
      </c>
      <c r="M231" s="2" t="s">
        <v>1602</v>
      </c>
      <c r="N231" s="2">
        <v>0.0</v>
      </c>
      <c r="O231" s="2">
        <v>1.0</v>
      </c>
      <c r="P231" s="2" t="s">
        <v>59</v>
      </c>
      <c r="Q231" s="2" t="s">
        <v>122</v>
      </c>
      <c r="R231" s="6"/>
      <c r="S231" s="2">
        <v>0.5</v>
      </c>
      <c r="T231" s="2">
        <v>0.25</v>
      </c>
      <c r="U231" s="2">
        <v>0.25</v>
      </c>
      <c r="V231" s="2">
        <f t="shared" si="5"/>
        <v>1</v>
      </c>
      <c r="W231" s="2" t="s">
        <v>2618</v>
      </c>
      <c r="X231" s="2" t="s">
        <v>2619</v>
      </c>
      <c r="Y231" s="2" t="s">
        <v>1203</v>
      </c>
      <c r="Z231" s="2" t="s">
        <v>77</v>
      </c>
      <c r="AA231" s="2" t="s">
        <v>2620</v>
      </c>
      <c r="AB231" s="6"/>
      <c r="AC231" s="2" t="s">
        <v>2621</v>
      </c>
      <c r="AD231" s="4" t="s">
        <v>2622</v>
      </c>
      <c r="AE231" s="2" t="s">
        <v>2623</v>
      </c>
      <c r="AF231" s="2" t="s">
        <v>2624</v>
      </c>
      <c r="AG231" s="2" t="s">
        <v>2625</v>
      </c>
      <c r="AH231" s="4" t="s">
        <v>2626</v>
      </c>
      <c r="AI231" s="2" t="s">
        <v>174</v>
      </c>
      <c r="AJ231" s="2" t="s">
        <v>54</v>
      </c>
    </row>
    <row r="232">
      <c r="A232" s="1">
        <v>44564.0</v>
      </c>
      <c r="B232" s="2" t="s">
        <v>36</v>
      </c>
      <c r="C232" s="5">
        <v>189.0</v>
      </c>
      <c r="D232" s="4" t="s">
        <v>2627</v>
      </c>
      <c r="E232" s="4" t="s">
        <v>2628</v>
      </c>
      <c r="F232" s="4">
        <v>2012.0</v>
      </c>
      <c r="G232" s="2" t="s">
        <v>196</v>
      </c>
      <c r="H232" s="2">
        <v>3.0</v>
      </c>
      <c r="I232" s="4">
        <v>-3.0</v>
      </c>
      <c r="J232" s="2">
        <v>-1.0</v>
      </c>
      <c r="K232" s="2">
        <v>0.0</v>
      </c>
      <c r="L232" s="2">
        <v>0.0</v>
      </c>
      <c r="M232" s="2" t="s">
        <v>1165</v>
      </c>
      <c r="N232" s="2">
        <v>0.0</v>
      </c>
      <c r="O232" s="2">
        <v>1.0</v>
      </c>
      <c r="P232" s="3" t="s">
        <v>301</v>
      </c>
      <c r="Q232" s="2" t="s">
        <v>122</v>
      </c>
      <c r="R232" s="6"/>
      <c r="S232" s="2">
        <v>0.25</v>
      </c>
      <c r="T232" s="2">
        <v>0.75</v>
      </c>
      <c r="U232" s="2">
        <v>0.0</v>
      </c>
      <c r="V232" s="2">
        <f t="shared" si="5"/>
        <v>1</v>
      </c>
      <c r="W232" s="2" t="s">
        <v>2629</v>
      </c>
      <c r="X232" s="2" t="s">
        <v>316</v>
      </c>
      <c r="Y232" s="2" t="s">
        <v>2630</v>
      </c>
      <c r="Z232" s="2" t="s">
        <v>77</v>
      </c>
      <c r="AA232" s="2" t="s">
        <v>2631</v>
      </c>
      <c r="AB232" s="6"/>
      <c r="AC232" s="2" t="s">
        <v>2632</v>
      </c>
      <c r="AD232" s="4" t="s">
        <v>2633</v>
      </c>
      <c r="AE232" s="2" t="s">
        <v>2634</v>
      </c>
      <c r="AF232" s="2" t="s">
        <v>2635</v>
      </c>
      <c r="AG232" s="2" t="s">
        <v>2636</v>
      </c>
      <c r="AH232" s="4" t="s">
        <v>2637</v>
      </c>
      <c r="AI232" s="2" t="s">
        <v>174</v>
      </c>
      <c r="AJ232" s="6"/>
    </row>
    <row r="233">
      <c r="A233" s="1">
        <v>44564.0</v>
      </c>
      <c r="B233" s="2" t="s">
        <v>36</v>
      </c>
      <c r="C233" s="5">
        <v>195.0</v>
      </c>
      <c r="D233" s="4" t="s">
        <v>2638</v>
      </c>
      <c r="E233" s="4" t="s">
        <v>2639</v>
      </c>
      <c r="F233" s="4">
        <v>2013.0</v>
      </c>
      <c r="G233" s="2" t="s">
        <v>1733</v>
      </c>
      <c r="H233" s="2">
        <v>3.0</v>
      </c>
      <c r="I233" s="9">
        <v>-10.0</v>
      </c>
      <c r="J233" s="2">
        <v>-7.0</v>
      </c>
      <c r="K233" s="2">
        <v>-9.0</v>
      </c>
      <c r="L233" s="2">
        <v>5.0</v>
      </c>
      <c r="M233" s="2" t="s">
        <v>142</v>
      </c>
      <c r="N233" s="2">
        <v>0.0</v>
      </c>
      <c r="O233" s="2">
        <v>1.0</v>
      </c>
      <c r="P233" s="2" t="s">
        <v>59</v>
      </c>
      <c r="Q233" s="2" t="s">
        <v>134</v>
      </c>
      <c r="R233" s="6"/>
      <c r="S233" s="2">
        <v>1.0</v>
      </c>
      <c r="T233" s="2">
        <v>0.0</v>
      </c>
      <c r="U233" s="2">
        <v>0.0</v>
      </c>
      <c r="V233" s="2">
        <f t="shared" si="5"/>
        <v>1</v>
      </c>
      <c r="W233" s="2" t="s">
        <v>2640</v>
      </c>
      <c r="X233" s="2" t="s">
        <v>113</v>
      </c>
      <c r="Y233" s="2" t="s">
        <v>1113</v>
      </c>
      <c r="Z233" s="2" t="s">
        <v>2641</v>
      </c>
      <c r="AA233" s="2" t="s">
        <v>2642</v>
      </c>
      <c r="AB233" s="6"/>
      <c r="AC233" s="12" t="s">
        <v>2643</v>
      </c>
      <c r="AD233" s="4" t="s">
        <v>2644</v>
      </c>
      <c r="AE233" s="2" t="s">
        <v>2645</v>
      </c>
      <c r="AF233" s="2" t="s">
        <v>2646</v>
      </c>
      <c r="AG233" s="2" t="s">
        <v>2647</v>
      </c>
      <c r="AH233" s="4" t="s">
        <v>2648</v>
      </c>
      <c r="AI233" s="2" t="s">
        <v>69</v>
      </c>
      <c r="AJ233" s="2" t="s">
        <v>54</v>
      </c>
    </row>
    <row r="234">
      <c r="A234" s="1">
        <v>44564.0</v>
      </c>
      <c r="B234" s="2" t="s">
        <v>36</v>
      </c>
      <c r="C234" s="5">
        <v>198.0</v>
      </c>
      <c r="D234" s="4" t="s">
        <v>2649</v>
      </c>
      <c r="E234" s="4" t="s">
        <v>2650</v>
      </c>
      <c r="F234" s="4">
        <v>2014.0</v>
      </c>
      <c r="G234" s="2" t="s">
        <v>260</v>
      </c>
      <c r="H234" s="2">
        <v>3.0</v>
      </c>
      <c r="I234" s="9">
        <v>-7.0</v>
      </c>
      <c r="J234" s="2">
        <v>-6.0</v>
      </c>
      <c r="K234" s="2">
        <v>-6.0</v>
      </c>
      <c r="L234" s="2">
        <v>5.0</v>
      </c>
      <c r="M234" s="2" t="s">
        <v>1602</v>
      </c>
      <c r="N234" s="2">
        <v>0.0</v>
      </c>
      <c r="O234" s="2">
        <v>0.0</v>
      </c>
      <c r="P234" s="2" t="s">
        <v>981</v>
      </c>
      <c r="Q234" s="2" t="s">
        <v>110</v>
      </c>
      <c r="R234" s="6"/>
      <c r="S234" s="2">
        <v>0.25</v>
      </c>
      <c r="T234" s="2">
        <v>0.0</v>
      </c>
      <c r="U234" s="2">
        <v>0.75</v>
      </c>
      <c r="V234" s="2">
        <f t="shared" si="5"/>
        <v>1</v>
      </c>
      <c r="W234" s="4" t="s">
        <v>2651</v>
      </c>
      <c r="X234" s="2" t="s">
        <v>2652</v>
      </c>
      <c r="Y234" s="2" t="s">
        <v>2653</v>
      </c>
      <c r="Z234" s="2" t="s">
        <v>2597</v>
      </c>
      <c r="AA234" s="2" t="s">
        <v>2654</v>
      </c>
      <c r="AB234" s="6"/>
      <c r="AC234" s="2" t="s">
        <v>2655</v>
      </c>
      <c r="AD234" s="4" t="s">
        <v>2656</v>
      </c>
      <c r="AE234" s="2" t="s">
        <v>2657</v>
      </c>
      <c r="AF234" s="2" t="s">
        <v>2658</v>
      </c>
      <c r="AG234" s="2" t="s">
        <v>52</v>
      </c>
      <c r="AH234" s="4" t="s">
        <v>2659</v>
      </c>
      <c r="AI234" s="2" t="s">
        <v>69</v>
      </c>
      <c r="AJ234" s="6"/>
    </row>
    <row r="235">
      <c r="A235" s="1">
        <v>44564.0</v>
      </c>
      <c r="B235" s="2" t="s">
        <v>36</v>
      </c>
      <c r="C235" s="5">
        <v>203.0</v>
      </c>
      <c r="D235" s="4" t="s">
        <v>2660</v>
      </c>
      <c r="E235" s="4" t="s">
        <v>2661</v>
      </c>
      <c r="F235" s="4">
        <v>2013.0</v>
      </c>
      <c r="G235" s="2" t="s">
        <v>2662</v>
      </c>
      <c r="H235" s="2">
        <v>3.0</v>
      </c>
      <c r="I235" s="4">
        <v>-3.0</v>
      </c>
      <c r="J235" s="2">
        <v>-1.0</v>
      </c>
      <c r="K235" s="2">
        <v>0.0</v>
      </c>
      <c r="L235" s="2">
        <v>0.0</v>
      </c>
      <c r="M235" s="2" t="s">
        <v>1165</v>
      </c>
      <c r="N235" s="2">
        <v>0.0</v>
      </c>
      <c r="O235" s="2">
        <v>1.0</v>
      </c>
      <c r="P235" s="2" t="s">
        <v>59</v>
      </c>
      <c r="Q235" s="2" t="s">
        <v>110</v>
      </c>
      <c r="R235" s="6"/>
      <c r="S235" s="2">
        <v>0.25</v>
      </c>
      <c r="T235" s="2">
        <v>0.75</v>
      </c>
      <c r="U235" s="2">
        <v>0.0</v>
      </c>
      <c r="V235" s="2">
        <f t="shared" si="5"/>
        <v>1</v>
      </c>
      <c r="W235" s="2" t="s">
        <v>2663</v>
      </c>
      <c r="X235" s="2" t="s">
        <v>198</v>
      </c>
      <c r="Y235" s="2" t="s">
        <v>317</v>
      </c>
      <c r="Z235" s="2" t="s">
        <v>1138</v>
      </c>
      <c r="AA235" s="2" t="s">
        <v>2664</v>
      </c>
      <c r="AB235" s="6"/>
      <c r="AC235" s="2" t="s">
        <v>2665</v>
      </c>
      <c r="AD235" s="4" t="s">
        <v>2666</v>
      </c>
      <c r="AE235" s="2" t="s">
        <v>2667</v>
      </c>
      <c r="AF235" s="2" t="s">
        <v>2668</v>
      </c>
      <c r="AG235" s="2" t="s">
        <v>2669</v>
      </c>
      <c r="AH235" s="4" t="s">
        <v>2670</v>
      </c>
      <c r="AI235" s="2" t="s">
        <v>69</v>
      </c>
      <c r="AJ235" s="6"/>
    </row>
    <row r="236">
      <c r="A236" s="1">
        <v>44564.0</v>
      </c>
      <c r="B236" s="2" t="s">
        <v>36</v>
      </c>
      <c r="C236" s="5">
        <v>204.0</v>
      </c>
      <c r="D236" s="4" t="s">
        <v>2671</v>
      </c>
      <c r="E236" s="4" t="s">
        <v>2672</v>
      </c>
      <c r="F236" s="4">
        <v>2010.0</v>
      </c>
      <c r="G236" s="2" t="s">
        <v>2673</v>
      </c>
      <c r="H236" s="2">
        <v>2.0</v>
      </c>
      <c r="I236" s="4">
        <v>-10.0</v>
      </c>
      <c r="J236" s="2">
        <v>-6.0</v>
      </c>
      <c r="K236" s="2">
        <v>2.0</v>
      </c>
      <c r="L236" s="2">
        <v>2.0</v>
      </c>
      <c r="M236" s="2" t="s">
        <v>72</v>
      </c>
      <c r="N236" s="2">
        <v>1.0</v>
      </c>
      <c r="O236" s="3">
        <v>1.0</v>
      </c>
      <c r="P236" s="3" t="s">
        <v>301</v>
      </c>
      <c r="Q236" s="3" t="s">
        <v>134</v>
      </c>
      <c r="R236" s="6"/>
      <c r="S236" s="2">
        <v>0.25</v>
      </c>
      <c r="T236" s="2">
        <v>0.75</v>
      </c>
      <c r="U236" s="2">
        <v>0.0</v>
      </c>
      <c r="V236" s="2">
        <f t="shared" si="5"/>
        <v>1</v>
      </c>
      <c r="W236" s="2" t="s">
        <v>2674</v>
      </c>
      <c r="X236" s="2" t="s">
        <v>2675</v>
      </c>
      <c r="Y236" s="2" t="s">
        <v>114</v>
      </c>
      <c r="Z236" s="2" t="s">
        <v>2676</v>
      </c>
      <c r="AA236" s="2" t="s">
        <v>2677</v>
      </c>
      <c r="AB236" s="6"/>
      <c r="AC236" s="2" t="s">
        <v>52</v>
      </c>
      <c r="AD236" s="4" t="s">
        <v>2678</v>
      </c>
      <c r="AE236" s="2" t="s">
        <v>2679</v>
      </c>
      <c r="AF236" s="2" t="s">
        <v>2680</v>
      </c>
      <c r="AG236" s="2" t="s">
        <v>2681</v>
      </c>
      <c r="AH236" s="4" t="s">
        <v>2682</v>
      </c>
      <c r="AI236" s="2" t="s">
        <v>69</v>
      </c>
      <c r="AJ236" s="3" t="s">
        <v>54</v>
      </c>
    </row>
    <row r="237">
      <c r="A237" s="1">
        <v>44564.0</v>
      </c>
      <c r="B237" s="2" t="s">
        <v>36</v>
      </c>
      <c r="C237" s="5">
        <v>215.0</v>
      </c>
      <c r="D237" s="4" t="s">
        <v>2683</v>
      </c>
      <c r="E237" s="4" t="s">
        <v>2684</v>
      </c>
      <c r="F237" s="4">
        <v>2006.0</v>
      </c>
      <c r="G237" s="3" t="s">
        <v>2685</v>
      </c>
      <c r="H237" s="3">
        <v>3.0</v>
      </c>
      <c r="I237" s="4">
        <v>-4.0</v>
      </c>
      <c r="J237" s="3">
        <v>-1.0</v>
      </c>
      <c r="K237" s="3">
        <v>-1.0</v>
      </c>
      <c r="L237" s="3">
        <v>0.0</v>
      </c>
      <c r="M237" s="3" t="s">
        <v>1301</v>
      </c>
      <c r="N237" s="2">
        <v>0.0</v>
      </c>
      <c r="O237" s="3">
        <v>1.0</v>
      </c>
      <c r="P237" s="3" t="s">
        <v>59</v>
      </c>
      <c r="Q237" s="3" t="s">
        <v>110</v>
      </c>
      <c r="R237" s="5"/>
      <c r="S237" s="3">
        <v>0.75</v>
      </c>
      <c r="T237" s="3">
        <v>0.25</v>
      </c>
      <c r="U237" s="3">
        <v>0.0</v>
      </c>
      <c r="V237" s="2">
        <f t="shared" si="5"/>
        <v>1</v>
      </c>
      <c r="W237" s="3" t="s">
        <v>2686</v>
      </c>
      <c r="X237" s="3" t="s">
        <v>734</v>
      </c>
      <c r="Y237" s="3" t="s">
        <v>2687</v>
      </c>
      <c r="Z237" s="3" t="s">
        <v>77</v>
      </c>
      <c r="AA237" s="3" t="s">
        <v>2688</v>
      </c>
      <c r="AB237" s="5"/>
      <c r="AC237" s="3" t="s">
        <v>2689</v>
      </c>
      <c r="AD237" s="4" t="s">
        <v>2690</v>
      </c>
      <c r="AE237" s="3" t="s">
        <v>2691</v>
      </c>
      <c r="AF237" s="3" t="s">
        <v>2692</v>
      </c>
      <c r="AG237" s="3" t="s">
        <v>2693</v>
      </c>
      <c r="AH237" s="4" t="s">
        <v>2694</v>
      </c>
      <c r="AI237" s="3" t="s">
        <v>69</v>
      </c>
      <c r="AJ237" s="3" t="s">
        <v>54</v>
      </c>
    </row>
    <row r="238">
      <c r="A238" s="1">
        <v>44564.0</v>
      </c>
      <c r="B238" s="2" t="s">
        <v>36</v>
      </c>
      <c r="C238" s="5">
        <v>216.0</v>
      </c>
      <c r="D238" s="4" t="s">
        <v>2695</v>
      </c>
      <c r="E238" s="4" t="s">
        <v>2696</v>
      </c>
      <c r="F238" s="4">
        <v>2007.0</v>
      </c>
      <c r="G238" s="3" t="s">
        <v>370</v>
      </c>
      <c r="H238" s="3">
        <v>3.0</v>
      </c>
      <c r="I238" s="4">
        <v>-3.0</v>
      </c>
      <c r="J238" s="2">
        <v>-2.0</v>
      </c>
      <c r="K238" s="2">
        <v>-3.0</v>
      </c>
      <c r="L238" s="2">
        <v>0.0</v>
      </c>
      <c r="M238" s="3" t="s">
        <v>1165</v>
      </c>
      <c r="N238" s="2">
        <v>0.0</v>
      </c>
      <c r="O238" s="2">
        <v>1.0</v>
      </c>
      <c r="P238" s="3" t="s">
        <v>301</v>
      </c>
      <c r="Q238" s="2" t="s">
        <v>42</v>
      </c>
      <c r="R238" s="5"/>
      <c r="S238" s="3">
        <v>0.75</v>
      </c>
      <c r="T238" s="3">
        <v>0.25</v>
      </c>
      <c r="U238" s="3">
        <v>0.0</v>
      </c>
      <c r="V238" s="2">
        <v>0.0</v>
      </c>
      <c r="W238" s="3" t="s">
        <v>2697</v>
      </c>
      <c r="X238" s="3" t="s">
        <v>2698</v>
      </c>
      <c r="Y238" s="3" t="s">
        <v>2030</v>
      </c>
      <c r="Z238" s="3" t="s">
        <v>77</v>
      </c>
      <c r="AA238" s="3" t="s">
        <v>2699</v>
      </c>
      <c r="AB238" s="5"/>
      <c r="AC238" s="3" t="s">
        <v>2700</v>
      </c>
      <c r="AD238" s="4" t="s">
        <v>2701</v>
      </c>
      <c r="AE238" s="3" t="s">
        <v>2695</v>
      </c>
      <c r="AF238" s="3" t="s">
        <v>2702</v>
      </c>
      <c r="AG238" s="3" t="s">
        <v>52</v>
      </c>
      <c r="AH238" s="4" t="s">
        <v>2703</v>
      </c>
      <c r="AI238" s="3" t="s">
        <v>69</v>
      </c>
      <c r="AJ238" s="5"/>
    </row>
    <row r="239">
      <c r="A239" s="1">
        <v>44564.0</v>
      </c>
      <c r="B239" s="2" t="s">
        <v>36</v>
      </c>
      <c r="C239" s="5">
        <v>229.0</v>
      </c>
      <c r="D239" s="4" t="s">
        <v>2704</v>
      </c>
      <c r="E239" s="4" t="s">
        <v>2705</v>
      </c>
      <c r="F239" s="4">
        <v>2008.0</v>
      </c>
      <c r="G239" s="3" t="s">
        <v>370</v>
      </c>
      <c r="H239" s="3">
        <v>2.0</v>
      </c>
      <c r="I239" s="4">
        <v>-3.0</v>
      </c>
      <c r="J239" s="3">
        <v>-2.0</v>
      </c>
      <c r="K239" s="3">
        <v>-3.0</v>
      </c>
      <c r="L239" s="3">
        <v>0.0</v>
      </c>
      <c r="M239" s="3" t="s">
        <v>1165</v>
      </c>
      <c r="N239" s="2">
        <v>0.0</v>
      </c>
      <c r="O239" s="3">
        <v>1.0</v>
      </c>
      <c r="P239" s="3" t="s">
        <v>59</v>
      </c>
      <c r="Q239" s="3" t="s">
        <v>110</v>
      </c>
      <c r="R239" s="5"/>
      <c r="S239" s="3">
        <v>0.75</v>
      </c>
      <c r="T239" s="3">
        <v>0.25</v>
      </c>
      <c r="U239" s="3">
        <v>0.0</v>
      </c>
      <c r="V239" s="2">
        <f t="shared" ref="V239:V240" si="6">SUM(S239:U239)</f>
        <v>1</v>
      </c>
      <c r="W239" s="3" t="s">
        <v>2706</v>
      </c>
      <c r="X239" s="3" t="s">
        <v>2005</v>
      </c>
      <c r="Y239" s="3" t="s">
        <v>2707</v>
      </c>
      <c r="Z239" s="3" t="s">
        <v>200</v>
      </c>
      <c r="AA239" s="3" t="s">
        <v>2708</v>
      </c>
      <c r="AB239" s="5"/>
      <c r="AC239" s="3" t="s">
        <v>2709</v>
      </c>
      <c r="AD239" s="4" t="s">
        <v>2710</v>
      </c>
      <c r="AE239" s="3" t="s">
        <v>2711</v>
      </c>
      <c r="AF239" s="3" t="s">
        <v>2712</v>
      </c>
      <c r="AG239" s="3" t="s">
        <v>52</v>
      </c>
      <c r="AH239" s="4" t="s">
        <v>2713</v>
      </c>
      <c r="AI239" s="3" t="s">
        <v>69</v>
      </c>
      <c r="AJ239" s="5"/>
    </row>
    <row r="240">
      <c r="A240" s="1">
        <v>44564.0</v>
      </c>
      <c r="B240" s="2" t="s">
        <v>36</v>
      </c>
      <c r="C240" s="5">
        <v>232.0</v>
      </c>
      <c r="D240" s="4" t="s">
        <v>2714</v>
      </c>
      <c r="E240" s="4" t="s">
        <v>2715</v>
      </c>
      <c r="F240" s="4">
        <v>2015.0</v>
      </c>
      <c r="G240" s="3" t="s">
        <v>2716</v>
      </c>
      <c r="H240" s="3">
        <v>3.0</v>
      </c>
      <c r="I240" s="4">
        <v>-3.0</v>
      </c>
      <c r="J240" s="3">
        <v>-1.0</v>
      </c>
      <c r="K240" s="3">
        <v>0.0</v>
      </c>
      <c r="L240" s="3">
        <v>-2.0</v>
      </c>
      <c r="M240" s="3" t="s">
        <v>163</v>
      </c>
      <c r="N240" s="2">
        <v>0.0</v>
      </c>
      <c r="O240" s="3">
        <v>1.0</v>
      </c>
      <c r="P240" s="29" t="s">
        <v>2717</v>
      </c>
      <c r="Q240" s="3" t="s">
        <v>134</v>
      </c>
      <c r="R240" s="5"/>
      <c r="S240" s="3">
        <v>0.25</v>
      </c>
      <c r="T240" s="3">
        <v>0.25</v>
      </c>
      <c r="U240" s="3">
        <v>0.5</v>
      </c>
      <c r="V240" s="2">
        <f t="shared" si="6"/>
        <v>1</v>
      </c>
      <c r="W240" s="3" t="s">
        <v>2718</v>
      </c>
      <c r="X240" s="3" t="s">
        <v>2719</v>
      </c>
      <c r="Y240" s="3" t="s">
        <v>2720</v>
      </c>
      <c r="Z240" s="3" t="s">
        <v>77</v>
      </c>
      <c r="AA240" s="3" t="s">
        <v>2721</v>
      </c>
      <c r="AB240" s="5"/>
      <c r="AC240" s="3" t="s">
        <v>2722</v>
      </c>
      <c r="AD240" s="4" t="s">
        <v>2715</v>
      </c>
      <c r="AE240" s="3" t="s">
        <v>2723</v>
      </c>
      <c r="AF240" s="3" t="s">
        <v>2724</v>
      </c>
      <c r="AG240" s="3" t="s">
        <v>52</v>
      </c>
      <c r="AH240" s="4" t="s">
        <v>2725</v>
      </c>
      <c r="AI240" s="3" t="s">
        <v>69</v>
      </c>
      <c r="AJ240" s="3" t="s">
        <v>54</v>
      </c>
    </row>
    <row r="241">
      <c r="A241" s="1">
        <v>44564.0</v>
      </c>
      <c r="B241" s="4" t="s">
        <v>36</v>
      </c>
      <c r="C241" s="5">
        <v>243.0</v>
      </c>
      <c r="D241" s="4" t="s">
        <v>2726</v>
      </c>
      <c r="E241" s="4" t="s">
        <v>2727</v>
      </c>
      <c r="F241" s="4">
        <v>2017.0</v>
      </c>
      <c r="G241" s="3" t="s">
        <v>1243</v>
      </c>
      <c r="H241" s="25">
        <v>44595.0</v>
      </c>
      <c r="I241" s="2">
        <v>-10.0</v>
      </c>
      <c r="J241" s="3">
        <v>-6.0</v>
      </c>
      <c r="K241" s="3">
        <v>-6.0</v>
      </c>
      <c r="L241" s="3">
        <v>5.0</v>
      </c>
      <c r="M241" s="3" t="s">
        <v>142</v>
      </c>
      <c r="N241" s="2">
        <v>0.0</v>
      </c>
      <c r="O241" s="3">
        <v>1.0</v>
      </c>
      <c r="P241" s="3" t="s">
        <v>2728</v>
      </c>
      <c r="Q241" s="3" t="s">
        <v>122</v>
      </c>
      <c r="R241" s="5"/>
      <c r="S241" s="3">
        <v>1.0</v>
      </c>
      <c r="T241" s="3">
        <v>0.0</v>
      </c>
      <c r="U241" s="3">
        <v>0.0</v>
      </c>
      <c r="V241" s="2">
        <v>0.0</v>
      </c>
      <c r="W241" s="3" t="s">
        <v>2729</v>
      </c>
      <c r="X241" s="3" t="s">
        <v>2730</v>
      </c>
      <c r="Y241" s="3" t="s">
        <v>114</v>
      </c>
      <c r="Z241" s="3" t="s">
        <v>77</v>
      </c>
      <c r="AA241" s="3" t="s">
        <v>2731</v>
      </c>
      <c r="AB241" s="5"/>
      <c r="AC241" s="3" t="s">
        <v>2732</v>
      </c>
      <c r="AD241" s="4" t="s">
        <v>2733</v>
      </c>
      <c r="AE241" s="3" t="s">
        <v>2734</v>
      </c>
      <c r="AF241" s="3" t="s">
        <v>2735</v>
      </c>
      <c r="AG241" s="3" t="s">
        <v>2736</v>
      </c>
      <c r="AH241" s="4" t="s">
        <v>2737</v>
      </c>
      <c r="AI241" s="3" t="s">
        <v>69</v>
      </c>
      <c r="AJ241" s="3" t="s">
        <v>54</v>
      </c>
    </row>
    <row r="242">
      <c r="A242" s="1">
        <v>44564.0</v>
      </c>
      <c r="B242" s="2" t="s">
        <v>36</v>
      </c>
      <c r="C242" s="5">
        <v>247.0</v>
      </c>
      <c r="D242" s="4" t="s">
        <v>2738</v>
      </c>
      <c r="E242" s="4" t="s">
        <v>2739</v>
      </c>
      <c r="F242" s="4">
        <v>2017.0</v>
      </c>
      <c r="G242" s="3" t="s">
        <v>176</v>
      </c>
      <c r="H242" s="3">
        <v>3.0</v>
      </c>
      <c r="I242" s="4">
        <v>-3.0</v>
      </c>
      <c r="J242" s="3">
        <v>-2.0</v>
      </c>
      <c r="K242" s="3">
        <v>-2.0</v>
      </c>
      <c r="L242" s="3">
        <v>0.0</v>
      </c>
      <c r="M242" s="3" t="s">
        <v>2740</v>
      </c>
      <c r="N242" s="2">
        <v>0.0</v>
      </c>
      <c r="O242" s="3">
        <v>1.0</v>
      </c>
      <c r="P242" s="3" t="s">
        <v>301</v>
      </c>
      <c r="Q242" s="3" t="s">
        <v>134</v>
      </c>
      <c r="R242" s="5"/>
      <c r="S242" s="3">
        <v>0.5</v>
      </c>
      <c r="T242" s="3">
        <v>0.5</v>
      </c>
      <c r="U242" s="3">
        <v>0.0</v>
      </c>
      <c r="V242" s="2">
        <f>SUM(S242:U242)</f>
        <v>1</v>
      </c>
      <c r="W242" s="3" t="s">
        <v>2741</v>
      </c>
      <c r="X242" s="3" t="s">
        <v>2005</v>
      </c>
      <c r="Y242" s="3" t="s">
        <v>2742</v>
      </c>
      <c r="Z242" s="3" t="s">
        <v>77</v>
      </c>
      <c r="AA242" s="3" t="s">
        <v>2743</v>
      </c>
      <c r="AB242" s="5"/>
      <c r="AC242" s="3" t="s">
        <v>2744</v>
      </c>
      <c r="AD242" s="4" t="s">
        <v>2745</v>
      </c>
      <c r="AE242" s="3" t="s">
        <v>2746</v>
      </c>
      <c r="AF242" s="3" t="s">
        <v>2747</v>
      </c>
      <c r="AG242" s="3" t="s">
        <v>2748</v>
      </c>
      <c r="AH242" s="4" t="s">
        <v>2749</v>
      </c>
      <c r="AI242" s="3" t="s">
        <v>174</v>
      </c>
      <c r="AJ242" s="3" t="s">
        <v>54</v>
      </c>
    </row>
    <row r="243">
      <c r="A243" s="1">
        <v>44564.0</v>
      </c>
      <c r="B243" s="2" t="s">
        <v>36</v>
      </c>
      <c r="C243" s="5">
        <v>249.0</v>
      </c>
      <c r="D243" s="4" t="s">
        <v>2750</v>
      </c>
      <c r="E243" s="4" t="s">
        <v>2751</v>
      </c>
      <c r="F243" s="4">
        <v>2005.0</v>
      </c>
      <c r="G243" s="3" t="s">
        <v>2752</v>
      </c>
      <c r="H243" s="2">
        <v>3.0</v>
      </c>
      <c r="I243" s="2">
        <v>-3.0</v>
      </c>
      <c r="J243" s="2">
        <v>-2.0</v>
      </c>
      <c r="K243" s="2">
        <v>0.0</v>
      </c>
      <c r="L243" s="2">
        <v>0.0</v>
      </c>
      <c r="M243" s="3" t="s">
        <v>163</v>
      </c>
      <c r="N243" s="2">
        <v>0.0</v>
      </c>
      <c r="O243" s="3">
        <v>1.0</v>
      </c>
      <c r="P243" s="3" t="s">
        <v>2753</v>
      </c>
      <c r="Q243" s="3" t="s">
        <v>110</v>
      </c>
      <c r="R243" s="5"/>
      <c r="S243" s="3">
        <v>1.0</v>
      </c>
      <c r="T243" s="3">
        <v>0.0</v>
      </c>
      <c r="U243" s="3">
        <v>0.0</v>
      </c>
      <c r="V243" s="2">
        <v>0.0</v>
      </c>
      <c r="W243" s="3" t="s">
        <v>2754</v>
      </c>
      <c r="X243" s="3" t="s">
        <v>2755</v>
      </c>
      <c r="Y243" s="3" t="s">
        <v>2756</v>
      </c>
      <c r="Z243" s="3" t="s">
        <v>77</v>
      </c>
      <c r="AA243" s="3" t="s">
        <v>2757</v>
      </c>
      <c r="AB243" s="5"/>
      <c r="AC243" s="3" t="s">
        <v>2758</v>
      </c>
      <c r="AD243" s="4" t="s">
        <v>2759</v>
      </c>
      <c r="AE243" s="3" t="s">
        <v>2760</v>
      </c>
      <c r="AF243" s="3" t="s">
        <v>2761</v>
      </c>
      <c r="AG243" s="3" t="s">
        <v>52</v>
      </c>
      <c r="AH243" s="4" t="s">
        <v>2762</v>
      </c>
      <c r="AI243" s="3" t="s">
        <v>2763</v>
      </c>
      <c r="AJ243" s="5"/>
    </row>
    <row r="244">
      <c r="A244" s="1">
        <v>44564.0</v>
      </c>
      <c r="B244" s="2" t="s">
        <v>36</v>
      </c>
      <c r="C244" s="5">
        <v>270.0</v>
      </c>
      <c r="D244" s="16" t="s">
        <v>2764</v>
      </c>
      <c r="E244" s="4" t="s">
        <v>2765</v>
      </c>
      <c r="F244" s="4">
        <v>2012.0</v>
      </c>
      <c r="G244" s="3" t="s">
        <v>2766</v>
      </c>
      <c r="H244" s="3">
        <v>3.0</v>
      </c>
      <c r="I244" s="9">
        <v>-10.0</v>
      </c>
      <c r="J244" s="3">
        <v>0.0</v>
      </c>
      <c r="K244" s="3">
        <v>-9.0</v>
      </c>
      <c r="L244" s="3">
        <v>6.0</v>
      </c>
      <c r="M244" s="3" t="s">
        <v>1165</v>
      </c>
      <c r="N244" s="2">
        <v>1.0</v>
      </c>
      <c r="O244" s="3">
        <v>1.0</v>
      </c>
      <c r="P244" s="3" t="s">
        <v>2767</v>
      </c>
      <c r="Q244" s="3" t="s">
        <v>134</v>
      </c>
      <c r="R244" s="5"/>
      <c r="S244" s="3">
        <v>0.25</v>
      </c>
      <c r="T244" s="3">
        <v>0.25</v>
      </c>
      <c r="U244" s="3">
        <v>0.5</v>
      </c>
      <c r="V244" s="2">
        <f t="shared" ref="V244:V256" si="7">SUM(S244:U244)</f>
        <v>1</v>
      </c>
      <c r="W244" s="3" t="s">
        <v>2768</v>
      </c>
      <c r="X244" s="3" t="s">
        <v>1243</v>
      </c>
      <c r="Y244" s="3" t="s">
        <v>1243</v>
      </c>
      <c r="Z244" s="3" t="s">
        <v>77</v>
      </c>
      <c r="AA244" s="3" t="s">
        <v>2769</v>
      </c>
      <c r="AB244" s="5"/>
      <c r="AC244" s="3" t="s">
        <v>52</v>
      </c>
      <c r="AD244" s="4" t="s">
        <v>2770</v>
      </c>
      <c r="AE244" s="3" t="s">
        <v>2771</v>
      </c>
      <c r="AF244" s="3" t="s">
        <v>2772</v>
      </c>
      <c r="AG244" s="3" t="s">
        <v>2773</v>
      </c>
      <c r="AH244" s="4" t="s">
        <v>2774</v>
      </c>
      <c r="AI244" s="3" t="s">
        <v>174</v>
      </c>
      <c r="AJ244" s="3" t="s">
        <v>54</v>
      </c>
    </row>
    <row r="245">
      <c r="A245" s="1">
        <v>44564.0</v>
      </c>
      <c r="B245" s="2" t="s">
        <v>36</v>
      </c>
      <c r="C245" s="5">
        <v>277.0</v>
      </c>
      <c r="D245" s="16" t="s">
        <v>2775</v>
      </c>
      <c r="E245" s="4" t="s">
        <v>2776</v>
      </c>
      <c r="F245" s="4">
        <v>2014.0</v>
      </c>
      <c r="G245" s="3" t="s">
        <v>1243</v>
      </c>
      <c r="H245" s="3">
        <v>3.0</v>
      </c>
      <c r="I245" s="9">
        <v>-9.0</v>
      </c>
      <c r="J245" s="3">
        <v>0.0</v>
      </c>
      <c r="K245" s="3">
        <v>9.0</v>
      </c>
      <c r="L245" s="3">
        <v>5.0</v>
      </c>
      <c r="M245" s="3" t="s">
        <v>313</v>
      </c>
      <c r="N245" s="2">
        <v>1.0</v>
      </c>
      <c r="O245" s="3">
        <v>0.0</v>
      </c>
      <c r="P245" s="2" t="s">
        <v>981</v>
      </c>
      <c r="Q245" s="3" t="s">
        <v>134</v>
      </c>
      <c r="R245" s="5"/>
      <c r="S245" s="3">
        <v>0.25</v>
      </c>
      <c r="T245" s="3">
        <v>0.5</v>
      </c>
      <c r="U245" s="3">
        <v>0.25</v>
      </c>
      <c r="V245" s="2">
        <f t="shared" si="7"/>
        <v>1</v>
      </c>
      <c r="W245" s="3" t="s">
        <v>2777</v>
      </c>
      <c r="X245" s="3" t="s">
        <v>1243</v>
      </c>
      <c r="Y245" s="3" t="s">
        <v>1243</v>
      </c>
      <c r="Z245" s="3" t="s">
        <v>2778</v>
      </c>
      <c r="AA245" s="3" t="s">
        <v>2779</v>
      </c>
      <c r="AB245" s="5"/>
      <c r="AC245" s="3" t="s">
        <v>2780</v>
      </c>
      <c r="AD245" s="4" t="s">
        <v>2781</v>
      </c>
      <c r="AE245" s="3" t="s">
        <v>2782</v>
      </c>
      <c r="AF245" s="3" t="s">
        <v>2783</v>
      </c>
      <c r="AG245" s="3" t="s">
        <v>2784</v>
      </c>
      <c r="AH245" s="4" t="s">
        <v>2785</v>
      </c>
      <c r="AI245" s="3" t="s">
        <v>69</v>
      </c>
      <c r="AJ245" s="3" t="s">
        <v>54</v>
      </c>
    </row>
    <row r="246">
      <c r="A246" s="1">
        <v>44564.0</v>
      </c>
      <c r="B246" s="2" t="s">
        <v>36</v>
      </c>
      <c r="C246" s="5">
        <v>286.0</v>
      </c>
      <c r="D246" s="4" t="s">
        <v>2786</v>
      </c>
      <c r="E246" s="4" t="s">
        <v>2787</v>
      </c>
      <c r="F246" s="4">
        <v>2008.0</v>
      </c>
      <c r="G246" s="3" t="s">
        <v>2788</v>
      </c>
      <c r="H246" s="3">
        <v>2.0</v>
      </c>
      <c r="I246" s="2">
        <v>-10.0</v>
      </c>
      <c r="J246" s="3">
        <v>-6.0</v>
      </c>
      <c r="K246" s="3">
        <v>2.0</v>
      </c>
      <c r="L246" s="3">
        <v>2.0</v>
      </c>
      <c r="M246" s="3" t="s">
        <v>1602</v>
      </c>
      <c r="N246" s="2">
        <v>0.0</v>
      </c>
      <c r="O246" s="3">
        <v>1.0</v>
      </c>
      <c r="P246" s="3" t="s">
        <v>59</v>
      </c>
      <c r="Q246" s="3" t="s">
        <v>122</v>
      </c>
      <c r="R246" s="5"/>
      <c r="S246" s="3">
        <v>0.0</v>
      </c>
      <c r="T246" s="3">
        <v>1.0</v>
      </c>
      <c r="U246" s="3">
        <v>0.0</v>
      </c>
      <c r="V246" s="2">
        <f t="shared" si="7"/>
        <v>1</v>
      </c>
      <c r="W246" s="3" t="s">
        <v>2789</v>
      </c>
      <c r="X246" s="3" t="s">
        <v>1202</v>
      </c>
      <c r="Y246" s="3" t="s">
        <v>1838</v>
      </c>
      <c r="Z246" s="3" t="s">
        <v>77</v>
      </c>
      <c r="AA246" s="3" t="s">
        <v>2790</v>
      </c>
      <c r="AB246" s="5"/>
      <c r="AC246" s="3" t="s">
        <v>2791</v>
      </c>
      <c r="AD246" s="4" t="s">
        <v>2792</v>
      </c>
      <c r="AE246" s="3" t="s">
        <v>2793</v>
      </c>
      <c r="AF246" s="3" t="s">
        <v>2794</v>
      </c>
      <c r="AG246" s="3" t="s">
        <v>2795</v>
      </c>
      <c r="AH246" s="4" t="s">
        <v>2796</v>
      </c>
      <c r="AI246" s="3" t="s">
        <v>1086</v>
      </c>
      <c r="AJ246" s="5"/>
    </row>
    <row r="247">
      <c r="A247" s="1">
        <v>44564.0</v>
      </c>
      <c r="B247" s="4" t="s">
        <v>36</v>
      </c>
      <c r="C247" s="5">
        <v>290.0</v>
      </c>
      <c r="D247" s="4" t="s">
        <v>2797</v>
      </c>
      <c r="E247" s="4" t="s">
        <v>2798</v>
      </c>
      <c r="F247" s="4">
        <v>2019.0</v>
      </c>
      <c r="G247" s="3" t="s">
        <v>2799</v>
      </c>
      <c r="H247" s="3">
        <v>2.0</v>
      </c>
      <c r="I247" s="2">
        <v>-10.0</v>
      </c>
      <c r="J247" s="3">
        <v>-6.0</v>
      </c>
      <c r="K247" s="3">
        <v>2.0</v>
      </c>
      <c r="L247" s="3">
        <v>2.0</v>
      </c>
      <c r="M247" s="3" t="s">
        <v>142</v>
      </c>
      <c r="N247" s="2">
        <v>0.0</v>
      </c>
      <c r="O247" s="3">
        <v>1.0</v>
      </c>
      <c r="P247" s="3" t="s">
        <v>301</v>
      </c>
      <c r="Q247" s="3" t="s">
        <v>134</v>
      </c>
      <c r="R247" s="5"/>
      <c r="S247" s="3">
        <v>0.0</v>
      </c>
      <c r="T247" s="3">
        <v>0.5</v>
      </c>
      <c r="U247" s="3">
        <v>0.5</v>
      </c>
      <c r="V247" s="2">
        <f t="shared" si="7"/>
        <v>1</v>
      </c>
      <c r="W247" s="3" t="s">
        <v>2800</v>
      </c>
      <c r="X247" s="3" t="s">
        <v>2801</v>
      </c>
      <c r="Y247" s="3" t="s">
        <v>2409</v>
      </c>
      <c r="Z247" s="3" t="s">
        <v>77</v>
      </c>
      <c r="AA247" s="3" t="s">
        <v>2802</v>
      </c>
      <c r="AB247" s="5"/>
      <c r="AC247" s="3" t="s">
        <v>2803</v>
      </c>
      <c r="AD247" s="4" t="s">
        <v>2804</v>
      </c>
      <c r="AE247" s="3" t="s">
        <v>2805</v>
      </c>
      <c r="AF247" s="3" t="s">
        <v>2806</v>
      </c>
      <c r="AG247" s="3" t="s">
        <v>2807</v>
      </c>
      <c r="AH247" s="4" t="s">
        <v>2808</v>
      </c>
      <c r="AI247" s="3" t="s">
        <v>1086</v>
      </c>
      <c r="AJ247" s="3" t="s">
        <v>54</v>
      </c>
    </row>
    <row r="248">
      <c r="A248" s="1">
        <v>44564.0</v>
      </c>
      <c r="B248" s="2" t="s">
        <v>36</v>
      </c>
      <c r="C248" s="5">
        <v>294.0</v>
      </c>
      <c r="D248" s="9" t="s">
        <v>2809</v>
      </c>
      <c r="E248" s="4" t="s">
        <v>2810</v>
      </c>
      <c r="F248" s="4">
        <v>2015.0</v>
      </c>
      <c r="G248" s="3" t="s">
        <v>2811</v>
      </c>
      <c r="H248" s="25">
        <v>44595.0</v>
      </c>
      <c r="I248" s="4">
        <v>-10.0</v>
      </c>
      <c r="J248" s="3">
        <v>0.0</v>
      </c>
      <c r="K248" s="3">
        <v>-9.0</v>
      </c>
      <c r="L248" s="3">
        <v>0.0</v>
      </c>
      <c r="M248" s="3" t="s">
        <v>1165</v>
      </c>
      <c r="N248" s="2">
        <v>1.0</v>
      </c>
      <c r="O248" s="3">
        <v>1.0</v>
      </c>
      <c r="P248" s="3" t="s">
        <v>981</v>
      </c>
      <c r="Q248" s="3" t="s">
        <v>134</v>
      </c>
      <c r="R248" s="5"/>
      <c r="S248" s="3">
        <v>0.5</v>
      </c>
      <c r="T248" s="3">
        <v>0.5</v>
      </c>
      <c r="U248" s="3">
        <v>0.0</v>
      </c>
      <c r="V248" s="2">
        <f t="shared" si="7"/>
        <v>1</v>
      </c>
      <c r="W248" s="3" t="s">
        <v>2812</v>
      </c>
      <c r="X248" s="3" t="s">
        <v>1243</v>
      </c>
      <c r="Y248" s="3" t="s">
        <v>1243</v>
      </c>
      <c r="Z248" s="3" t="s">
        <v>77</v>
      </c>
      <c r="AA248" s="3" t="s">
        <v>2813</v>
      </c>
      <c r="AB248" s="5"/>
      <c r="AC248" s="3" t="s">
        <v>2814</v>
      </c>
      <c r="AD248" s="4" t="s">
        <v>2815</v>
      </c>
      <c r="AE248" s="3" t="s">
        <v>2816</v>
      </c>
      <c r="AF248" s="3" t="s">
        <v>2817</v>
      </c>
      <c r="AG248" s="3" t="s">
        <v>52</v>
      </c>
      <c r="AH248" s="4" t="s">
        <v>52</v>
      </c>
      <c r="AI248" s="3" t="s">
        <v>69</v>
      </c>
      <c r="AJ248" s="3" t="s">
        <v>54</v>
      </c>
    </row>
    <row r="249">
      <c r="A249" s="1">
        <v>44564.0</v>
      </c>
      <c r="B249" s="2" t="s">
        <v>36</v>
      </c>
      <c r="C249" s="5">
        <v>299.0</v>
      </c>
      <c r="D249" s="4" t="s">
        <v>2818</v>
      </c>
      <c r="E249" s="4" t="s">
        <v>2819</v>
      </c>
      <c r="F249" s="4">
        <v>2009.0</v>
      </c>
      <c r="G249" s="3" t="s">
        <v>2820</v>
      </c>
      <c r="H249" s="25">
        <v>44595.0</v>
      </c>
      <c r="I249" s="4">
        <v>-3.0</v>
      </c>
      <c r="J249" s="3">
        <v>-1.0</v>
      </c>
      <c r="K249" s="3">
        <v>0.0</v>
      </c>
      <c r="L249" s="3">
        <v>0.0</v>
      </c>
      <c r="M249" s="3" t="s">
        <v>163</v>
      </c>
      <c r="N249" s="2">
        <v>0.0</v>
      </c>
      <c r="O249" s="3">
        <v>1.0</v>
      </c>
      <c r="P249" s="3" t="s">
        <v>59</v>
      </c>
      <c r="Q249" s="3" t="s">
        <v>134</v>
      </c>
      <c r="R249" s="5"/>
      <c r="S249" s="3">
        <v>0.25</v>
      </c>
      <c r="T249" s="3">
        <v>0.75</v>
      </c>
      <c r="U249" s="3">
        <v>0.0</v>
      </c>
      <c r="V249" s="2">
        <f t="shared" si="7"/>
        <v>1</v>
      </c>
      <c r="W249" s="3" t="s">
        <v>2821</v>
      </c>
      <c r="X249" s="3" t="s">
        <v>2822</v>
      </c>
      <c r="Y249" s="3" t="s">
        <v>2823</v>
      </c>
      <c r="Z249" s="3" t="s">
        <v>77</v>
      </c>
      <c r="AA249" s="3" t="s">
        <v>2824</v>
      </c>
      <c r="AB249" s="5"/>
      <c r="AC249" s="3" t="s">
        <v>2825</v>
      </c>
      <c r="AD249" s="4" t="s">
        <v>2826</v>
      </c>
      <c r="AE249" s="3" t="s">
        <v>2827</v>
      </c>
      <c r="AF249" s="3" t="s">
        <v>2828</v>
      </c>
      <c r="AG249" s="3" t="s">
        <v>52</v>
      </c>
      <c r="AH249" s="4" t="s">
        <v>2829</v>
      </c>
      <c r="AI249" s="2" t="s">
        <v>174</v>
      </c>
      <c r="AJ249" s="3" t="s">
        <v>54</v>
      </c>
    </row>
    <row r="250">
      <c r="A250" s="1">
        <v>44564.0</v>
      </c>
      <c r="B250" s="2" t="s">
        <v>36</v>
      </c>
      <c r="C250" s="5">
        <v>309.0</v>
      </c>
      <c r="D250" s="4" t="s">
        <v>2830</v>
      </c>
      <c r="E250" s="4" t="s">
        <v>2831</v>
      </c>
      <c r="F250" s="4">
        <v>2015.0</v>
      </c>
      <c r="G250" s="3" t="s">
        <v>2832</v>
      </c>
      <c r="H250" s="3">
        <v>3.0</v>
      </c>
      <c r="I250" s="4">
        <v>-3.0</v>
      </c>
      <c r="J250" s="2">
        <v>-1.0</v>
      </c>
      <c r="K250" s="2">
        <v>-2.0</v>
      </c>
      <c r="L250" s="3">
        <v>0.0</v>
      </c>
      <c r="M250" s="3" t="s">
        <v>163</v>
      </c>
      <c r="N250" s="2">
        <v>0.0</v>
      </c>
      <c r="O250" s="3">
        <v>1.0</v>
      </c>
      <c r="P250" s="3" t="s">
        <v>301</v>
      </c>
      <c r="Q250" s="3" t="s">
        <v>110</v>
      </c>
      <c r="R250" s="5"/>
      <c r="S250" s="3">
        <v>1.0</v>
      </c>
      <c r="T250" s="3">
        <v>0.0</v>
      </c>
      <c r="U250" s="3">
        <v>0.0</v>
      </c>
      <c r="V250" s="2">
        <f t="shared" si="7"/>
        <v>1</v>
      </c>
      <c r="W250" s="3" t="s">
        <v>2833</v>
      </c>
      <c r="X250" s="3" t="s">
        <v>2005</v>
      </c>
      <c r="Y250" s="3" t="s">
        <v>2133</v>
      </c>
      <c r="Z250" s="3" t="s">
        <v>2834</v>
      </c>
      <c r="AA250" s="3" t="s">
        <v>2835</v>
      </c>
      <c r="AB250" s="5"/>
      <c r="AC250" s="3" t="s">
        <v>2836</v>
      </c>
      <c r="AD250" s="4" t="s">
        <v>2837</v>
      </c>
      <c r="AE250" s="3" t="s">
        <v>2838</v>
      </c>
      <c r="AF250" s="3" t="s">
        <v>2839</v>
      </c>
      <c r="AG250" s="3" t="s">
        <v>52</v>
      </c>
      <c r="AH250" s="4" t="s">
        <v>2840</v>
      </c>
      <c r="AI250" s="3" t="s">
        <v>69</v>
      </c>
      <c r="AJ250" s="3" t="s">
        <v>54</v>
      </c>
    </row>
    <row r="251">
      <c r="A251" s="1">
        <v>44564.0</v>
      </c>
      <c r="B251" s="2" t="s">
        <v>36</v>
      </c>
      <c r="C251" s="5">
        <v>310.0</v>
      </c>
      <c r="D251" s="4" t="s">
        <v>2841</v>
      </c>
      <c r="E251" s="4" t="s">
        <v>2842</v>
      </c>
      <c r="F251" s="4">
        <v>2016.0</v>
      </c>
      <c r="G251" s="3" t="s">
        <v>39</v>
      </c>
      <c r="H251" s="25">
        <v>44595.0</v>
      </c>
      <c r="I251" s="4">
        <v>-3.0</v>
      </c>
      <c r="J251" s="3">
        <v>-1.0</v>
      </c>
      <c r="K251" s="3">
        <v>-3.0</v>
      </c>
      <c r="L251" s="3">
        <v>0.0</v>
      </c>
      <c r="M251" s="3" t="s">
        <v>1165</v>
      </c>
      <c r="N251" s="2">
        <v>0.0</v>
      </c>
      <c r="O251" s="3">
        <v>1.0</v>
      </c>
      <c r="P251" s="3" t="s">
        <v>59</v>
      </c>
      <c r="Q251" s="3" t="s">
        <v>122</v>
      </c>
      <c r="R251" s="5"/>
      <c r="S251" s="3">
        <v>0.5</v>
      </c>
      <c r="T251" s="3">
        <v>0.5</v>
      </c>
      <c r="U251" s="3">
        <v>0.0</v>
      </c>
      <c r="V251" s="2">
        <f t="shared" si="7"/>
        <v>1</v>
      </c>
      <c r="W251" s="3" t="s">
        <v>2843</v>
      </c>
      <c r="X251" s="3" t="s">
        <v>2432</v>
      </c>
      <c r="Y251" s="3" t="s">
        <v>1004</v>
      </c>
      <c r="Z251" s="3" t="s">
        <v>77</v>
      </c>
      <c r="AA251" s="3" t="s">
        <v>2844</v>
      </c>
      <c r="AB251" s="5"/>
      <c r="AC251" s="3" t="s">
        <v>2845</v>
      </c>
      <c r="AD251" s="4" t="s">
        <v>2846</v>
      </c>
      <c r="AE251" s="3" t="s">
        <v>2847</v>
      </c>
      <c r="AF251" s="3" t="s">
        <v>2848</v>
      </c>
      <c r="AG251" s="3" t="s">
        <v>2849</v>
      </c>
      <c r="AH251" s="4" t="s">
        <v>2850</v>
      </c>
      <c r="AI251" s="3" t="s">
        <v>69</v>
      </c>
      <c r="AJ251" s="5"/>
    </row>
    <row r="252">
      <c r="A252" s="1">
        <v>44564.0</v>
      </c>
      <c r="B252" s="2" t="s">
        <v>36</v>
      </c>
      <c r="C252" s="5">
        <v>314.0</v>
      </c>
      <c r="D252" s="4" t="s">
        <v>2851</v>
      </c>
      <c r="E252" s="4" t="s">
        <v>2852</v>
      </c>
      <c r="F252" s="4">
        <v>2014.0</v>
      </c>
      <c r="G252" s="3" t="s">
        <v>2853</v>
      </c>
      <c r="H252" s="3">
        <v>2.0</v>
      </c>
      <c r="I252" s="4">
        <v>-9.0</v>
      </c>
      <c r="J252" s="3">
        <v>0.0</v>
      </c>
      <c r="K252" s="3">
        <v>-6.0</v>
      </c>
      <c r="L252" s="3">
        <v>0.0</v>
      </c>
      <c r="M252" s="3" t="s">
        <v>40</v>
      </c>
      <c r="N252" s="2">
        <v>1.0</v>
      </c>
      <c r="O252" s="3">
        <v>1.0</v>
      </c>
      <c r="P252" s="3" t="s">
        <v>2854</v>
      </c>
      <c r="Q252" s="3" t="s">
        <v>42</v>
      </c>
      <c r="R252" s="5"/>
      <c r="S252" s="3">
        <v>0.0</v>
      </c>
      <c r="T252" s="3">
        <v>0.0</v>
      </c>
      <c r="U252" s="3">
        <v>1.0</v>
      </c>
      <c r="V252" s="2">
        <f t="shared" si="7"/>
        <v>1</v>
      </c>
      <c r="W252" s="3" t="s">
        <v>2855</v>
      </c>
      <c r="X252" s="3" t="s">
        <v>2856</v>
      </c>
      <c r="Y252" s="3" t="s">
        <v>1949</v>
      </c>
      <c r="Z252" s="3" t="s">
        <v>97</v>
      </c>
      <c r="AA252" s="3" t="s">
        <v>2857</v>
      </c>
      <c r="AB252" s="5"/>
      <c r="AC252" s="3" t="s">
        <v>2858</v>
      </c>
      <c r="AD252" s="4" t="s">
        <v>2859</v>
      </c>
      <c r="AE252" s="3" t="s">
        <v>2860</v>
      </c>
      <c r="AF252" s="3" t="s">
        <v>2861</v>
      </c>
      <c r="AG252" s="3" t="s">
        <v>52</v>
      </c>
      <c r="AH252" s="4" t="s">
        <v>52</v>
      </c>
      <c r="AI252" s="3" t="s">
        <v>69</v>
      </c>
      <c r="AJ252" s="3" t="s">
        <v>54</v>
      </c>
    </row>
    <row r="253">
      <c r="A253" s="1">
        <v>44564.0</v>
      </c>
      <c r="B253" s="2" t="s">
        <v>36</v>
      </c>
      <c r="C253" s="5">
        <v>322.0</v>
      </c>
      <c r="D253" s="4" t="s">
        <v>2862</v>
      </c>
      <c r="E253" s="4" t="s">
        <v>2863</v>
      </c>
      <c r="F253" s="4">
        <v>2004.0</v>
      </c>
      <c r="G253" s="3" t="s">
        <v>2864</v>
      </c>
      <c r="H253" s="3">
        <v>2.0</v>
      </c>
      <c r="I253" s="4">
        <v>-10.0</v>
      </c>
      <c r="J253" s="3">
        <v>-6.0</v>
      </c>
      <c r="K253" s="3">
        <v>2.0</v>
      </c>
      <c r="L253" s="3">
        <v>2.0</v>
      </c>
      <c r="M253" s="3" t="s">
        <v>142</v>
      </c>
      <c r="N253" s="2">
        <v>0.0</v>
      </c>
      <c r="O253" s="3">
        <v>1.0</v>
      </c>
      <c r="P253" s="3" t="s">
        <v>59</v>
      </c>
      <c r="Q253" s="3" t="s">
        <v>122</v>
      </c>
      <c r="R253" s="5"/>
      <c r="S253" s="3">
        <v>0.0</v>
      </c>
      <c r="T253" s="3">
        <v>1.0</v>
      </c>
      <c r="U253" s="3">
        <v>0.0</v>
      </c>
      <c r="V253" s="2">
        <f t="shared" si="7"/>
        <v>1</v>
      </c>
      <c r="W253" s="3" t="s">
        <v>2865</v>
      </c>
      <c r="X253" s="3" t="s">
        <v>1664</v>
      </c>
      <c r="Y253" s="3" t="s">
        <v>2866</v>
      </c>
      <c r="Z253" s="3" t="s">
        <v>279</v>
      </c>
      <c r="AA253" s="3" t="s">
        <v>2867</v>
      </c>
      <c r="AB253" s="5"/>
      <c r="AC253" s="3" t="s">
        <v>2868</v>
      </c>
      <c r="AD253" s="4" t="s">
        <v>2869</v>
      </c>
      <c r="AE253" s="4" t="s">
        <v>2870</v>
      </c>
      <c r="AF253" s="3" t="s">
        <v>2871</v>
      </c>
      <c r="AG253" s="3" t="s">
        <v>52</v>
      </c>
      <c r="AH253" s="4" t="s">
        <v>2872</v>
      </c>
      <c r="AI253" s="3" t="s">
        <v>69</v>
      </c>
      <c r="AJ253" s="5"/>
    </row>
    <row r="254">
      <c r="A254" s="1">
        <v>44564.0</v>
      </c>
      <c r="B254" s="2" t="s">
        <v>36</v>
      </c>
      <c r="C254" s="5">
        <v>327.0</v>
      </c>
      <c r="D254" s="4" t="s">
        <v>2873</v>
      </c>
      <c r="E254" s="4" t="s">
        <v>2874</v>
      </c>
      <c r="F254" s="4">
        <v>2005.0</v>
      </c>
      <c r="G254" s="3" t="s">
        <v>2875</v>
      </c>
      <c r="H254" s="3">
        <v>3.0</v>
      </c>
      <c r="I254" s="4">
        <v>-3.0</v>
      </c>
      <c r="J254" s="3">
        <v>-1.0</v>
      </c>
      <c r="K254" s="3">
        <v>0.0</v>
      </c>
      <c r="L254" s="3">
        <v>0.0</v>
      </c>
      <c r="M254" s="3" t="s">
        <v>1165</v>
      </c>
      <c r="N254" s="2">
        <v>0.0</v>
      </c>
      <c r="O254" s="3">
        <v>1.0</v>
      </c>
      <c r="P254" s="3" t="s">
        <v>1227</v>
      </c>
      <c r="Q254" s="3" t="s">
        <v>122</v>
      </c>
      <c r="R254" s="5"/>
      <c r="S254" s="3">
        <v>0.25</v>
      </c>
      <c r="T254" s="3">
        <v>0.75</v>
      </c>
      <c r="U254" s="3">
        <v>0.0</v>
      </c>
      <c r="V254" s="2">
        <f t="shared" si="7"/>
        <v>1</v>
      </c>
      <c r="W254" s="3" t="s">
        <v>2876</v>
      </c>
      <c r="X254" s="3" t="s">
        <v>2877</v>
      </c>
      <c r="Y254" s="3" t="s">
        <v>317</v>
      </c>
      <c r="Z254" s="3" t="s">
        <v>77</v>
      </c>
      <c r="AA254" s="3" t="s">
        <v>2878</v>
      </c>
      <c r="AB254" s="5"/>
      <c r="AC254" s="3" t="s">
        <v>2879</v>
      </c>
      <c r="AD254" s="4" t="s">
        <v>2880</v>
      </c>
      <c r="AE254" s="3" t="s">
        <v>2881</v>
      </c>
      <c r="AF254" s="3" t="s">
        <v>2882</v>
      </c>
      <c r="AG254" s="3" t="s">
        <v>52</v>
      </c>
      <c r="AH254" s="4" t="s">
        <v>2883</v>
      </c>
      <c r="AI254" s="3" t="s">
        <v>174</v>
      </c>
      <c r="AJ254" s="5"/>
    </row>
    <row r="255">
      <c r="A255" s="1">
        <v>44564.0</v>
      </c>
      <c r="B255" s="2" t="s">
        <v>36</v>
      </c>
      <c r="C255" s="5">
        <v>335.0</v>
      </c>
      <c r="D255" s="4" t="s">
        <v>2884</v>
      </c>
      <c r="E255" s="4" t="s">
        <v>2885</v>
      </c>
      <c r="F255" s="4">
        <v>2014.0</v>
      </c>
      <c r="G255" s="3" t="s">
        <v>162</v>
      </c>
      <c r="H255" s="3">
        <v>3.0</v>
      </c>
      <c r="I255" s="4">
        <v>-3.0</v>
      </c>
      <c r="J255" s="2">
        <v>-1.0</v>
      </c>
      <c r="K255" s="2">
        <v>-2.0</v>
      </c>
      <c r="L255" s="3">
        <v>0.0</v>
      </c>
      <c r="M255" s="3" t="s">
        <v>1165</v>
      </c>
      <c r="N255" s="2">
        <v>0.0</v>
      </c>
      <c r="O255" s="3">
        <v>1.0</v>
      </c>
      <c r="P255" s="3" t="s">
        <v>59</v>
      </c>
      <c r="Q255" s="3" t="s">
        <v>134</v>
      </c>
      <c r="R255" s="5"/>
      <c r="S255" s="3">
        <v>0.25</v>
      </c>
      <c r="T255" s="3">
        <v>0.75</v>
      </c>
      <c r="U255" s="3">
        <v>0.0</v>
      </c>
      <c r="V255" s="2">
        <f t="shared" si="7"/>
        <v>1</v>
      </c>
      <c r="W255" s="3" t="s">
        <v>2886</v>
      </c>
      <c r="X255" s="3" t="s">
        <v>2005</v>
      </c>
      <c r="Y255" s="3" t="s">
        <v>2887</v>
      </c>
      <c r="Z255" s="3" t="s">
        <v>1138</v>
      </c>
      <c r="AA255" s="3" t="s">
        <v>2888</v>
      </c>
      <c r="AB255" s="5"/>
      <c r="AC255" s="3" t="s">
        <v>2889</v>
      </c>
      <c r="AD255" s="4" t="s">
        <v>2890</v>
      </c>
      <c r="AE255" s="3" t="s">
        <v>2891</v>
      </c>
      <c r="AF255" s="3" t="s">
        <v>2892</v>
      </c>
      <c r="AG255" s="3" t="s">
        <v>2893</v>
      </c>
      <c r="AH255" s="4" t="s">
        <v>2894</v>
      </c>
      <c r="AI255" s="3" t="s">
        <v>69</v>
      </c>
      <c r="AJ255" s="3" t="s">
        <v>54</v>
      </c>
    </row>
    <row r="256">
      <c r="A256" s="1">
        <v>44564.0</v>
      </c>
      <c r="B256" s="2" t="s">
        <v>36</v>
      </c>
      <c r="C256" s="5">
        <v>341.0</v>
      </c>
      <c r="D256" s="4" t="s">
        <v>2895</v>
      </c>
      <c r="E256" s="4" t="s">
        <v>2896</v>
      </c>
      <c r="F256" s="4">
        <v>2008.0</v>
      </c>
      <c r="G256" s="3" t="s">
        <v>2897</v>
      </c>
      <c r="H256" s="3">
        <v>2.0</v>
      </c>
      <c r="I256" s="4">
        <v>-3.0</v>
      </c>
      <c r="J256" s="3">
        <v>-2.0</v>
      </c>
      <c r="K256" s="3">
        <v>-2.0</v>
      </c>
      <c r="L256" s="3">
        <v>0.0</v>
      </c>
      <c r="M256" s="3" t="s">
        <v>1165</v>
      </c>
      <c r="N256" s="2">
        <v>0.0</v>
      </c>
      <c r="O256" s="3">
        <v>1.0</v>
      </c>
      <c r="P256" s="3" t="s">
        <v>59</v>
      </c>
      <c r="Q256" s="3" t="s">
        <v>110</v>
      </c>
      <c r="R256" s="5"/>
      <c r="S256" s="3">
        <v>0.25</v>
      </c>
      <c r="T256" s="3">
        <v>0.75</v>
      </c>
      <c r="U256" s="3">
        <v>0.0</v>
      </c>
      <c r="V256" s="2">
        <f t="shared" si="7"/>
        <v>1</v>
      </c>
      <c r="W256" s="3" t="s">
        <v>2898</v>
      </c>
      <c r="X256" s="3" t="s">
        <v>2899</v>
      </c>
      <c r="Y256" s="3" t="s">
        <v>2900</v>
      </c>
      <c r="Z256" s="3" t="s">
        <v>200</v>
      </c>
      <c r="AA256" s="3" t="s">
        <v>2901</v>
      </c>
      <c r="AB256" s="5"/>
      <c r="AC256" s="3" t="s">
        <v>2902</v>
      </c>
      <c r="AD256" s="4" t="s">
        <v>2903</v>
      </c>
      <c r="AE256" s="3" t="s">
        <v>2904</v>
      </c>
      <c r="AF256" s="3" t="s">
        <v>2905</v>
      </c>
      <c r="AG256" s="3" t="s">
        <v>52</v>
      </c>
      <c r="AH256" s="4" t="s">
        <v>2906</v>
      </c>
      <c r="AI256" s="3" t="s">
        <v>69</v>
      </c>
      <c r="AJ256" s="5"/>
    </row>
    <row r="257">
      <c r="A257" s="1">
        <v>44564.0</v>
      </c>
      <c r="B257" s="2" t="s">
        <v>36</v>
      </c>
      <c r="C257" s="5">
        <v>348.0</v>
      </c>
      <c r="D257" s="4" t="s">
        <v>2907</v>
      </c>
      <c r="E257" s="4" t="s">
        <v>2908</v>
      </c>
      <c r="F257" s="4" t="s">
        <v>2909</v>
      </c>
      <c r="G257" s="3" t="s">
        <v>260</v>
      </c>
      <c r="H257" s="3">
        <v>2.0</v>
      </c>
      <c r="I257" s="2">
        <v>-7.0</v>
      </c>
      <c r="J257" s="3">
        <v>-5.0</v>
      </c>
      <c r="K257" s="3">
        <v>2.0</v>
      </c>
      <c r="L257" s="3">
        <v>2.0</v>
      </c>
      <c r="M257" s="3" t="s">
        <v>676</v>
      </c>
      <c r="N257" s="2">
        <v>0.0</v>
      </c>
      <c r="O257" s="3">
        <v>0.0</v>
      </c>
      <c r="P257" s="3" t="s">
        <v>59</v>
      </c>
      <c r="Q257" s="3" t="s">
        <v>110</v>
      </c>
      <c r="R257" s="5"/>
      <c r="S257" s="3">
        <v>1.0</v>
      </c>
      <c r="T257" s="3">
        <v>0.0</v>
      </c>
      <c r="U257" s="3">
        <v>0.0</v>
      </c>
      <c r="V257" s="2">
        <v>0.0</v>
      </c>
      <c r="W257" s="3" t="s">
        <v>2910</v>
      </c>
      <c r="X257" s="3" t="s">
        <v>2619</v>
      </c>
      <c r="Y257" s="3" t="s">
        <v>2911</v>
      </c>
      <c r="Z257" s="3" t="s">
        <v>2912</v>
      </c>
      <c r="AA257" s="3" t="s">
        <v>2913</v>
      </c>
      <c r="AB257" s="5"/>
      <c r="AC257" s="3" t="s">
        <v>2914</v>
      </c>
      <c r="AD257" s="4" t="s">
        <v>2915</v>
      </c>
      <c r="AE257" s="3" t="s">
        <v>2916</v>
      </c>
      <c r="AF257" s="3" t="s">
        <v>2917</v>
      </c>
      <c r="AG257" s="3" t="s">
        <v>52</v>
      </c>
      <c r="AH257" s="4" t="s">
        <v>2918</v>
      </c>
      <c r="AI257" s="3" t="s">
        <v>52</v>
      </c>
      <c r="AJ257" s="3" t="s">
        <v>54</v>
      </c>
    </row>
    <row r="258">
      <c r="A258" s="1">
        <v>44564.0</v>
      </c>
      <c r="B258" s="2" t="s">
        <v>36</v>
      </c>
      <c r="C258" s="5">
        <v>356.0</v>
      </c>
      <c r="D258" s="4" t="s">
        <v>2919</v>
      </c>
      <c r="E258" s="4" t="s">
        <v>2920</v>
      </c>
      <c r="F258" s="4">
        <v>2014.0</v>
      </c>
      <c r="G258" s="3" t="s">
        <v>2921</v>
      </c>
      <c r="H258" s="3">
        <v>2.0</v>
      </c>
      <c r="I258" s="4">
        <v>-3.0</v>
      </c>
      <c r="J258" s="2">
        <v>-1.0</v>
      </c>
      <c r="K258" s="2">
        <v>-2.0</v>
      </c>
      <c r="L258" s="3">
        <v>0.0</v>
      </c>
      <c r="M258" s="3" t="s">
        <v>163</v>
      </c>
      <c r="N258" s="2">
        <v>0.0</v>
      </c>
      <c r="O258" s="3">
        <v>1.0</v>
      </c>
      <c r="P258" s="3" t="s">
        <v>301</v>
      </c>
      <c r="Q258" s="3" t="s">
        <v>134</v>
      </c>
      <c r="R258" s="5"/>
      <c r="S258" s="3">
        <v>0.25</v>
      </c>
      <c r="T258" s="3">
        <v>0.75</v>
      </c>
      <c r="U258" s="3">
        <v>0.0</v>
      </c>
      <c r="V258" s="2">
        <f t="shared" ref="V258:V264" si="8">SUM(S258:U258)</f>
        <v>1</v>
      </c>
      <c r="W258" s="3" t="s">
        <v>2922</v>
      </c>
      <c r="X258" s="3" t="s">
        <v>2005</v>
      </c>
      <c r="Y258" s="3" t="s">
        <v>2900</v>
      </c>
      <c r="Z258" s="3" t="s">
        <v>200</v>
      </c>
      <c r="AA258" s="3" t="s">
        <v>2923</v>
      </c>
      <c r="AB258" s="5"/>
      <c r="AC258" s="3" t="s">
        <v>2924</v>
      </c>
      <c r="AD258" s="4" t="s">
        <v>2925</v>
      </c>
      <c r="AE258" s="3" t="s">
        <v>2926</v>
      </c>
      <c r="AF258" s="3" t="s">
        <v>2927</v>
      </c>
      <c r="AG258" s="3" t="s">
        <v>2928</v>
      </c>
      <c r="AH258" s="4" t="s">
        <v>2929</v>
      </c>
      <c r="AI258" s="3" t="s">
        <v>69</v>
      </c>
      <c r="AJ258" s="3" t="s">
        <v>54</v>
      </c>
    </row>
    <row r="259">
      <c r="A259" s="1">
        <v>44564.0</v>
      </c>
      <c r="B259" s="2" t="s">
        <v>36</v>
      </c>
      <c r="C259" s="5">
        <v>361.0</v>
      </c>
      <c r="D259" s="4" t="s">
        <v>2930</v>
      </c>
      <c r="E259" s="4" t="s">
        <v>2931</v>
      </c>
      <c r="F259" s="4">
        <v>2013.0</v>
      </c>
      <c r="G259" s="3" t="s">
        <v>39</v>
      </c>
      <c r="H259" s="3">
        <v>2.0</v>
      </c>
      <c r="I259" s="4">
        <v>-9.0</v>
      </c>
      <c r="J259" s="3">
        <v>0.0</v>
      </c>
      <c r="K259" s="3">
        <v>-6.0</v>
      </c>
      <c r="L259" s="3">
        <v>0.0</v>
      </c>
      <c r="M259" s="3" t="s">
        <v>40</v>
      </c>
      <c r="N259" s="2">
        <v>1.0</v>
      </c>
      <c r="O259" s="3">
        <v>1.0</v>
      </c>
      <c r="P259" s="3" t="s">
        <v>59</v>
      </c>
      <c r="Q259" s="3" t="s">
        <v>122</v>
      </c>
      <c r="R259" s="5"/>
      <c r="S259" s="3">
        <v>0.0</v>
      </c>
      <c r="T259" s="3">
        <v>0.75</v>
      </c>
      <c r="U259" s="3">
        <v>0.25</v>
      </c>
      <c r="V259" s="2">
        <f t="shared" si="8"/>
        <v>1</v>
      </c>
      <c r="W259" s="3" t="s">
        <v>2932</v>
      </c>
      <c r="X259" s="3" t="s">
        <v>2933</v>
      </c>
      <c r="Y259" s="3" t="s">
        <v>2199</v>
      </c>
      <c r="Z259" s="3" t="s">
        <v>1040</v>
      </c>
      <c r="AA259" s="3" t="s">
        <v>2934</v>
      </c>
      <c r="AB259" s="5"/>
      <c r="AC259" s="3" t="s">
        <v>2935</v>
      </c>
      <c r="AD259" s="4" t="s">
        <v>2936</v>
      </c>
      <c r="AE259" s="3" t="s">
        <v>2937</v>
      </c>
      <c r="AF259" s="3" t="s">
        <v>2938</v>
      </c>
      <c r="AG259" s="3" t="s">
        <v>2939</v>
      </c>
      <c r="AH259" s="4" t="s">
        <v>2940</v>
      </c>
      <c r="AI259" s="3" t="s">
        <v>2941</v>
      </c>
      <c r="AJ259" s="3" t="s">
        <v>54</v>
      </c>
    </row>
    <row r="260">
      <c r="A260" s="1">
        <v>44564.0</v>
      </c>
      <c r="B260" s="2" t="s">
        <v>36</v>
      </c>
      <c r="C260" s="5">
        <v>372.0</v>
      </c>
      <c r="D260" s="4" t="s">
        <v>2942</v>
      </c>
      <c r="E260" s="4" t="s">
        <v>2943</v>
      </c>
      <c r="F260" s="4">
        <v>2008.0</v>
      </c>
      <c r="G260" s="3" t="s">
        <v>2944</v>
      </c>
      <c r="H260" s="3" t="s">
        <v>196</v>
      </c>
      <c r="I260" s="2">
        <v>-3.0</v>
      </c>
      <c r="J260" s="2">
        <v>-1.0</v>
      </c>
      <c r="K260" s="2">
        <v>0.0</v>
      </c>
      <c r="L260" s="2">
        <v>0.0</v>
      </c>
      <c r="M260" s="3" t="s">
        <v>1165</v>
      </c>
      <c r="N260" s="2">
        <v>0.0</v>
      </c>
      <c r="O260" s="3">
        <v>1.0</v>
      </c>
      <c r="P260" s="3" t="s">
        <v>59</v>
      </c>
      <c r="Q260" s="3" t="s">
        <v>122</v>
      </c>
      <c r="R260" s="5"/>
      <c r="S260" s="3">
        <v>0.5</v>
      </c>
      <c r="T260" s="3">
        <v>0.0</v>
      </c>
      <c r="U260" s="3">
        <v>0.5</v>
      </c>
      <c r="V260" s="2">
        <f t="shared" si="8"/>
        <v>1</v>
      </c>
      <c r="W260" s="3" t="s">
        <v>2945</v>
      </c>
      <c r="X260" s="3" t="s">
        <v>316</v>
      </c>
      <c r="Y260" s="3" t="s">
        <v>317</v>
      </c>
      <c r="Z260" s="3" t="s">
        <v>291</v>
      </c>
      <c r="AA260" s="3" t="s">
        <v>2946</v>
      </c>
      <c r="AB260" s="5"/>
      <c r="AC260" s="3" t="s">
        <v>2947</v>
      </c>
      <c r="AD260" s="3" t="s">
        <v>2948</v>
      </c>
      <c r="AE260" s="3" t="s">
        <v>2949</v>
      </c>
      <c r="AF260" s="3" t="s">
        <v>2950</v>
      </c>
      <c r="AG260" s="3" t="s">
        <v>2951</v>
      </c>
      <c r="AH260" s="4" t="s">
        <v>2952</v>
      </c>
      <c r="AI260" s="3" t="s">
        <v>174</v>
      </c>
      <c r="AJ260" s="5"/>
    </row>
    <row r="261">
      <c r="A261" s="1">
        <v>44564.0</v>
      </c>
      <c r="B261" s="2" t="s">
        <v>36</v>
      </c>
      <c r="C261" s="5">
        <v>373.0</v>
      </c>
      <c r="D261" s="4" t="s">
        <v>2953</v>
      </c>
      <c r="E261" s="4" t="s">
        <v>2954</v>
      </c>
      <c r="F261" s="4">
        <v>2014.0</v>
      </c>
      <c r="G261" s="3" t="s">
        <v>2955</v>
      </c>
      <c r="H261" s="3">
        <v>3.0</v>
      </c>
      <c r="I261" s="3">
        <v>-10.0</v>
      </c>
      <c r="J261" s="3">
        <v>-5.0</v>
      </c>
      <c r="K261" s="3">
        <v>-9.0</v>
      </c>
      <c r="L261" s="3">
        <v>0.0</v>
      </c>
      <c r="M261" s="3" t="s">
        <v>142</v>
      </c>
      <c r="N261" s="2">
        <v>1.0</v>
      </c>
      <c r="O261" s="3">
        <v>1.0</v>
      </c>
      <c r="P261" s="3" t="s">
        <v>301</v>
      </c>
      <c r="Q261" s="3" t="s">
        <v>122</v>
      </c>
      <c r="R261" s="5"/>
      <c r="S261" s="4">
        <v>0.25</v>
      </c>
      <c r="T261" s="4">
        <v>0.0</v>
      </c>
      <c r="U261" s="4">
        <v>0.75</v>
      </c>
      <c r="V261" s="4">
        <f t="shared" si="8"/>
        <v>1</v>
      </c>
      <c r="W261" s="3" t="s">
        <v>2956</v>
      </c>
      <c r="X261" s="3" t="s">
        <v>1101</v>
      </c>
      <c r="Y261" s="3" t="s">
        <v>2957</v>
      </c>
      <c r="Z261" s="3" t="s">
        <v>77</v>
      </c>
      <c r="AA261" s="3" t="s">
        <v>2958</v>
      </c>
      <c r="AB261" s="5"/>
      <c r="AC261" s="3" t="s">
        <v>2959</v>
      </c>
      <c r="AD261" s="3" t="s">
        <v>2960</v>
      </c>
      <c r="AE261" s="3" t="s">
        <v>2961</v>
      </c>
      <c r="AF261" s="3" t="s">
        <v>2962</v>
      </c>
      <c r="AG261" s="3" t="s">
        <v>2963</v>
      </c>
      <c r="AH261" s="4" t="s">
        <v>2964</v>
      </c>
      <c r="AI261" s="3" t="s">
        <v>1086</v>
      </c>
      <c r="AJ261" s="5"/>
    </row>
    <row r="262">
      <c r="A262" s="1">
        <v>44564.0</v>
      </c>
      <c r="B262" s="2" t="s">
        <v>36</v>
      </c>
      <c r="C262" s="5">
        <v>376.0</v>
      </c>
      <c r="D262" s="4" t="s">
        <v>2965</v>
      </c>
      <c r="E262" s="4" t="s">
        <v>2966</v>
      </c>
      <c r="F262" s="4">
        <v>2015.0</v>
      </c>
      <c r="G262" s="3" t="s">
        <v>2967</v>
      </c>
      <c r="H262" s="3">
        <v>2.0</v>
      </c>
      <c r="I262" s="4">
        <v>-8.0</v>
      </c>
      <c r="J262" s="3">
        <v>-6.0</v>
      </c>
      <c r="K262" s="3">
        <v>-6.0</v>
      </c>
      <c r="L262" s="3">
        <v>2.0</v>
      </c>
      <c r="M262" s="3" t="s">
        <v>1602</v>
      </c>
      <c r="N262" s="2">
        <v>0.0</v>
      </c>
      <c r="O262" s="3">
        <v>0.0</v>
      </c>
      <c r="P262" s="3" t="s">
        <v>301</v>
      </c>
      <c r="Q262" s="3" t="s">
        <v>110</v>
      </c>
      <c r="R262" s="5"/>
      <c r="S262" s="3">
        <v>0.5</v>
      </c>
      <c r="T262" s="3">
        <v>0.0</v>
      </c>
      <c r="U262" s="3">
        <v>0.5</v>
      </c>
      <c r="V262" s="2">
        <f t="shared" si="8"/>
        <v>1</v>
      </c>
      <c r="W262" s="3" t="s">
        <v>2968</v>
      </c>
      <c r="X262" s="3" t="s">
        <v>2969</v>
      </c>
      <c r="Y262" s="3" t="s">
        <v>2970</v>
      </c>
      <c r="Z262" s="3" t="s">
        <v>2971</v>
      </c>
      <c r="AA262" s="3" t="s">
        <v>2972</v>
      </c>
      <c r="AB262" s="5"/>
      <c r="AC262" s="3" t="s">
        <v>2973</v>
      </c>
      <c r="AD262" s="3" t="s">
        <v>2974</v>
      </c>
      <c r="AE262" s="3" t="s">
        <v>2975</v>
      </c>
      <c r="AF262" s="3" t="s">
        <v>2976</v>
      </c>
      <c r="AG262" s="3" t="s">
        <v>52</v>
      </c>
      <c r="AH262" s="4" t="s">
        <v>2977</v>
      </c>
      <c r="AI262" s="3" t="s">
        <v>69</v>
      </c>
      <c r="AJ262" s="3" t="s">
        <v>54</v>
      </c>
    </row>
    <row r="263">
      <c r="A263" s="1">
        <v>44564.0</v>
      </c>
      <c r="B263" s="4" t="s">
        <v>36</v>
      </c>
      <c r="C263" s="5">
        <v>380.0</v>
      </c>
      <c r="D263" s="4" t="s">
        <v>2978</v>
      </c>
      <c r="E263" s="4" t="s">
        <v>2979</v>
      </c>
      <c r="F263" s="4">
        <v>2017.0</v>
      </c>
      <c r="G263" s="3" t="s">
        <v>2980</v>
      </c>
      <c r="H263" s="3">
        <v>3.0</v>
      </c>
      <c r="I263" s="2">
        <v>-7.0</v>
      </c>
      <c r="J263" s="3">
        <v>-6.0</v>
      </c>
      <c r="K263" s="3">
        <v>2.0</v>
      </c>
      <c r="L263" s="3">
        <v>2.0</v>
      </c>
      <c r="M263" s="3" t="s">
        <v>142</v>
      </c>
      <c r="N263" s="2">
        <v>0.0</v>
      </c>
      <c r="O263" s="3">
        <v>1.0</v>
      </c>
      <c r="P263" s="3" t="s">
        <v>301</v>
      </c>
      <c r="Q263" s="3" t="s">
        <v>134</v>
      </c>
      <c r="R263" s="5"/>
      <c r="S263" s="3">
        <v>0.25</v>
      </c>
      <c r="T263" s="3">
        <v>0.75</v>
      </c>
      <c r="U263" s="3">
        <v>0.0</v>
      </c>
      <c r="V263" s="2">
        <f t="shared" si="8"/>
        <v>1</v>
      </c>
      <c r="W263" s="3" t="s">
        <v>2981</v>
      </c>
      <c r="X263" s="3" t="s">
        <v>2982</v>
      </c>
      <c r="Y263" s="3" t="s">
        <v>2983</v>
      </c>
      <c r="Z263" s="3" t="s">
        <v>77</v>
      </c>
      <c r="AA263" s="3" t="s">
        <v>2984</v>
      </c>
      <c r="AB263" s="5"/>
      <c r="AC263" s="3" t="s">
        <v>2985</v>
      </c>
      <c r="AD263" s="4" t="s">
        <v>2986</v>
      </c>
      <c r="AE263" s="3" t="s">
        <v>2987</v>
      </c>
      <c r="AF263" s="3" t="s">
        <v>2988</v>
      </c>
      <c r="AG263" s="3" t="s">
        <v>52</v>
      </c>
      <c r="AH263" s="4" t="s">
        <v>2989</v>
      </c>
      <c r="AI263" s="3" t="s">
        <v>69</v>
      </c>
      <c r="AJ263" s="3" t="s">
        <v>54</v>
      </c>
    </row>
    <row r="264">
      <c r="A264" s="1">
        <v>44564.0</v>
      </c>
      <c r="B264" s="2" t="s">
        <v>36</v>
      </c>
      <c r="C264" s="5">
        <v>381.0</v>
      </c>
      <c r="D264" s="4" t="s">
        <v>2990</v>
      </c>
      <c r="E264" s="2" t="s">
        <v>2991</v>
      </c>
      <c r="F264" s="4">
        <v>2019.0</v>
      </c>
      <c r="G264" s="2" t="s">
        <v>2520</v>
      </c>
      <c r="H264" s="2">
        <v>3.0</v>
      </c>
      <c r="I264" s="2">
        <v>-3.0</v>
      </c>
      <c r="J264" s="2">
        <v>-3.0</v>
      </c>
      <c r="K264" s="2">
        <v>-2.0</v>
      </c>
      <c r="L264" s="2">
        <v>0.0</v>
      </c>
      <c r="M264" s="2" t="s">
        <v>177</v>
      </c>
      <c r="N264" s="2">
        <v>0.0</v>
      </c>
      <c r="O264" s="2">
        <v>1.0</v>
      </c>
      <c r="P264" s="2" t="s">
        <v>59</v>
      </c>
      <c r="Q264" s="2" t="s">
        <v>110</v>
      </c>
      <c r="R264" s="2"/>
      <c r="S264" s="2">
        <v>0.0</v>
      </c>
      <c r="T264" s="2">
        <v>0.0</v>
      </c>
      <c r="U264" s="2">
        <v>1.0</v>
      </c>
      <c r="V264" s="2">
        <f t="shared" si="8"/>
        <v>1</v>
      </c>
      <c r="W264" s="2" t="s">
        <v>2992</v>
      </c>
      <c r="X264" s="2" t="s">
        <v>1901</v>
      </c>
      <c r="Y264" s="2" t="s">
        <v>2993</v>
      </c>
      <c r="Z264" s="2" t="s">
        <v>77</v>
      </c>
      <c r="AA264" s="2" t="s">
        <v>2994</v>
      </c>
      <c r="AB264" s="2"/>
      <c r="AC264" s="2" t="s">
        <v>2995</v>
      </c>
      <c r="AD264" s="4" t="s">
        <v>2996</v>
      </c>
      <c r="AE264" s="2" t="s">
        <v>2997</v>
      </c>
      <c r="AF264" s="2" t="s">
        <v>2998</v>
      </c>
      <c r="AG264" s="2" t="s">
        <v>2999</v>
      </c>
      <c r="AH264" s="4" t="s">
        <v>3000</v>
      </c>
      <c r="AI264" s="2" t="s">
        <v>2537</v>
      </c>
      <c r="AJ264" s="2" t="s">
        <v>54</v>
      </c>
    </row>
    <row r="265">
      <c r="A265" s="1">
        <v>44564.0</v>
      </c>
      <c r="B265" s="2" t="s">
        <v>36</v>
      </c>
      <c r="C265" s="5">
        <v>382.0</v>
      </c>
      <c r="D265" s="4" t="s">
        <v>3001</v>
      </c>
      <c r="E265" s="4" t="s">
        <v>3002</v>
      </c>
      <c r="F265" s="4">
        <v>2020.0</v>
      </c>
      <c r="G265" s="3" t="s">
        <v>3003</v>
      </c>
      <c r="H265" s="3">
        <v>3.0</v>
      </c>
      <c r="I265" s="4">
        <v>-3.0</v>
      </c>
      <c r="J265" s="3">
        <v>-1.0</v>
      </c>
      <c r="K265" s="9">
        <v>-6.0</v>
      </c>
      <c r="L265" s="9">
        <v>8.0</v>
      </c>
      <c r="M265" s="3" t="s">
        <v>163</v>
      </c>
      <c r="N265" s="2">
        <v>0.0</v>
      </c>
      <c r="O265" s="3">
        <v>1.0</v>
      </c>
      <c r="P265" s="3" t="s">
        <v>59</v>
      </c>
      <c r="Q265" s="3" t="s">
        <v>122</v>
      </c>
      <c r="R265" s="5"/>
      <c r="S265" s="3">
        <v>0.25</v>
      </c>
      <c r="T265" s="3">
        <v>0.75</v>
      </c>
      <c r="U265" s="3">
        <v>0.0</v>
      </c>
      <c r="V265" s="2">
        <v>1.0</v>
      </c>
      <c r="W265" s="3" t="s">
        <v>3004</v>
      </c>
      <c r="X265" s="3" t="s">
        <v>3005</v>
      </c>
      <c r="Y265" s="3" t="s">
        <v>3006</v>
      </c>
      <c r="Z265" s="3" t="s">
        <v>77</v>
      </c>
      <c r="AA265" s="3" t="s">
        <v>3007</v>
      </c>
      <c r="AB265" s="5"/>
      <c r="AC265" s="3" t="s">
        <v>3008</v>
      </c>
      <c r="AD265" s="4" t="s">
        <v>3009</v>
      </c>
      <c r="AE265" s="3" t="s">
        <v>3010</v>
      </c>
      <c r="AF265" s="3" t="s">
        <v>3011</v>
      </c>
      <c r="AG265" s="3" t="s">
        <v>3012</v>
      </c>
      <c r="AH265" s="4" t="s">
        <v>3013</v>
      </c>
      <c r="AI265" s="3" t="s">
        <v>69</v>
      </c>
      <c r="AJ265" s="3" t="s">
        <v>54</v>
      </c>
    </row>
    <row r="266">
      <c r="A266" s="1">
        <v>44564.0</v>
      </c>
      <c r="B266" s="2" t="s">
        <v>36</v>
      </c>
      <c r="C266" s="5">
        <v>383.0</v>
      </c>
      <c r="D266" s="4" t="s">
        <v>3014</v>
      </c>
      <c r="E266" s="4" t="s">
        <v>3002</v>
      </c>
      <c r="F266" s="4">
        <v>2020.0</v>
      </c>
      <c r="G266" s="3" t="s">
        <v>3003</v>
      </c>
      <c r="H266" s="3">
        <v>2.0</v>
      </c>
      <c r="I266" s="4">
        <v>-3.0</v>
      </c>
      <c r="J266" s="3">
        <v>-1.0</v>
      </c>
      <c r="K266" s="9">
        <v>-6.0</v>
      </c>
      <c r="L266" s="9">
        <v>8.0</v>
      </c>
      <c r="M266" s="3" t="s">
        <v>163</v>
      </c>
      <c r="N266" s="2">
        <v>0.0</v>
      </c>
      <c r="O266" s="3">
        <v>1.0</v>
      </c>
      <c r="P266" s="3" t="s">
        <v>59</v>
      </c>
      <c r="Q266" s="3" t="s">
        <v>122</v>
      </c>
      <c r="R266" s="5"/>
      <c r="S266" s="3">
        <v>0.25</v>
      </c>
      <c r="T266" s="3">
        <v>0.75</v>
      </c>
      <c r="U266" s="3">
        <v>0.0</v>
      </c>
      <c r="V266" s="2">
        <v>1.0</v>
      </c>
      <c r="W266" s="3" t="s">
        <v>3015</v>
      </c>
      <c r="X266" s="3" t="s">
        <v>3005</v>
      </c>
      <c r="Y266" s="3" t="s">
        <v>3006</v>
      </c>
      <c r="Z266" s="3" t="s">
        <v>77</v>
      </c>
      <c r="AA266" s="3" t="s">
        <v>3016</v>
      </c>
      <c r="AB266" s="5"/>
      <c r="AC266" s="3" t="s">
        <v>3017</v>
      </c>
      <c r="AD266" s="4" t="s">
        <v>3018</v>
      </c>
      <c r="AE266" s="3" t="s">
        <v>3019</v>
      </c>
      <c r="AF266" s="3" t="s">
        <v>3020</v>
      </c>
      <c r="AG266" s="3" t="s">
        <v>3021</v>
      </c>
      <c r="AH266" s="4" t="s">
        <v>3022</v>
      </c>
      <c r="AI266" s="3" t="s">
        <v>69</v>
      </c>
      <c r="AJ266" s="3" t="s">
        <v>54</v>
      </c>
    </row>
    <row r="267">
      <c r="A267" s="1">
        <v>44564.0</v>
      </c>
      <c r="B267" s="2" t="s">
        <v>36</v>
      </c>
      <c r="C267" s="5">
        <v>385.0</v>
      </c>
      <c r="D267" s="30" t="s">
        <v>3023</v>
      </c>
      <c r="E267" s="4" t="s">
        <v>3024</v>
      </c>
      <c r="F267" s="4">
        <v>2011.0</v>
      </c>
      <c r="G267" s="3" t="s">
        <v>3025</v>
      </c>
      <c r="H267" s="3">
        <v>3.0</v>
      </c>
      <c r="I267" s="9">
        <v>-4.0</v>
      </c>
      <c r="J267" s="3">
        <v>-1.0</v>
      </c>
      <c r="K267" s="3">
        <v>-3.0</v>
      </c>
      <c r="L267" s="3">
        <v>0.0</v>
      </c>
      <c r="M267" s="3" t="s">
        <v>163</v>
      </c>
      <c r="N267" s="2">
        <v>1.0</v>
      </c>
      <c r="O267" s="3">
        <v>1.0</v>
      </c>
      <c r="P267" s="3" t="s">
        <v>59</v>
      </c>
      <c r="Q267" s="3" t="s">
        <v>42</v>
      </c>
      <c r="R267" s="5"/>
      <c r="S267" s="9">
        <v>1.0</v>
      </c>
      <c r="T267" s="3">
        <v>0.0</v>
      </c>
      <c r="U267" s="3">
        <v>0.0</v>
      </c>
      <c r="V267" s="2">
        <f t="shared" ref="V267:V308" si="9">SUM(S267:U267)</f>
        <v>1</v>
      </c>
      <c r="W267" s="3" t="s">
        <v>3026</v>
      </c>
      <c r="X267" s="3" t="s">
        <v>3027</v>
      </c>
      <c r="Y267" s="3" t="s">
        <v>3028</v>
      </c>
      <c r="Z267" s="3" t="s">
        <v>3029</v>
      </c>
      <c r="AA267" s="3" t="s">
        <v>3030</v>
      </c>
      <c r="AB267" s="5"/>
      <c r="AC267" s="3" t="s">
        <v>3031</v>
      </c>
      <c r="AD267" s="4" t="s">
        <v>3032</v>
      </c>
      <c r="AE267" s="3" t="s">
        <v>3033</v>
      </c>
      <c r="AF267" s="3" t="s">
        <v>3034</v>
      </c>
      <c r="AG267" s="3" t="s">
        <v>3035</v>
      </c>
      <c r="AH267" s="4" t="s">
        <v>3036</v>
      </c>
      <c r="AI267" s="3" t="s">
        <v>69</v>
      </c>
      <c r="AJ267" s="3" t="s">
        <v>54</v>
      </c>
    </row>
    <row r="268">
      <c r="A268" s="1">
        <v>44565.0</v>
      </c>
      <c r="B268" s="2" t="s">
        <v>36</v>
      </c>
      <c r="C268" s="5">
        <v>179.0</v>
      </c>
      <c r="D268" s="4" t="s">
        <v>3037</v>
      </c>
      <c r="E268" s="4" t="s">
        <v>3038</v>
      </c>
      <c r="F268" s="4">
        <v>2020.0</v>
      </c>
      <c r="G268" s="2" t="s">
        <v>3039</v>
      </c>
      <c r="H268" s="2">
        <v>2.0</v>
      </c>
      <c r="I268" s="4">
        <v>-3.0</v>
      </c>
      <c r="J268" s="3">
        <v>-1.0</v>
      </c>
      <c r="K268" s="3">
        <v>-3.0</v>
      </c>
      <c r="L268" s="3">
        <v>0.0</v>
      </c>
      <c r="M268" s="2" t="s">
        <v>177</v>
      </c>
      <c r="N268" s="2">
        <v>0.0</v>
      </c>
      <c r="O268" s="2">
        <v>1.0</v>
      </c>
      <c r="P268" s="2" t="s">
        <v>301</v>
      </c>
      <c r="Q268" s="2" t="s">
        <v>122</v>
      </c>
      <c r="R268" s="6"/>
      <c r="S268" s="2">
        <v>0.25</v>
      </c>
      <c r="T268" s="2">
        <v>0.5</v>
      </c>
      <c r="U268" s="2">
        <v>0.25</v>
      </c>
      <c r="V268" s="2">
        <f t="shared" si="9"/>
        <v>1</v>
      </c>
      <c r="W268" s="2" t="s">
        <v>3040</v>
      </c>
      <c r="X268" s="2" t="s">
        <v>1901</v>
      </c>
      <c r="Y268" s="2" t="s">
        <v>3041</v>
      </c>
      <c r="Z268" s="2" t="s">
        <v>77</v>
      </c>
      <c r="AA268" s="2" t="s">
        <v>3042</v>
      </c>
      <c r="AB268" s="6"/>
      <c r="AC268" s="2" t="s">
        <v>3043</v>
      </c>
      <c r="AD268" s="4" t="s">
        <v>3044</v>
      </c>
      <c r="AE268" s="2" t="s">
        <v>3045</v>
      </c>
      <c r="AF268" s="2" t="s">
        <v>3046</v>
      </c>
      <c r="AG268" s="2" t="s">
        <v>3047</v>
      </c>
      <c r="AH268" s="4" t="s">
        <v>3048</v>
      </c>
      <c r="AI268" s="2" t="s">
        <v>69</v>
      </c>
      <c r="AJ268" s="2" t="s">
        <v>54</v>
      </c>
    </row>
    <row r="269">
      <c r="A269" s="1">
        <v>44565.0</v>
      </c>
      <c r="B269" s="2" t="s">
        <v>36</v>
      </c>
      <c r="C269" s="5">
        <v>181.0</v>
      </c>
      <c r="D269" s="4" t="s">
        <v>3049</v>
      </c>
      <c r="E269" s="4" t="s">
        <v>3050</v>
      </c>
      <c r="F269" s="4">
        <v>2012.0</v>
      </c>
      <c r="G269" s="2" t="s">
        <v>3051</v>
      </c>
      <c r="H269" s="2">
        <v>3.0</v>
      </c>
      <c r="I269" s="4">
        <v>-3.0</v>
      </c>
      <c r="J269" s="3">
        <v>-1.0</v>
      </c>
      <c r="K269" s="3">
        <v>-2.0</v>
      </c>
      <c r="L269" s="3">
        <v>0.0</v>
      </c>
      <c r="M269" s="2" t="s">
        <v>177</v>
      </c>
      <c r="N269" s="2">
        <v>0.0</v>
      </c>
      <c r="O269" s="2">
        <v>1.0</v>
      </c>
      <c r="P269" s="2" t="s">
        <v>301</v>
      </c>
      <c r="Q269" s="2" t="s">
        <v>42</v>
      </c>
      <c r="R269" s="6"/>
      <c r="S269" s="2">
        <v>0.25</v>
      </c>
      <c r="T269" s="2">
        <v>0.75</v>
      </c>
      <c r="U269" s="2">
        <v>0.0</v>
      </c>
      <c r="V269" s="2">
        <f t="shared" si="9"/>
        <v>1</v>
      </c>
      <c r="W269" s="2" t="s">
        <v>3052</v>
      </c>
      <c r="X269" s="2" t="s">
        <v>1901</v>
      </c>
      <c r="Y269" s="2" t="s">
        <v>3053</v>
      </c>
      <c r="Z269" s="2" t="s">
        <v>77</v>
      </c>
      <c r="AA269" s="2" t="s">
        <v>3054</v>
      </c>
      <c r="AB269" s="6"/>
      <c r="AC269" s="2" t="s">
        <v>3055</v>
      </c>
      <c r="AD269" s="4" t="s">
        <v>3056</v>
      </c>
      <c r="AE269" s="2" t="s">
        <v>3057</v>
      </c>
      <c r="AF269" s="2" t="s">
        <v>3058</v>
      </c>
      <c r="AG269" s="2" t="s">
        <v>3059</v>
      </c>
      <c r="AH269" s="4" t="s">
        <v>3060</v>
      </c>
      <c r="AI269" s="3" t="s">
        <v>174</v>
      </c>
      <c r="AJ269" s="3" t="s">
        <v>54</v>
      </c>
    </row>
    <row r="270">
      <c r="A270" s="1">
        <v>44565.0</v>
      </c>
      <c r="B270" s="2" t="s">
        <v>36</v>
      </c>
      <c r="C270" s="5">
        <v>182.0</v>
      </c>
      <c r="D270" s="4" t="s">
        <v>3061</v>
      </c>
      <c r="E270" s="4" t="s">
        <v>3062</v>
      </c>
      <c r="F270" s="4">
        <v>2021.0</v>
      </c>
      <c r="G270" s="2" t="s">
        <v>3039</v>
      </c>
      <c r="H270" s="2">
        <v>2.0</v>
      </c>
      <c r="I270" s="4">
        <v>-3.0</v>
      </c>
      <c r="J270" s="3">
        <v>-1.0</v>
      </c>
      <c r="K270" s="3">
        <v>-3.0</v>
      </c>
      <c r="L270" s="3">
        <v>0.0</v>
      </c>
      <c r="M270" s="2" t="s">
        <v>177</v>
      </c>
      <c r="N270" s="2">
        <v>0.0</v>
      </c>
      <c r="O270" s="2">
        <v>1.0</v>
      </c>
      <c r="P270" s="2" t="s">
        <v>59</v>
      </c>
      <c r="Q270" s="2" t="s">
        <v>122</v>
      </c>
      <c r="R270" s="6"/>
      <c r="S270" s="2">
        <v>0.25</v>
      </c>
      <c r="T270" s="2">
        <v>0.75</v>
      </c>
      <c r="U270" s="2">
        <v>0.0</v>
      </c>
      <c r="V270" s="2">
        <f t="shared" si="9"/>
        <v>1</v>
      </c>
      <c r="W270" s="2" t="s">
        <v>3063</v>
      </c>
      <c r="X270" s="2" t="s">
        <v>3064</v>
      </c>
      <c r="Y270" s="2" t="s">
        <v>3065</v>
      </c>
      <c r="Z270" s="2" t="s">
        <v>3066</v>
      </c>
      <c r="AA270" s="2" t="s">
        <v>3067</v>
      </c>
      <c r="AB270" s="6"/>
      <c r="AC270" s="2" t="s">
        <v>3068</v>
      </c>
      <c r="AD270" s="4" t="s">
        <v>3069</v>
      </c>
      <c r="AE270" s="2" t="s">
        <v>3070</v>
      </c>
      <c r="AF270" s="2" t="s">
        <v>3071</v>
      </c>
      <c r="AG270" s="2" t="s">
        <v>3072</v>
      </c>
      <c r="AH270" s="4" t="s">
        <v>3073</v>
      </c>
      <c r="AI270" s="2" t="s">
        <v>69</v>
      </c>
      <c r="AJ270" s="2" t="s">
        <v>54</v>
      </c>
    </row>
    <row r="271">
      <c r="A271" s="1">
        <v>44565.0</v>
      </c>
      <c r="B271" s="23" t="s">
        <v>36</v>
      </c>
      <c r="C271" s="5">
        <v>190.0</v>
      </c>
      <c r="D271" s="4" t="s">
        <v>3074</v>
      </c>
      <c r="E271" s="4" t="s">
        <v>3075</v>
      </c>
      <c r="F271" s="4">
        <v>2002.0</v>
      </c>
      <c r="G271" s="2" t="s">
        <v>3076</v>
      </c>
      <c r="H271" s="2">
        <v>3.0</v>
      </c>
      <c r="I271" s="4">
        <v>-3.0</v>
      </c>
      <c r="J271" s="3">
        <v>0.0</v>
      </c>
      <c r="K271" s="3">
        <v>-3.0</v>
      </c>
      <c r="L271" s="3">
        <v>0.0</v>
      </c>
      <c r="M271" s="2" t="s">
        <v>2293</v>
      </c>
      <c r="N271" s="2">
        <v>0.0</v>
      </c>
      <c r="O271" s="3">
        <v>1.0</v>
      </c>
      <c r="P271" s="3" t="s">
        <v>301</v>
      </c>
      <c r="Q271" s="2" t="s">
        <v>110</v>
      </c>
      <c r="R271" s="6"/>
      <c r="S271" s="2">
        <v>0.25</v>
      </c>
      <c r="T271" s="2">
        <v>0.0</v>
      </c>
      <c r="U271" s="2">
        <v>0.75</v>
      </c>
      <c r="V271" s="2">
        <f t="shared" si="9"/>
        <v>1</v>
      </c>
      <c r="W271" s="2" t="s">
        <v>3077</v>
      </c>
      <c r="X271" s="2" t="s">
        <v>1901</v>
      </c>
      <c r="Y271" s="2" t="s">
        <v>912</v>
      </c>
      <c r="Z271" s="2" t="s">
        <v>77</v>
      </c>
      <c r="AA271" s="2" t="s">
        <v>3078</v>
      </c>
      <c r="AB271" s="6"/>
      <c r="AC271" s="2" t="s">
        <v>3079</v>
      </c>
      <c r="AD271" s="4" t="s">
        <v>3080</v>
      </c>
      <c r="AE271" s="2" t="s">
        <v>3081</v>
      </c>
      <c r="AF271" s="2" t="s">
        <v>3082</v>
      </c>
      <c r="AG271" s="2" t="s">
        <v>3083</v>
      </c>
      <c r="AH271" s="4" t="s">
        <v>3084</v>
      </c>
      <c r="AI271" s="2" t="s">
        <v>174</v>
      </c>
      <c r="AJ271" s="2" t="s">
        <v>54</v>
      </c>
    </row>
    <row r="272">
      <c r="A272" s="1">
        <v>44565.0</v>
      </c>
      <c r="B272" s="2" t="s">
        <v>36</v>
      </c>
      <c r="C272" s="5">
        <v>192.0</v>
      </c>
      <c r="D272" s="4" t="s">
        <v>3085</v>
      </c>
      <c r="E272" s="4" t="s">
        <v>3086</v>
      </c>
      <c r="F272" s="4">
        <v>2021.0</v>
      </c>
      <c r="G272" s="2" t="s">
        <v>289</v>
      </c>
      <c r="H272" s="2" t="s">
        <v>1757</v>
      </c>
      <c r="I272" s="4">
        <v>-3.0</v>
      </c>
      <c r="J272" s="3">
        <v>-1.0</v>
      </c>
      <c r="K272" s="3">
        <v>-3.0</v>
      </c>
      <c r="L272" s="3">
        <v>0.0</v>
      </c>
      <c r="M272" s="2" t="s">
        <v>177</v>
      </c>
      <c r="N272" s="2">
        <v>0.0</v>
      </c>
      <c r="O272" s="2">
        <v>1.0</v>
      </c>
      <c r="P272" s="2" t="s">
        <v>301</v>
      </c>
      <c r="Q272" s="2" t="s">
        <v>122</v>
      </c>
      <c r="R272" s="6"/>
      <c r="S272" s="2">
        <v>0.25</v>
      </c>
      <c r="T272" s="2">
        <v>0.5</v>
      </c>
      <c r="U272" s="2">
        <v>0.25</v>
      </c>
      <c r="V272" s="2">
        <f t="shared" si="9"/>
        <v>1</v>
      </c>
      <c r="W272" s="2" t="s">
        <v>3087</v>
      </c>
      <c r="X272" s="2" t="s">
        <v>1901</v>
      </c>
      <c r="Y272" s="2" t="s">
        <v>3088</v>
      </c>
      <c r="Z272" s="2" t="s">
        <v>77</v>
      </c>
      <c r="AA272" s="2" t="s">
        <v>3089</v>
      </c>
      <c r="AB272" s="6"/>
      <c r="AC272" s="2" t="s">
        <v>3090</v>
      </c>
      <c r="AD272" s="4" t="s">
        <v>3091</v>
      </c>
      <c r="AE272" s="2" t="s">
        <v>3092</v>
      </c>
      <c r="AF272" s="2" t="s">
        <v>3093</v>
      </c>
      <c r="AG272" s="2" t="s">
        <v>3094</v>
      </c>
      <c r="AH272" s="4" t="s">
        <v>3095</v>
      </c>
      <c r="AI272" s="2" t="s">
        <v>69</v>
      </c>
      <c r="AJ272" s="2" t="s">
        <v>54</v>
      </c>
    </row>
    <row r="273">
      <c r="A273" s="1">
        <v>44565.0</v>
      </c>
      <c r="B273" s="2" t="s">
        <v>36</v>
      </c>
      <c r="C273" s="5">
        <v>201.0</v>
      </c>
      <c r="D273" s="4" t="s">
        <v>3096</v>
      </c>
      <c r="E273" s="4" t="s">
        <v>2381</v>
      </c>
      <c r="F273" s="4">
        <v>2021.0</v>
      </c>
      <c r="G273" s="3" t="s">
        <v>3097</v>
      </c>
      <c r="H273" s="3">
        <v>2.0</v>
      </c>
      <c r="I273" s="4">
        <v>-8.0</v>
      </c>
      <c r="J273" s="3">
        <v>-1.0</v>
      </c>
      <c r="K273" s="3">
        <v>-6.0</v>
      </c>
      <c r="L273" s="3">
        <v>9.0</v>
      </c>
      <c r="M273" s="2" t="s">
        <v>3098</v>
      </c>
      <c r="N273" s="2">
        <v>0.0</v>
      </c>
      <c r="O273" s="2">
        <v>1.0</v>
      </c>
      <c r="P273" s="2" t="s">
        <v>59</v>
      </c>
      <c r="Q273" s="2" t="s">
        <v>110</v>
      </c>
      <c r="R273" s="6"/>
      <c r="S273" s="2">
        <v>0.25</v>
      </c>
      <c r="T273" s="2">
        <v>0.75</v>
      </c>
      <c r="U273" s="2">
        <v>0.0</v>
      </c>
      <c r="V273" s="2">
        <f t="shared" si="9"/>
        <v>1</v>
      </c>
      <c r="W273" s="3" t="s">
        <v>3099</v>
      </c>
      <c r="X273" s="2" t="s">
        <v>3100</v>
      </c>
      <c r="Y273" s="2" t="s">
        <v>3101</v>
      </c>
      <c r="Z273" s="2" t="s">
        <v>77</v>
      </c>
      <c r="AA273" s="2" t="s">
        <v>3102</v>
      </c>
      <c r="AB273" s="6"/>
      <c r="AC273" s="2" t="s">
        <v>3103</v>
      </c>
      <c r="AD273" s="4" t="s">
        <v>3104</v>
      </c>
      <c r="AE273" s="2" t="s">
        <v>3105</v>
      </c>
      <c r="AF273" s="2" t="s">
        <v>3106</v>
      </c>
      <c r="AG273" s="2" t="s">
        <v>3107</v>
      </c>
      <c r="AH273" s="4" t="s">
        <v>3108</v>
      </c>
      <c r="AI273" s="2" t="s">
        <v>69</v>
      </c>
      <c r="AJ273" s="2" t="s">
        <v>54</v>
      </c>
    </row>
    <row r="274">
      <c r="A274" s="1">
        <v>44565.0</v>
      </c>
      <c r="B274" s="23" t="s">
        <v>36</v>
      </c>
      <c r="C274" s="5">
        <v>262.0</v>
      </c>
      <c r="D274" s="4" t="s">
        <v>3109</v>
      </c>
      <c r="E274" s="4" t="s">
        <v>3110</v>
      </c>
      <c r="F274" s="4">
        <v>2019.0</v>
      </c>
      <c r="G274" s="3" t="s">
        <v>3051</v>
      </c>
      <c r="H274" s="3">
        <v>3.0</v>
      </c>
      <c r="I274" s="4">
        <v>-3.0</v>
      </c>
      <c r="J274" s="3">
        <v>-1.0</v>
      </c>
      <c r="K274" s="3">
        <v>-3.0</v>
      </c>
      <c r="L274" s="3">
        <v>0.0</v>
      </c>
      <c r="M274" s="3" t="s">
        <v>1147</v>
      </c>
      <c r="N274" s="2">
        <v>0.0</v>
      </c>
      <c r="O274" s="3">
        <v>1.0</v>
      </c>
      <c r="P274" s="3" t="s">
        <v>59</v>
      </c>
      <c r="Q274" s="3" t="s">
        <v>122</v>
      </c>
      <c r="R274" s="5"/>
      <c r="S274" s="3">
        <v>0.75</v>
      </c>
      <c r="T274" s="3">
        <v>0.25</v>
      </c>
      <c r="U274" s="3">
        <v>0.0</v>
      </c>
      <c r="V274" s="2">
        <f t="shared" si="9"/>
        <v>1</v>
      </c>
      <c r="W274" s="3" t="s">
        <v>3111</v>
      </c>
      <c r="X274" s="3" t="s">
        <v>1901</v>
      </c>
      <c r="Y274" s="3" t="s">
        <v>3112</v>
      </c>
      <c r="Z274" s="3" t="s">
        <v>291</v>
      </c>
      <c r="AA274" s="3" t="s">
        <v>3113</v>
      </c>
      <c r="AB274" s="5"/>
      <c r="AC274" s="3" t="s">
        <v>3114</v>
      </c>
      <c r="AD274" s="4" t="s">
        <v>3110</v>
      </c>
      <c r="AE274" s="3" t="s">
        <v>3115</v>
      </c>
      <c r="AF274" s="3" t="s">
        <v>3116</v>
      </c>
      <c r="AG274" s="3" t="s">
        <v>52</v>
      </c>
      <c r="AH274" s="4" t="s">
        <v>3117</v>
      </c>
      <c r="AI274" s="3" t="s">
        <v>69</v>
      </c>
      <c r="AJ274" s="5"/>
    </row>
    <row r="275">
      <c r="A275" s="1">
        <v>44565.0</v>
      </c>
      <c r="B275" s="2" t="s">
        <v>36</v>
      </c>
      <c r="C275" s="5">
        <v>265.0</v>
      </c>
      <c r="D275" s="4" t="s">
        <v>3118</v>
      </c>
      <c r="E275" s="4" t="s">
        <v>3119</v>
      </c>
      <c r="F275" s="4">
        <v>2014.0</v>
      </c>
      <c r="G275" s="3" t="s">
        <v>3076</v>
      </c>
      <c r="H275" s="3" t="s">
        <v>1757</v>
      </c>
      <c r="I275" s="4">
        <v>-3.0</v>
      </c>
      <c r="J275" s="3">
        <v>0.0</v>
      </c>
      <c r="K275" s="3">
        <v>-3.0</v>
      </c>
      <c r="L275" s="3">
        <v>0.0</v>
      </c>
      <c r="M275" s="9" t="s">
        <v>2293</v>
      </c>
      <c r="N275" s="2">
        <v>0.0</v>
      </c>
      <c r="O275" s="3">
        <v>1.0</v>
      </c>
      <c r="P275" s="3" t="s">
        <v>301</v>
      </c>
      <c r="Q275" s="3" t="s">
        <v>42</v>
      </c>
      <c r="R275" s="5"/>
      <c r="S275" s="3">
        <v>0.75</v>
      </c>
      <c r="T275" s="3">
        <v>0.0</v>
      </c>
      <c r="U275" s="3">
        <v>0.25</v>
      </c>
      <c r="V275" s="2">
        <f t="shared" si="9"/>
        <v>1</v>
      </c>
      <c r="W275" s="3" t="s">
        <v>3120</v>
      </c>
      <c r="X275" s="3" t="s">
        <v>1901</v>
      </c>
      <c r="Y275" s="3" t="s">
        <v>3121</v>
      </c>
      <c r="Z275" s="3" t="s">
        <v>3122</v>
      </c>
      <c r="AA275" s="3" t="s">
        <v>3123</v>
      </c>
      <c r="AB275" s="5"/>
      <c r="AC275" s="3" t="s">
        <v>3124</v>
      </c>
      <c r="AD275" s="4" t="s">
        <v>3125</v>
      </c>
      <c r="AE275" s="3" t="s">
        <v>3126</v>
      </c>
      <c r="AF275" s="3" t="s">
        <v>3127</v>
      </c>
      <c r="AG275" s="3" t="s">
        <v>52</v>
      </c>
      <c r="AH275" s="4" t="s">
        <v>3128</v>
      </c>
      <c r="AI275" s="3" t="s">
        <v>69</v>
      </c>
      <c r="AJ275" s="5"/>
    </row>
    <row r="276">
      <c r="A276" s="1">
        <v>44565.0</v>
      </c>
      <c r="B276" s="2" t="s">
        <v>36</v>
      </c>
      <c r="C276" s="5">
        <v>281.0</v>
      </c>
      <c r="D276" s="4" t="s">
        <v>3129</v>
      </c>
      <c r="E276" s="4" t="s">
        <v>3130</v>
      </c>
      <c r="F276" s="4">
        <v>2021.0</v>
      </c>
      <c r="G276" s="3" t="s">
        <v>3097</v>
      </c>
      <c r="H276" s="3">
        <v>2.0</v>
      </c>
      <c r="I276" s="4">
        <v>-8.0</v>
      </c>
      <c r="J276" s="3">
        <v>-1.0</v>
      </c>
      <c r="K276" s="3">
        <v>-6.0</v>
      </c>
      <c r="L276" s="3">
        <v>9.0</v>
      </c>
      <c r="M276" s="3" t="s">
        <v>3131</v>
      </c>
      <c r="N276" s="2">
        <v>0.0</v>
      </c>
      <c r="O276" s="3">
        <v>1.0</v>
      </c>
      <c r="P276" s="3" t="s">
        <v>59</v>
      </c>
      <c r="Q276" s="3" t="s">
        <v>110</v>
      </c>
      <c r="R276" s="5"/>
      <c r="S276" s="3">
        <v>0.25</v>
      </c>
      <c r="T276" s="3">
        <v>0.75</v>
      </c>
      <c r="U276" s="3">
        <v>0.0</v>
      </c>
      <c r="V276" s="2">
        <f t="shared" si="9"/>
        <v>1</v>
      </c>
      <c r="W276" s="3" t="s">
        <v>3132</v>
      </c>
      <c r="X276" s="2" t="s">
        <v>3100</v>
      </c>
      <c r="Y276" s="3" t="s">
        <v>3101</v>
      </c>
      <c r="Z276" s="3" t="s">
        <v>77</v>
      </c>
      <c r="AA276" s="3" t="s">
        <v>3133</v>
      </c>
      <c r="AB276" s="5"/>
      <c r="AC276" s="3" t="s">
        <v>3134</v>
      </c>
      <c r="AD276" s="4" t="s">
        <v>3135</v>
      </c>
      <c r="AE276" s="3" t="s">
        <v>3136</v>
      </c>
      <c r="AF276" s="3" t="s">
        <v>3137</v>
      </c>
      <c r="AG276" s="3" t="s">
        <v>3138</v>
      </c>
      <c r="AH276" s="4" t="s">
        <v>3139</v>
      </c>
      <c r="AI276" s="3" t="s">
        <v>69</v>
      </c>
      <c r="AJ276" s="3" t="s">
        <v>54</v>
      </c>
    </row>
    <row r="277">
      <c r="A277" s="1">
        <v>44565.0</v>
      </c>
      <c r="B277" s="23" t="s">
        <v>36</v>
      </c>
      <c r="C277" s="5">
        <v>285.0</v>
      </c>
      <c r="D277" s="4" t="s">
        <v>3140</v>
      </c>
      <c r="E277" s="4" t="s">
        <v>3141</v>
      </c>
      <c r="F277" s="4">
        <v>2019.0</v>
      </c>
      <c r="G277" s="3" t="s">
        <v>3142</v>
      </c>
      <c r="H277" s="3">
        <v>2.0</v>
      </c>
      <c r="I277" s="9">
        <v>-7.0</v>
      </c>
      <c r="J277" s="3">
        <v>-1.0</v>
      </c>
      <c r="K277" s="3">
        <v>-6.0</v>
      </c>
      <c r="L277" s="3">
        <v>0.0</v>
      </c>
      <c r="M277" s="3" t="s">
        <v>3143</v>
      </c>
      <c r="N277" s="2">
        <v>0.0</v>
      </c>
      <c r="O277" s="3">
        <v>1.0</v>
      </c>
      <c r="P277" s="3" t="s">
        <v>59</v>
      </c>
      <c r="Q277" s="3" t="s">
        <v>134</v>
      </c>
      <c r="R277" s="5"/>
      <c r="S277" s="3">
        <v>0.0</v>
      </c>
      <c r="T277" s="3">
        <v>0.5</v>
      </c>
      <c r="U277" s="3">
        <v>0.5</v>
      </c>
      <c r="V277" s="2">
        <f t="shared" si="9"/>
        <v>1</v>
      </c>
      <c r="W277" s="3" t="s">
        <v>3144</v>
      </c>
      <c r="X277" s="3" t="s">
        <v>3145</v>
      </c>
      <c r="Y277" s="3" t="s">
        <v>1004</v>
      </c>
      <c r="Z277" s="3" t="s">
        <v>77</v>
      </c>
      <c r="AA277" s="3" t="s">
        <v>3146</v>
      </c>
      <c r="AB277" s="5"/>
      <c r="AC277" s="3" t="s">
        <v>52</v>
      </c>
      <c r="AD277" s="4" t="s">
        <v>3147</v>
      </c>
      <c r="AE277" s="3" t="s">
        <v>3148</v>
      </c>
      <c r="AF277" s="3" t="s">
        <v>3149</v>
      </c>
      <c r="AG277" s="3" t="s">
        <v>3150</v>
      </c>
      <c r="AH277" s="4" t="s">
        <v>3151</v>
      </c>
      <c r="AI277" s="3" t="s">
        <v>69</v>
      </c>
      <c r="AJ277" s="3" t="s">
        <v>69</v>
      </c>
    </row>
    <row r="278">
      <c r="A278" s="1">
        <v>44565.0</v>
      </c>
      <c r="B278" s="2" t="s">
        <v>36</v>
      </c>
      <c r="C278" s="5">
        <v>303.0</v>
      </c>
      <c r="D278" s="4" t="s">
        <v>3152</v>
      </c>
      <c r="E278" s="4" t="s">
        <v>3153</v>
      </c>
      <c r="F278" s="4">
        <v>2016.0</v>
      </c>
      <c r="G278" s="3" t="s">
        <v>3154</v>
      </c>
      <c r="H278" s="3">
        <v>2.0</v>
      </c>
      <c r="I278" s="4">
        <v>-3.0</v>
      </c>
      <c r="J278" s="3">
        <v>-1.0</v>
      </c>
      <c r="K278" s="3">
        <v>-2.0</v>
      </c>
      <c r="L278" s="3">
        <v>0.0</v>
      </c>
      <c r="M278" s="3" t="s">
        <v>1147</v>
      </c>
      <c r="N278" s="2">
        <v>0.0</v>
      </c>
      <c r="O278" s="2">
        <v>1.0</v>
      </c>
      <c r="P278" s="2" t="s">
        <v>301</v>
      </c>
      <c r="Q278" s="2" t="s">
        <v>122</v>
      </c>
      <c r="R278" s="5"/>
      <c r="S278" s="3">
        <v>0.0</v>
      </c>
      <c r="T278" s="3">
        <v>1.0</v>
      </c>
      <c r="U278" s="3">
        <v>0.0</v>
      </c>
      <c r="V278" s="2">
        <f t="shared" si="9"/>
        <v>1</v>
      </c>
      <c r="W278" s="3" t="s">
        <v>3155</v>
      </c>
      <c r="X278" s="3" t="s">
        <v>1901</v>
      </c>
      <c r="Y278" s="3" t="s">
        <v>3065</v>
      </c>
      <c r="Z278" s="3" t="s">
        <v>77</v>
      </c>
      <c r="AA278" s="3" t="s">
        <v>3156</v>
      </c>
      <c r="AB278" s="5"/>
      <c r="AC278" s="3" t="s">
        <v>3157</v>
      </c>
      <c r="AD278" s="4" t="s">
        <v>3158</v>
      </c>
      <c r="AE278" s="3" t="s">
        <v>3159</v>
      </c>
      <c r="AF278" s="3" t="s">
        <v>3160</v>
      </c>
      <c r="AG278" s="3" t="s">
        <v>3161</v>
      </c>
      <c r="AH278" s="4" t="s">
        <v>3162</v>
      </c>
      <c r="AI278" s="3" t="s">
        <v>174</v>
      </c>
      <c r="AJ278" s="3" t="s">
        <v>54</v>
      </c>
    </row>
    <row r="279">
      <c r="A279" s="1">
        <v>44565.0</v>
      </c>
      <c r="B279" s="2" t="s">
        <v>36</v>
      </c>
      <c r="C279" s="5">
        <v>318.0</v>
      </c>
      <c r="D279" s="4" t="s">
        <v>3163</v>
      </c>
      <c r="E279" s="4" t="s">
        <v>3164</v>
      </c>
      <c r="F279" s="4">
        <v>2019.0</v>
      </c>
      <c r="G279" s="3" t="s">
        <v>3165</v>
      </c>
      <c r="H279" s="25">
        <v>44595.0</v>
      </c>
      <c r="I279" s="4">
        <v>-3.0</v>
      </c>
      <c r="J279" s="3">
        <v>-1.0</v>
      </c>
      <c r="K279" s="3">
        <v>-2.0</v>
      </c>
      <c r="L279" s="3">
        <v>0.0</v>
      </c>
      <c r="M279" s="3" t="s">
        <v>177</v>
      </c>
      <c r="N279" s="2">
        <v>0.0</v>
      </c>
      <c r="O279" s="3">
        <v>1.0</v>
      </c>
      <c r="P279" s="3" t="s">
        <v>981</v>
      </c>
      <c r="Q279" s="3" t="s">
        <v>134</v>
      </c>
      <c r="R279" s="5"/>
      <c r="S279" s="3">
        <v>0.25</v>
      </c>
      <c r="T279" s="3">
        <v>0.75</v>
      </c>
      <c r="U279" s="3">
        <v>0.0</v>
      </c>
      <c r="V279" s="2">
        <f t="shared" si="9"/>
        <v>1</v>
      </c>
      <c r="W279" s="3" t="s">
        <v>3166</v>
      </c>
      <c r="X279" s="3" t="s">
        <v>3167</v>
      </c>
      <c r="Y279" s="3" t="s">
        <v>2433</v>
      </c>
      <c r="Z279" s="3" t="s">
        <v>77</v>
      </c>
      <c r="AA279" s="3" t="s">
        <v>3168</v>
      </c>
      <c r="AB279" s="5"/>
      <c r="AC279" s="3" t="s">
        <v>3169</v>
      </c>
      <c r="AD279" s="4" t="s">
        <v>3170</v>
      </c>
      <c r="AE279" s="3" t="s">
        <v>3171</v>
      </c>
      <c r="AF279" s="3" t="s">
        <v>3172</v>
      </c>
      <c r="AG279" s="3" t="s">
        <v>3173</v>
      </c>
      <c r="AH279" s="4" t="s">
        <v>3174</v>
      </c>
      <c r="AI279" s="3" t="s">
        <v>174</v>
      </c>
      <c r="AJ279" s="3" t="s">
        <v>54</v>
      </c>
    </row>
    <row r="280">
      <c r="A280" s="1">
        <v>44565.0</v>
      </c>
      <c r="B280" s="23" t="s">
        <v>36</v>
      </c>
      <c r="C280" s="5">
        <v>351.0</v>
      </c>
      <c r="D280" s="4" t="s">
        <v>3175</v>
      </c>
      <c r="E280" s="4" t="s">
        <v>3176</v>
      </c>
      <c r="F280" s="4">
        <v>2004.0</v>
      </c>
      <c r="G280" s="3" t="s">
        <v>3177</v>
      </c>
      <c r="H280" s="25">
        <v>44595.0</v>
      </c>
      <c r="I280" s="9">
        <v>-3.0</v>
      </c>
      <c r="J280" s="3">
        <v>-1.0</v>
      </c>
      <c r="K280" s="3">
        <v>-2.0</v>
      </c>
      <c r="L280" s="3">
        <v>0.0</v>
      </c>
      <c r="M280" s="3" t="s">
        <v>177</v>
      </c>
      <c r="N280" s="2">
        <v>0.0</v>
      </c>
      <c r="O280" s="3">
        <v>1.0</v>
      </c>
      <c r="P280" s="3" t="s">
        <v>59</v>
      </c>
      <c r="Q280" s="3" t="s">
        <v>122</v>
      </c>
      <c r="R280" s="5"/>
      <c r="S280" s="3">
        <v>1.0</v>
      </c>
      <c r="T280" s="3">
        <v>0.0</v>
      </c>
      <c r="U280" s="3">
        <v>0.0</v>
      </c>
      <c r="V280" s="2">
        <f t="shared" si="9"/>
        <v>1</v>
      </c>
      <c r="W280" s="3" t="s">
        <v>3178</v>
      </c>
      <c r="X280" s="3" t="s">
        <v>1901</v>
      </c>
      <c r="Y280" s="3" t="s">
        <v>3179</v>
      </c>
      <c r="Z280" s="3" t="s">
        <v>77</v>
      </c>
      <c r="AA280" s="3" t="s">
        <v>3180</v>
      </c>
      <c r="AB280" s="5"/>
      <c r="AC280" s="3" t="s">
        <v>3181</v>
      </c>
      <c r="AD280" s="4" t="s">
        <v>3176</v>
      </c>
      <c r="AE280" s="3" t="s">
        <v>3182</v>
      </c>
      <c r="AF280" s="3" t="s">
        <v>3183</v>
      </c>
      <c r="AG280" s="3" t="s">
        <v>3184</v>
      </c>
      <c r="AH280" s="4" t="s">
        <v>3185</v>
      </c>
      <c r="AI280" s="3" t="s">
        <v>174</v>
      </c>
      <c r="AJ280" s="3" t="s">
        <v>69</v>
      </c>
    </row>
    <row r="281">
      <c r="A281" s="1">
        <v>44565.0</v>
      </c>
      <c r="B281" s="23" t="s">
        <v>36</v>
      </c>
      <c r="C281" s="5">
        <v>369.0</v>
      </c>
      <c r="D281" s="4" t="s">
        <v>3186</v>
      </c>
      <c r="E281" s="4" t="s">
        <v>243</v>
      </c>
      <c r="F281" s="4">
        <v>2019.0</v>
      </c>
      <c r="G281" s="4" t="s">
        <v>3051</v>
      </c>
      <c r="H281" s="4">
        <v>3.0</v>
      </c>
      <c r="I281" s="4">
        <v>-2.0</v>
      </c>
      <c r="J281" s="4">
        <v>-2.0</v>
      </c>
      <c r="K281" s="4">
        <v>-2.0</v>
      </c>
      <c r="L281" s="4">
        <v>0.0</v>
      </c>
      <c r="M281" s="3" t="s">
        <v>177</v>
      </c>
      <c r="N281" s="2">
        <v>0.0</v>
      </c>
      <c r="O281" s="3">
        <v>0.0</v>
      </c>
      <c r="P281" s="3" t="s">
        <v>59</v>
      </c>
      <c r="Q281" s="3" t="s">
        <v>122</v>
      </c>
      <c r="R281" s="5"/>
      <c r="S281" s="9">
        <v>0.25</v>
      </c>
      <c r="T281" s="9">
        <v>0.5</v>
      </c>
      <c r="U281" s="3">
        <v>0.25</v>
      </c>
      <c r="V281" s="2">
        <f t="shared" si="9"/>
        <v>1</v>
      </c>
      <c r="W281" s="3" t="s">
        <v>3187</v>
      </c>
      <c r="X281" s="3" t="s">
        <v>2487</v>
      </c>
      <c r="Y281" s="3" t="s">
        <v>912</v>
      </c>
      <c r="Z281" s="3" t="s">
        <v>77</v>
      </c>
      <c r="AA281" s="3" t="s">
        <v>3188</v>
      </c>
      <c r="AB281" s="5"/>
      <c r="AC281" s="3" t="s">
        <v>3189</v>
      </c>
      <c r="AD281" s="3" t="s">
        <v>3190</v>
      </c>
      <c r="AE281" s="3" t="s">
        <v>3191</v>
      </c>
      <c r="AF281" s="3" t="s">
        <v>3192</v>
      </c>
      <c r="AG281" s="3" t="s">
        <v>3193</v>
      </c>
      <c r="AH281" s="4" t="s">
        <v>3194</v>
      </c>
      <c r="AI281" s="3" t="s">
        <v>174</v>
      </c>
      <c r="AJ281" s="3" t="s">
        <v>54</v>
      </c>
    </row>
    <row r="282">
      <c r="A282" s="1">
        <v>44565.0</v>
      </c>
      <c r="B282" s="23" t="s">
        <v>36</v>
      </c>
      <c r="C282" s="5">
        <v>374.0</v>
      </c>
      <c r="D282" s="4" t="s">
        <v>3195</v>
      </c>
      <c r="E282" s="4" t="s">
        <v>3196</v>
      </c>
      <c r="F282" s="4">
        <v>2020.0</v>
      </c>
      <c r="G282" s="2" t="s">
        <v>3076</v>
      </c>
      <c r="H282" s="2">
        <v>3.0</v>
      </c>
      <c r="I282" s="4">
        <v>-3.0</v>
      </c>
      <c r="J282" s="3">
        <v>-1.0</v>
      </c>
      <c r="K282" s="3">
        <v>-3.0</v>
      </c>
      <c r="L282" s="3">
        <v>0.0</v>
      </c>
      <c r="M282" s="3" t="s">
        <v>2293</v>
      </c>
      <c r="N282" s="2">
        <v>0.0</v>
      </c>
      <c r="O282" s="3">
        <v>1.0</v>
      </c>
      <c r="P282" s="3" t="s">
        <v>301</v>
      </c>
      <c r="Q282" s="3" t="s">
        <v>3197</v>
      </c>
      <c r="R282" s="5"/>
      <c r="S282" s="3">
        <v>0.25</v>
      </c>
      <c r="T282" s="3">
        <v>0.0</v>
      </c>
      <c r="U282" s="3">
        <v>0.75</v>
      </c>
      <c r="V282" s="2">
        <f t="shared" si="9"/>
        <v>1</v>
      </c>
      <c r="W282" s="3" t="s">
        <v>3198</v>
      </c>
      <c r="X282" s="3" t="s">
        <v>2487</v>
      </c>
      <c r="Y282" s="3" t="s">
        <v>912</v>
      </c>
      <c r="Z282" s="3" t="s">
        <v>77</v>
      </c>
      <c r="AA282" s="3" t="s">
        <v>3199</v>
      </c>
      <c r="AB282" s="5"/>
      <c r="AC282" s="3" t="s">
        <v>3200</v>
      </c>
      <c r="AD282" s="3" t="s">
        <v>3201</v>
      </c>
      <c r="AE282" s="3" t="s">
        <v>3202</v>
      </c>
      <c r="AF282" s="3" t="s">
        <v>3203</v>
      </c>
      <c r="AG282" s="3" t="s">
        <v>3204</v>
      </c>
      <c r="AH282" s="4" t="s">
        <v>3205</v>
      </c>
      <c r="AI282" s="2" t="s">
        <v>174</v>
      </c>
      <c r="AJ282" s="3" t="s">
        <v>54</v>
      </c>
    </row>
    <row r="283">
      <c r="A283" s="1">
        <v>44565.0</v>
      </c>
      <c r="B283" s="23" t="s">
        <v>36</v>
      </c>
      <c r="C283" s="5">
        <v>11.0</v>
      </c>
      <c r="D283" s="4" t="s">
        <v>3206</v>
      </c>
      <c r="E283" s="2" t="s">
        <v>3207</v>
      </c>
      <c r="F283" s="4">
        <v>2012.0</v>
      </c>
      <c r="G283" s="2" t="s">
        <v>39</v>
      </c>
      <c r="H283" s="2">
        <v>3.0</v>
      </c>
      <c r="I283" s="2">
        <v>-3.0</v>
      </c>
      <c r="J283" s="2">
        <v>-2.0</v>
      </c>
      <c r="K283" s="2">
        <v>-3.0</v>
      </c>
      <c r="L283" s="2">
        <v>0.0</v>
      </c>
      <c r="M283" s="2" t="s">
        <v>177</v>
      </c>
      <c r="N283" s="2">
        <v>0.0</v>
      </c>
      <c r="O283" s="2">
        <v>1.0</v>
      </c>
      <c r="P283" s="2" t="s">
        <v>59</v>
      </c>
      <c r="Q283" s="2" t="s">
        <v>42</v>
      </c>
      <c r="R283" s="2" t="s">
        <v>245</v>
      </c>
      <c r="S283" s="2">
        <v>1.0</v>
      </c>
      <c r="T283" s="2">
        <v>0.0</v>
      </c>
      <c r="U283" s="2">
        <v>0.0</v>
      </c>
      <c r="V283" s="2">
        <f t="shared" si="9"/>
        <v>1</v>
      </c>
      <c r="W283" s="2" t="s">
        <v>3208</v>
      </c>
      <c r="X283" s="2" t="s">
        <v>911</v>
      </c>
      <c r="Y283" s="2" t="s">
        <v>912</v>
      </c>
      <c r="Z283" s="2" t="s">
        <v>1427</v>
      </c>
      <c r="AA283" s="2" t="s">
        <v>3209</v>
      </c>
      <c r="AB283" s="2" t="e">
        <v>#NAME?</v>
      </c>
      <c r="AC283" s="2" t="s">
        <v>3210</v>
      </c>
      <c r="AD283" s="4" t="s">
        <v>3211</v>
      </c>
      <c r="AE283" s="2" t="s">
        <v>3212</v>
      </c>
      <c r="AF283" s="2" t="s">
        <v>3213</v>
      </c>
      <c r="AG283" s="2" t="s">
        <v>3214</v>
      </c>
      <c r="AH283" s="4" t="s">
        <v>3215</v>
      </c>
      <c r="AI283" s="2" t="s">
        <v>69</v>
      </c>
      <c r="AJ283" s="6"/>
    </row>
    <row r="284">
      <c r="A284" s="1">
        <v>44565.0</v>
      </c>
      <c r="B284" s="23" t="s">
        <v>36</v>
      </c>
      <c r="C284" s="5">
        <v>22.0</v>
      </c>
      <c r="D284" s="4" t="s">
        <v>3216</v>
      </c>
      <c r="E284" s="2" t="s">
        <v>3217</v>
      </c>
      <c r="F284" s="4">
        <v>2010.0</v>
      </c>
      <c r="G284" s="2" t="s">
        <v>3218</v>
      </c>
      <c r="H284" s="2">
        <v>3.0</v>
      </c>
      <c r="I284" s="2">
        <v>-3.0</v>
      </c>
      <c r="J284" s="2">
        <v>-2.0</v>
      </c>
      <c r="K284" s="9">
        <v>-3.0</v>
      </c>
      <c r="L284" s="2">
        <v>7.0</v>
      </c>
      <c r="M284" s="2" t="s">
        <v>163</v>
      </c>
      <c r="N284" s="2">
        <v>0.0</v>
      </c>
      <c r="O284" s="2">
        <v>1.0</v>
      </c>
      <c r="P284" s="2" t="s">
        <v>59</v>
      </c>
      <c r="Q284" s="2" t="s">
        <v>42</v>
      </c>
      <c r="R284" s="2" t="s">
        <v>245</v>
      </c>
      <c r="S284" s="2">
        <v>1.0</v>
      </c>
      <c r="T284" s="2">
        <v>0.0</v>
      </c>
      <c r="U284" s="2">
        <v>0.0</v>
      </c>
      <c r="V284" s="2">
        <f t="shared" si="9"/>
        <v>1</v>
      </c>
      <c r="W284" s="2" t="s">
        <v>3219</v>
      </c>
      <c r="X284" s="2" t="s">
        <v>3220</v>
      </c>
      <c r="Y284" s="2" t="s">
        <v>3221</v>
      </c>
      <c r="Z284" s="2" t="s">
        <v>249</v>
      </c>
      <c r="AA284" s="2" t="s">
        <v>3222</v>
      </c>
      <c r="AB284" s="2" t="e">
        <v>#NAME?</v>
      </c>
      <c r="AC284" s="2" t="s">
        <v>3223</v>
      </c>
      <c r="AD284" s="4" t="s">
        <v>3224</v>
      </c>
      <c r="AE284" s="2" t="s">
        <v>3225</v>
      </c>
      <c r="AF284" s="2" t="s">
        <v>3226</v>
      </c>
      <c r="AG284" s="2" t="s">
        <v>3227</v>
      </c>
      <c r="AH284" s="4" t="s">
        <v>3228</v>
      </c>
      <c r="AI284" s="2" t="s">
        <v>69</v>
      </c>
      <c r="AJ284" s="6"/>
    </row>
    <row r="285">
      <c r="A285" s="1">
        <v>44565.0</v>
      </c>
      <c r="B285" s="23" t="s">
        <v>36</v>
      </c>
      <c r="C285" s="5">
        <v>26.0</v>
      </c>
      <c r="D285" s="4" t="s">
        <v>3229</v>
      </c>
      <c r="E285" s="2" t="s">
        <v>3230</v>
      </c>
      <c r="F285" s="4">
        <v>2004.0</v>
      </c>
      <c r="G285" s="2" t="s">
        <v>3231</v>
      </c>
      <c r="H285" s="2">
        <v>3.0</v>
      </c>
      <c r="I285" s="2">
        <v>-3.0</v>
      </c>
      <c r="J285" s="2">
        <v>-2.0</v>
      </c>
      <c r="K285" s="2">
        <v>-1.0</v>
      </c>
      <c r="L285" s="2">
        <v>0.0</v>
      </c>
      <c r="M285" s="2" t="s">
        <v>177</v>
      </c>
      <c r="N285" s="2">
        <v>0.0</v>
      </c>
      <c r="O285" s="2">
        <v>1.0</v>
      </c>
      <c r="P285" s="2" t="s">
        <v>59</v>
      </c>
      <c r="Q285" s="2" t="s">
        <v>42</v>
      </c>
      <c r="R285" s="2" t="s">
        <v>43</v>
      </c>
      <c r="S285" s="2">
        <v>0.75</v>
      </c>
      <c r="T285" s="2">
        <v>0.0</v>
      </c>
      <c r="U285" s="2">
        <v>0.25</v>
      </c>
      <c r="V285" s="2">
        <f t="shared" si="9"/>
        <v>1</v>
      </c>
      <c r="W285" s="2" t="s">
        <v>3232</v>
      </c>
      <c r="X285" s="2" t="s">
        <v>3233</v>
      </c>
      <c r="Y285" s="2" t="s">
        <v>3234</v>
      </c>
      <c r="Z285" s="2" t="s">
        <v>200</v>
      </c>
      <c r="AA285" s="2" t="s">
        <v>3235</v>
      </c>
      <c r="AB285" s="2" t="e">
        <v>#NAME?</v>
      </c>
      <c r="AC285" s="2" t="s">
        <v>3236</v>
      </c>
      <c r="AD285" s="4" t="s">
        <v>3237</v>
      </c>
      <c r="AE285" s="2" t="s">
        <v>3238</v>
      </c>
      <c r="AF285" s="2" t="s">
        <v>481</v>
      </c>
      <c r="AG285" s="2" t="s">
        <v>49</v>
      </c>
      <c r="AH285" s="4" t="s">
        <v>3239</v>
      </c>
      <c r="AI285" s="2" t="s">
        <v>69</v>
      </c>
      <c r="AJ285" s="6"/>
    </row>
    <row r="286">
      <c r="A286" s="1">
        <v>44565.0</v>
      </c>
      <c r="B286" s="23" t="s">
        <v>36</v>
      </c>
      <c r="C286" s="5">
        <v>30.0</v>
      </c>
      <c r="D286" s="4" t="s">
        <v>3240</v>
      </c>
      <c r="E286" s="2" t="s">
        <v>3241</v>
      </c>
      <c r="F286" s="4">
        <v>2010.0</v>
      </c>
      <c r="G286" s="2" t="s">
        <v>3242</v>
      </c>
      <c r="H286" s="2">
        <v>2.0</v>
      </c>
      <c r="I286" s="2">
        <v>-3.0</v>
      </c>
      <c r="J286" s="2">
        <v>-1.0</v>
      </c>
      <c r="K286" s="2">
        <v>0.0</v>
      </c>
      <c r="L286" s="2">
        <v>0.0</v>
      </c>
      <c r="M286" s="2" t="s">
        <v>163</v>
      </c>
      <c r="N286" s="2">
        <v>0.0</v>
      </c>
      <c r="O286" s="2">
        <v>1.0</v>
      </c>
      <c r="P286" s="2" t="s">
        <v>59</v>
      </c>
      <c r="Q286" s="2" t="s">
        <v>110</v>
      </c>
      <c r="R286" s="2" t="s">
        <v>111</v>
      </c>
      <c r="S286" s="2">
        <v>0.25</v>
      </c>
      <c r="T286" s="2">
        <v>0.75</v>
      </c>
      <c r="U286" s="2">
        <v>0.0</v>
      </c>
      <c r="V286" s="2">
        <f t="shared" si="9"/>
        <v>1</v>
      </c>
      <c r="W286" s="2" t="s">
        <v>3243</v>
      </c>
      <c r="X286" s="2" t="s">
        <v>3244</v>
      </c>
      <c r="Y286" s="2" t="s">
        <v>317</v>
      </c>
      <c r="Z286" s="2" t="s">
        <v>249</v>
      </c>
      <c r="AA286" s="2" t="s">
        <v>3245</v>
      </c>
      <c r="AB286" s="2" t="e">
        <v>#NAME?</v>
      </c>
      <c r="AC286" s="2" t="s">
        <v>3246</v>
      </c>
      <c r="AD286" s="4" t="s">
        <v>3247</v>
      </c>
      <c r="AE286" s="2" t="s">
        <v>3248</v>
      </c>
      <c r="AF286" s="2" t="s">
        <v>3249</v>
      </c>
      <c r="AG286" s="2" t="s">
        <v>3250</v>
      </c>
      <c r="AH286" s="4" t="s">
        <v>3251</v>
      </c>
      <c r="AI286" s="2" t="s">
        <v>69</v>
      </c>
      <c r="AJ286" s="6"/>
    </row>
    <row r="287">
      <c r="A287" s="1">
        <v>44565.0</v>
      </c>
      <c r="B287" s="23" t="s">
        <v>36</v>
      </c>
      <c r="C287" s="5">
        <v>39.0</v>
      </c>
      <c r="D287" s="2" t="s">
        <v>3252</v>
      </c>
      <c r="E287" s="2" t="s">
        <v>3253</v>
      </c>
      <c r="F287" s="4">
        <v>2007.0</v>
      </c>
      <c r="G287" s="2" t="s">
        <v>3254</v>
      </c>
      <c r="H287" s="2">
        <v>3.0</v>
      </c>
      <c r="I287" s="2">
        <v>-3.0</v>
      </c>
      <c r="J287" s="2">
        <v>-1.0</v>
      </c>
      <c r="K287" s="2">
        <v>0.0</v>
      </c>
      <c r="L287" s="2">
        <v>0.0</v>
      </c>
      <c r="M287" s="2" t="s">
        <v>177</v>
      </c>
      <c r="N287" s="2">
        <v>0.0</v>
      </c>
      <c r="O287" s="2">
        <v>1.0</v>
      </c>
      <c r="P287" s="2" t="s">
        <v>59</v>
      </c>
      <c r="Q287" s="2" t="s">
        <v>110</v>
      </c>
      <c r="R287" s="2" t="s">
        <v>111</v>
      </c>
      <c r="S287" s="2">
        <v>0.25</v>
      </c>
      <c r="T287" s="2">
        <v>0.75</v>
      </c>
      <c r="U287" s="2">
        <v>0.0</v>
      </c>
      <c r="V287" s="2">
        <f t="shared" si="9"/>
        <v>1</v>
      </c>
      <c r="W287" s="2" t="s">
        <v>3255</v>
      </c>
      <c r="X287" s="2" t="s">
        <v>3256</v>
      </c>
      <c r="Y287" s="2" t="s">
        <v>3257</v>
      </c>
      <c r="Z287" s="2" t="s">
        <v>3258</v>
      </c>
      <c r="AA287" s="2" t="s">
        <v>3259</v>
      </c>
      <c r="AB287" s="2" t="e">
        <v>#NAME?</v>
      </c>
      <c r="AC287" s="2" t="s">
        <v>3260</v>
      </c>
      <c r="AD287" s="2" t="s">
        <v>3253</v>
      </c>
      <c r="AE287" s="2" t="s">
        <v>3261</v>
      </c>
      <c r="AF287" s="2" t="s">
        <v>3262</v>
      </c>
      <c r="AG287" s="2" t="s">
        <v>3263</v>
      </c>
      <c r="AH287" s="4" t="s">
        <v>3264</v>
      </c>
      <c r="AI287" s="2" t="s">
        <v>174</v>
      </c>
      <c r="AJ287" s="6"/>
    </row>
    <row r="288">
      <c r="A288" s="1">
        <v>44565.0</v>
      </c>
      <c r="B288" s="23" t="s">
        <v>36</v>
      </c>
      <c r="C288" s="5">
        <v>40.0</v>
      </c>
      <c r="D288" s="4" t="s">
        <v>3265</v>
      </c>
      <c r="E288" s="2" t="s">
        <v>1719</v>
      </c>
      <c r="F288" s="4">
        <v>2000.0</v>
      </c>
      <c r="G288" s="2" t="s">
        <v>3242</v>
      </c>
      <c r="H288" s="2">
        <v>3.0</v>
      </c>
      <c r="I288" s="2">
        <v>-3.0</v>
      </c>
      <c r="J288" s="2">
        <v>-1.0</v>
      </c>
      <c r="K288" s="2">
        <v>0.0</v>
      </c>
      <c r="L288" s="2">
        <v>0.0</v>
      </c>
      <c r="M288" s="2" t="s">
        <v>177</v>
      </c>
      <c r="N288" s="2">
        <v>0.0</v>
      </c>
      <c r="O288" s="2">
        <v>1.0</v>
      </c>
      <c r="P288" s="2" t="s">
        <v>59</v>
      </c>
      <c r="Q288" s="2" t="s">
        <v>134</v>
      </c>
      <c r="R288" s="2" t="s">
        <v>111</v>
      </c>
      <c r="S288" s="2">
        <v>0.75</v>
      </c>
      <c r="T288" s="2">
        <v>0.25</v>
      </c>
      <c r="U288" s="2">
        <v>0.0</v>
      </c>
      <c r="V288" s="2">
        <f t="shared" si="9"/>
        <v>1</v>
      </c>
      <c r="W288" s="2" t="s">
        <v>3266</v>
      </c>
      <c r="X288" s="2" t="s">
        <v>3267</v>
      </c>
      <c r="Y288" s="2" t="s">
        <v>199</v>
      </c>
      <c r="Z288" s="2" t="s">
        <v>77</v>
      </c>
      <c r="AA288" s="2" t="s">
        <v>3268</v>
      </c>
      <c r="AB288" s="2" t="s">
        <v>49</v>
      </c>
      <c r="AC288" s="2" t="s">
        <v>3269</v>
      </c>
      <c r="AD288" s="4" t="s">
        <v>3270</v>
      </c>
      <c r="AE288" s="2" t="s">
        <v>3271</v>
      </c>
      <c r="AF288" s="2" t="s">
        <v>3272</v>
      </c>
      <c r="AG288" s="2" t="s">
        <v>49</v>
      </c>
      <c r="AH288" s="4" t="s">
        <v>3273</v>
      </c>
      <c r="AI288" s="2" t="s">
        <v>69</v>
      </c>
      <c r="AJ288" s="2" t="s">
        <v>54</v>
      </c>
    </row>
    <row r="289">
      <c r="A289" s="1">
        <v>44565.0</v>
      </c>
      <c r="B289" s="23" t="s">
        <v>36</v>
      </c>
      <c r="C289" s="5">
        <v>67.0</v>
      </c>
      <c r="D289" s="4" t="s">
        <v>3274</v>
      </c>
      <c r="E289" s="2" t="s">
        <v>3275</v>
      </c>
      <c r="F289" s="4">
        <v>2004.0</v>
      </c>
      <c r="G289" s="2" t="s">
        <v>39</v>
      </c>
      <c r="H289" s="2">
        <v>3.0</v>
      </c>
      <c r="I289" s="2">
        <v>-3.0</v>
      </c>
      <c r="J289" s="2">
        <v>-1.0</v>
      </c>
      <c r="K289" s="2">
        <v>-3.0</v>
      </c>
      <c r="L289" s="2">
        <v>0.0</v>
      </c>
      <c r="M289" s="2" t="s">
        <v>177</v>
      </c>
      <c r="N289" s="2">
        <v>0.0</v>
      </c>
      <c r="O289" s="2">
        <v>1.0</v>
      </c>
      <c r="P289" s="2" t="s">
        <v>59</v>
      </c>
      <c r="Q289" s="2" t="s">
        <v>110</v>
      </c>
      <c r="R289" s="2" t="s">
        <v>3276</v>
      </c>
      <c r="S289" s="2">
        <v>1.0</v>
      </c>
      <c r="T289" s="2">
        <v>0.0</v>
      </c>
      <c r="U289" s="2">
        <v>0.0</v>
      </c>
      <c r="V289" s="2">
        <f t="shared" si="9"/>
        <v>1</v>
      </c>
      <c r="W289" s="2" t="s">
        <v>3277</v>
      </c>
      <c r="X289" s="2" t="s">
        <v>3278</v>
      </c>
      <c r="Y289" s="2" t="s">
        <v>166</v>
      </c>
      <c r="Z289" s="2" t="s">
        <v>200</v>
      </c>
      <c r="AA289" s="2" t="s">
        <v>3279</v>
      </c>
      <c r="AB289" s="2" t="e">
        <v>#NAME?</v>
      </c>
      <c r="AC289" s="2" t="s">
        <v>3280</v>
      </c>
      <c r="AD289" s="4" t="s">
        <v>3281</v>
      </c>
      <c r="AE289" s="2" t="s">
        <v>3282</v>
      </c>
      <c r="AF289" s="2" t="s">
        <v>3283</v>
      </c>
      <c r="AG289" s="2" t="s">
        <v>3284</v>
      </c>
      <c r="AH289" s="4" t="s">
        <v>3285</v>
      </c>
      <c r="AI289" s="2" t="s">
        <v>69</v>
      </c>
      <c r="AJ289" s="6"/>
    </row>
    <row r="290">
      <c r="A290" s="1">
        <v>44565.0</v>
      </c>
      <c r="B290" s="23" t="s">
        <v>36</v>
      </c>
      <c r="C290" s="5">
        <v>88.0</v>
      </c>
      <c r="D290" s="4" t="s">
        <v>3286</v>
      </c>
      <c r="E290" s="4" t="s">
        <v>3287</v>
      </c>
      <c r="F290" s="4">
        <v>2009.0</v>
      </c>
      <c r="G290" s="2" t="s">
        <v>39</v>
      </c>
      <c r="H290" s="2">
        <v>3.0</v>
      </c>
      <c r="I290" s="2">
        <v>-3.0</v>
      </c>
      <c r="J290" s="2">
        <v>-1.0</v>
      </c>
      <c r="K290" s="2">
        <v>-3.0</v>
      </c>
      <c r="L290" s="2">
        <v>0.0</v>
      </c>
      <c r="M290" s="2" t="s">
        <v>2293</v>
      </c>
      <c r="N290" s="2">
        <v>0.0</v>
      </c>
      <c r="O290" s="2">
        <v>1.0</v>
      </c>
      <c r="P290" s="2" t="s">
        <v>59</v>
      </c>
      <c r="Q290" s="2" t="s">
        <v>42</v>
      </c>
      <c r="R290" s="2" t="s">
        <v>3288</v>
      </c>
      <c r="S290" s="2">
        <v>1.0</v>
      </c>
      <c r="T290" s="2">
        <v>0.0</v>
      </c>
      <c r="U290" s="2">
        <v>0.0</v>
      </c>
      <c r="V290" s="2">
        <f t="shared" si="9"/>
        <v>1</v>
      </c>
      <c r="W290" s="2" t="s">
        <v>2260</v>
      </c>
      <c r="X290" s="2" t="s">
        <v>1901</v>
      </c>
      <c r="Y290" s="2" t="s">
        <v>3065</v>
      </c>
      <c r="Z290" s="2" t="s">
        <v>3289</v>
      </c>
      <c r="AA290" s="2" t="s">
        <v>3290</v>
      </c>
      <c r="AB290" s="2" t="e">
        <v>#NAME?</v>
      </c>
      <c r="AC290" s="2" t="s">
        <v>3291</v>
      </c>
      <c r="AD290" s="4" t="s">
        <v>3292</v>
      </c>
      <c r="AE290" s="2" t="s">
        <v>3293</v>
      </c>
      <c r="AF290" s="2" t="s">
        <v>254</v>
      </c>
      <c r="AG290" s="2" t="s">
        <v>49</v>
      </c>
      <c r="AH290" s="4" t="s">
        <v>3294</v>
      </c>
      <c r="AI290" s="2" t="s">
        <v>69</v>
      </c>
      <c r="AJ290" s="6"/>
    </row>
    <row r="291">
      <c r="A291" s="1">
        <v>44565.0</v>
      </c>
      <c r="B291" s="23" t="s">
        <v>36</v>
      </c>
      <c r="C291" s="5">
        <v>89.0</v>
      </c>
      <c r="D291" s="4" t="s">
        <v>3295</v>
      </c>
      <c r="E291" s="4" t="s">
        <v>3296</v>
      </c>
      <c r="F291" s="4">
        <v>2012.0</v>
      </c>
      <c r="G291" s="2" t="s">
        <v>133</v>
      </c>
      <c r="H291" s="2">
        <v>3.0</v>
      </c>
      <c r="I291" s="2">
        <v>-3.0</v>
      </c>
      <c r="J291" s="2">
        <v>-1.0</v>
      </c>
      <c r="K291" s="2">
        <v>-3.0</v>
      </c>
      <c r="L291" s="2">
        <v>0.0</v>
      </c>
      <c r="M291" s="2" t="s">
        <v>177</v>
      </c>
      <c r="N291" s="2">
        <v>0.0</v>
      </c>
      <c r="O291" s="2">
        <v>1.0</v>
      </c>
      <c r="P291" s="2" t="s">
        <v>59</v>
      </c>
      <c r="Q291" s="2" t="s">
        <v>134</v>
      </c>
      <c r="R291" s="2" t="s">
        <v>3297</v>
      </c>
      <c r="S291" s="2">
        <v>1.0</v>
      </c>
      <c r="T291" s="2">
        <v>0.0</v>
      </c>
      <c r="U291" s="2">
        <v>0.0</v>
      </c>
      <c r="V291" s="2">
        <f t="shared" si="9"/>
        <v>1</v>
      </c>
      <c r="W291" s="2" t="s">
        <v>3298</v>
      </c>
      <c r="X291" s="2" t="s">
        <v>1901</v>
      </c>
      <c r="Y291" s="2" t="s">
        <v>3065</v>
      </c>
      <c r="Z291" s="2" t="s">
        <v>77</v>
      </c>
      <c r="AA291" s="2" t="s">
        <v>3299</v>
      </c>
      <c r="AB291" s="2" t="s">
        <v>49</v>
      </c>
      <c r="AC291" s="2" t="s">
        <v>49</v>
      </c>
      <c r="AD291" s="4" t="s">
        <v>3300</v>
      </c>
      <c r="AE291" s="2" t="s">
        <v>3301</v>
      </c>
      <c r="AF291" s="2" t="s">
        <v>3302</v>
      </c>
      <c r="AG291" s="2" t="s">
        <v>49</v>
      </c>
      <c r="AH291" s="4" t="s">
        <v>3303</v>
      </c>
      <c r="AI291" s="2" t="s">
        <v>69</v>
      </c>
      <c r="AJ291" s="2" t="s">
        <v>54</v>
      </c>
    </row>
    <row r="292">
      <c r="A292" s="1">
        <v>44565.0</v>
      </c>
      <c r="B292" s="23" t="s">
        <v>36</v>
      </c>
      <c r="C292" s="5">
        <v>90.0</v>
      </c>
      <c r="D292" s="4" t="s">
        <v>3304</v>
      </c>
      <c r="E292" s="4" t="s">
        <v>3296</v>
      </c>
      <c r="F292" s="4">
        <v>2012.0</v>
      </c>
      <c r="G292" s="2" t="s">
        <v>370</v>
      </c>
      <c r="H292" s="2">
        <v>3.0</v>
      </c>
      <c r="I292" s="2">
        <v>-3.0</v>
      </c>
      <c r="J292" s="2">
        <v>-2.0</v>
      </c>
      <c r="K292" s="2">
        <v>-3.0</v>
      </c>
      <c r="L292" s="2">
        <v>0.0</v>
      </c>
      <c r="M292" s="2" t="s">
        <v>177</v>
      </c>
      <c r="N292" s="2">
        <v>0.0</v>
      </c>
      <c r="O292" s="2">
        <v>1.0</v>
      </c>
      <c r="P292" s="2" t="s">
        <v>96</v>
      </c>
      <c r="Q292" s="2" t="s">
        <v>110</v>
      </c>
      <c r="R292" s="2" t="s">
        <v>111</v>
      </c>
      <c r="S292" s="2">
        <v>0.25</v>
      </c>
      <c r="T292" s="2">
        <v>0.75</v>
      </c>
      <c r="U292" s="2">
        <v>0.0</v>
      </c>
      <c r="V292" s="2">
        <f t="shared" si="9"/>
        <v>1</v>
      </c>
      <c r="W292" s="2" t="s">
        <v>3305</v>
      </c>
      <c r="X292" s="2" t="s">
        <v>901</v>
      </c>
      <c r="Y292" s="2" t="s">
        <v>826</v>
      </c>
      <c r="Z292" s="2" t="s">
        <v>77</v>
      </c>
      <c r="AA292" s="2" t="s">
        <v>3306</v>
      </c>
      <c r="AB292" s="2" t="e">
        <v>#NAME?</v>
      </c>
      <c r="AC292" s="2" t="s">
        <v>3307</v>
      </c>
      <c r="AD292" s="4" t="s">
        <v>3308</v>
      </c>
      <c r="AE292" s="2" t="s">
        <v>3309</v>
      </c>
      <c r="AF292" s="2" t="s">
        <v>3310</v>
      </c>
      <c r="AG292" s="2" t="s">
        <v>3311</v>
      </c>
      <c r="AH292" s="4" t="s">
        <v>3312</v>
      </c>
      <c r="AI292" s="2" t="s">
        <v>3313</v>
      </c>
      <c r="AJ292" s="2" t="s">
        <v>54</v>
      </c>
    </row>
    <row r="293">
      <c r="A293" s="1">
        <v>44565.0</v>
      </c>
      <c r="B293" s="23" t="s">
        <v>36</v>
      </c>
      <c r="C293" s="5">
        <v>95.0</v>
      </c>
      <c r="D293" s="4" t="s">
        <v>3314</v>
      </c>
      <c r="E293" s="2" t="s">
        <v>3315</v>
      </c>
      <c r="F293" s="4">
        <v>2004.0</v>
      </c>
      <c r="G293" s="2" t="s">
        <v>39</v>
      </c>
      <c r="H293" s="2">
        <v>3.0</v>
      </c>
      <c r="I293" s="2">
        <v>-3.0</v>
      </c>
      <c r="J293" s="2">
        <v>-1.0</v>
      </c>
      <c r="K293" s="2">
        <v>0.0</v>
      </c>
      <c r="L293" s="2">
        <v>0.0</v>
      </c>
      <c r="M293" s="2" t="s">
        <v>163</v>
      </c>
      <c r="N293" s="2">
        <v>0.0</v>
      </c>
      <c r="O293" s="2">
        <v>0.0</v>
      </c>
      <c r="P293" s="2" t="s">
        <v>59</v>
      </c>
      <c r="Q293" s="2" t="s">
        <v>42</v>
      </c>
      <c r="R293" s="2" t="s">
        <v>3316</v>
      </c>
      <c r="S293" s="2">
        <v>0.5</v>
      </c>
      <c r="T293" s="2">
        <v>0.0</v>
      </c>
      <c r="U293" s="2">
        <v>0.5</v>
      </c>
      <c r="V293" s="2">
        <f t="shared" si="9"/>
        <v>1</v>
      </c>
      <c r="W293" s="2" t="s">
        <v>3317</v>
      </c>
      <c r="X293" s="2" t="s">
        <v>3318</v>
      </c>
      <c r="Y293" s="2" t="s">
        <v>635</v>
      </c>
      <c r="Z293" s="2" t="s">
        <v>3319</v>
      </c>
      <c r="AA293" s="2" t="s">
        <v>3320</v>
      </c>
      <c r="AB293" s="2" t="e">
        <v>#NAME?</v>
      </c>
      <c r="AC293" s="2" t="s">
        <v>3321</v>
      </c>
      <c r="AD293" s="4" t="s">
        <v>3322</v>
      </c>
      <c r="AE293" s="2" t="s">
        <v>3323</v>
      </c>
      <c r="AF293" s="2" t="s">
        <v>3324</v>
      </c>
      <c r="AG293" s="2" t="s">
        <v>3325</v>
      </c>
      <c r="AH293" s="4" t="s">
        <v>3326</v>
      </c>
      <c r="AI293" s="2" t="s">
        <v>69</v>
      </c>
      <c r="AJ293" s="2" t="s">
        <v>54</v>
      </c>
    </row>
    <row r="294">
      <c r="A294" s="1">
        <v>44565.0</v>
      </c>
      <c r="B294" s="23" t="s">
        <v>36</v>
      </c>
      <c r="C294" s="5">
        <v>98.0</v>
      </c>
      <c r="D294" s="2" t="s">
        <v>3327</v>
      </c>
      <c r="E294" s="2" t="s">
        <v>3328</v>
      </c>
      <c r="F294" s="4">
        <v>2013.0</v>
      </c>
      <c r="G294" s="2" t="s">
        <v>3329</v>
      </c>
      <c r="H294" s="2">
        <v>3.0</v>
      </c>
      <c r="I294" s="2">
        <v>-3.0</v>
      </c>
      <c r="J294" s="2">
        <v>-1.0</v>
      </c>
      <c r="K294" s="2">
        <v>-3.0</v>
      </c>
      <c r="L294" s="2">
        <v>9.0</v>
      </c>
      <c r="M294" s="2" t="s">
        <v>2293</v>
      </c>
      <c r="N294" s="2">
        <v>0.0</v>
      </c>
      <c r="O294" s="2">
        <v>1.0</v>
      </c>
      <c r="P294" s="2" t="s">
        <v>59</v>
      </c>
      <c r="Q294" s="2" t="s">
        <v>122</v>
      </c>
      <c r="R294" s="2" t="s">
        <v>111</v>
      </c>
      <c r="S294" s="2">
        <v>0.25</v>
      </c>
      <c r="T294" s="2">
        <v>0.75</v>
      </c>
      <c r="U294" s="2">
        <v>0.0</v>
      </c>
      <c r="V294" s="2">
        <f t="shared" si="9"/>
        <v>1</v>
      </c>
      <c r="W294" s="2" t="s">
        <v>3330</v>
      </c>
      <c r="X294" s="2" t="s">
        <v>3331</v>
      </c>
      <c r="Y294" s="2" t="s">
        <v>199</v>
      </c>
      <c r="Z294" s="2" t="s">
        <v>77</v>
      </c>
      <c r="AA294" s="2" t="s">
        <v>3332</v>
      </c>
      <c r="AB294" s="2" t="e">
        <v>#NAME?</v>
      </c>
      <c r="AC294" s="2" t="s">
        <v>3333</v>
      </c>
      <c r="AD294" s="2" t="s">
        <v>3328</v>
      </c>
      <c r="AE294" s="2" t="s">
        <v>3334</v>
      </c>
      <c r="AF294" s="2" t="s">
        <v>3335</v>
      </c>
      <c r="AG294" s="2" t="s">
        <v>49</v>
      </c>
      <c r="AH294" s="4" t="s">
        <v>3336</v>
      </c>
      <c r="AI294" s="2" t="s">
        <v>3313</v>
      </c>
      <c r="AJ294" s="2" t="s">
        <v>54</v>
      </c>
    </row>
    <row r="295">
      <c r="A295" s="1">
        <v>44565.0</v>
      </c>
      <c r="B295" s="23" t="s">
        <v>36</v>
      </c>
      <c r="C295" s="5">
        <v>104.0</v>
      </c>
      <c r="D295" s="4" t="s">
        <v>3337</v>
      </c>
      <c r="E295" s="2" t="s">
        <v>3338</v>
      </c>
      <c r="F295" s="4">
        <v>2008.0</v>
      </c>
      <c r="G295" s="2" t="s">
        <v>3339</v>
      </c>
      <c r="H295" s="2">
        <v>3.0</v>
      </c>
      <c r="I295" s="2">
        <v>-3.0</v>
      </c>
      <c r="J295" s="2">
        <v>-2.0</v>
      </c>
      <c r="K295" s="2">
        <v>0.0</v>
      </c>
      <c r="L295" s="2">
        <v>0.0</v>
      </c>
      <c r="M295" s="2" t="s">
        <v>163</v>
      </c>
      <c r="N295" s="2">
        <v>0.0</v>
      </c>
      <c r="O295" s="2">
        <v>1.0</v>
      </c>
      <c r="P295" s="2" t="s">
        <v>59</v>
      </c>
      <c r="Q295" s="2" t="s">
        <v>110</v>
      </c>
      <c r="R295" s="2" t="s">
        <v>530</v>
      </c>
      <c r="S295" s="2">
        <v>0.25</v>
      </c>
      <c r="T295" s="2">
        <v>0.75</v>
      </c>
      <c r="U295" s="2">
        <v>0.0</v>
      </c>
      <c r="V295" s="2">
        <f t="shared" si="9"/>
        <v>1</v>
      </c>
      <c r="W295" s="2" t="s">
        <v>3340</v>
      </c>
      <c r="X295" s="2" t="s">
        <v>2432</v>
      </c>
      <c r="Y295" s="2" t="s">
        <v>2900</v>
      </c>
      <c r="Z295" s="2" t="s">
        <v>77</v>
      </c>
      <c r="AA295" s="2" t="s">
        <v>3341</v>
      </c>
      <c r="AB295" s="2" t="e">
        <v>#NAME?</v>
      </c>
      <c r="AC295" s="2" t="s">
        <v>3342</v>
      </c>
      <c r="AD295" s="4" t="s">
        <v>3343</v>
      </c>
      <c r="AE295" s="2" t="s">
        <v>3344</v>
      </c>
      <c r="AF295" s="2" t="s">
        <v>3345</v>
      </c>
      <c r="AG295" s="2" t="s">
        <v>3346</v>
      </c>
      <c r="AH295" s="4" t="s">
        <v>3347</v>
      </c>
      <c r="AI295" s="2" t="s">
        <v>3313</v>
      </c>
      <c r="AJ295" s="2" t="s">
        <v>54</v>
      </c>
    </row>
    <row r="296">
      <c r="A296" s="1">
        <v>44565.0</v>
      </c>
      <c r="B296" s="2" t="s">
        <v>36</v>
      </c>
      <c r="C296" s="5">
        <v>106.0</v>
      </c>
      <c r="D296" s="4" t="s">
        <v>3348</v>
      </c>
      <c r="E296" s="2" t="s">
        <v>3349</v>
      </c>
      <c r="F296" s="4">
        <v>1998.0</v>
      </c>
      <c r="G296" s="2" t="s">
        <v>39</v>
      </c>
      <c r="H296" s="2">
        <v>3.0</v>
      </c>
      <c r="I296" s="2">
        <v>-3.0</v>
      </c>
      <c r="J296" s="2">
        <v>-1.0</v>
      </c>
      <c r="K296" s="2">
        <v>-3.0</v>
      </c>
      <c r="L296" s="2">
        <v>0.0</v>
      </c>
      <c r="M296" s="2" t="s">
        <v>177</v>
      </c>
      <c r="N296" s="2">
        <v>0.0</v>
      </c>
      <c r="O296" s="2">
        <v>1.0</v>
      </c>
      <c r="P296" s="2" t="s">
        <v>59</v>
      </c>
      <c r="Q296" s="2" t="s">
        <v>42</v>
      </c>
      <c r="R296" s="2" t="s">
        <v>530</v>
      </c>
      <c r="S296" s="2">
        <v>0.5</v>
      </c>
      <c r="T296" s="2">
        <v>0.0</v>
      </c>
      <c r="U296" s="2">
        <v>0.5</v>
      </c>
      <c r="V296" s="2">
        <f t="shared" si="9"/>
        <v>1</v>
      </c>
      <c r="W296" s="2" t="s">
        <v>3350</v>
      </c>
      <c r="X296" s="2" t="s">
        <v>1901</v>
      </c>
      <c r="Y296" s="2" t="s">
        <v>912</v>
      </c>
      <c r="Z296" s="2" t="s">
        <v>77</v>
      </c>
      <c r="AA296" s="2" t="s">
        <v>3351</v>
      </c>
      <c r="AB296" s="2" t="e">
        <v>#NAME?</v>
      </c>
      <c r="AC296" s="2" t="s">
        <v>3352</v>
      </c>
      <c r="AD296" s="4" t="s">
        <v>3353</v>
      </c>
      <c r="AE296" s="2" t="s">
        <v>3354</v>
      </c>
      <c r="AF296" s="2" t="s">
        <v>844</v>
      </c>
      <c r="AG296" s="2" t="s">
        <v>3355</v>
      </c>
      <c r="AH296" s="4" t="s">
        <v>3356</v>
      </c>
      <c r="AI296" s="2" t="s">
        <v>69</v>
      </c>
      <c r="AJ296" s="6"/>
    </row>
    <row r="297">
      <c r="A297" s="1">
        <v>44565.0</v>
      </c>
      <c r="B297" s="2" t="s">
        <v>36</v>
      </c>
      <c r="C297" s="5">
        <v>107.0</v>
      </c>
      <c r="D297" s="9" t="s">
        <v>3357</v>
      </c>
      <c r="E297" s="2" t="s">
        <v>3358</v>
      </c>
      <c r="F297" s="4">
        <v>2009.0</v>
      </c>
      <c r="G297" s="2" t="s">
        <v>3359</v>
      </c>
      <c r="H297" s="2">
        <v>3.0</v>
      </c>
      <c r="I297" s="2">
        <v>-3.0</v>
      </c>
      <c r="J297" s="2">
        <v>-2.0</v>
      </c>
      <c r="K297" s="9">
        <v>-3.0</v>
      </c>
      <c r="L297" s="9">
        <v>0.0</v>
      </c>
      <c r="M297" s="2" t="s">
        <v>177</v>
      </c>
      <c r="N297" s="2">
        <v>0.0</v>
      </c>
      <c r="O297" s="2">
        <v>1.0</v>
      </c>
      <c r="P297" s="2" t="s">
        <v>59</v>
      </c>
      <c r="Q297" s="2" t="s">
        <v>110</v>
      </c>
      <c r="R297" s="2" t="s">
        <v>530</v>
      </c>
      <c r="S297" s="2">
        <v>0.25</v>
      </c>
      <c r="T297" s="2">
        <v>0.75</v>
      </c>
      <c r="U297" s="2">
        <v>0.0</v>
      </c>
      <c r="V297" s="2">
        <f t="shared" si="9"/>
        <v>1</v>
      </c>
      <c r="W297" s="2" t="s">
        <v>3360</v>
      </c>
      <c r="X297" s="2" t="s">
        <v>165</v>
      </c>
      <c r="Y297" s="2" t="s">
        <v>596</v>
      </c>
      <c r="Z297" s="2" t="s">
        <v>77</v>
      </c>
      <c r="AA297" s="2" t="s">
        <v>3361</v>
      </c>
      <c r="AB297" s="2" t="e">
        <v>#NAME?</v>
      </c>
      <c r="AC297" s="2" t="s">
        <v>3362</v>
      </c>
      <c r="AD297" s="4" t="s">
        <v>3363</v>
      </c>
      <c r="AE297" s="2" t="s">
        <v>3364</v>
      </c>
      <c r="AF297" s="2" t="s">
        <v>3365</v>
      </c>
      <c r="AG297" s="2" t="s">
        <v>3366</v>
      </c>
      <c r="AH297" s="4" t="s">
        <v>3367</v>
      </c>
      <c r="AI297" s="2" t="s">
        <v>174</v>
      </c>
      <c r="AJ297" s="2"/>
    </row>
    <row r="298">
      <c r="A298" s="1">
        <v>44565.0</v>
      </c>
      <c r="B298" s="2" t="s">
        <v>36</v>
      </c>
      <c r="C298" s="5">
        <v>111.0</v>
      </c>
      <c r="D298" s="4" t="s">
        <v>3368</v>
      </c>
      <c r="E298" s="2" t="s">
        <v>3369</v>
      </c>
      <c r="F298" s="4">
        <v>2014.0</v>
      </c>
      <c r="G298" s="2" t="s">
        <v>3370</v>
      </c>
      <c r="H298" s="2">
        <v>3.0</v>
      </c>
      <c r="I298" s="2">
        <v>-8.0</v>
      </c>
      <c r="J298" s="2">
        <v>-2.0</v>
      </c>
      <c r="K298" s="2">
        <v>2.0</v>
      </c>
      <c r="L298" s="2">
        <v>2.0</v>
      </c>
      <c r="M298" s="2" t="s">
        <v>163</v>
      </c>
      <c r="N298" s="2">
        <v>0.0</v>
      </c>
      <c r="O298" s="2">
        <v>1.0</v>
      </c>
      <c r="P298" s="2" t="s">
        <v>59</v>
      </c>
      <c r="Q298" s="2" t="s">
        <v>110</v>
      </c>
      <c r="R298" s="2" t="s">
        <v>530</v>
      </c>
      <c r="S298" s="2">
        <v>0.25</v>
      </c>
      <c r="T298" s="2">
        <v>0.75</v>
      </c>
      <c r="U298" s="2">
        <v>0.0</v>
      </c>
      <c r="V298" s="2">
        <f t="shared" si="9"/>
        <v>1</v>
      </c>
      <c r="W298" s="2" t="s">
        <v>3371</v>
      </c>
      <c r="X298" s="2" t="s">
        <v>3372</v>
      </c>
      <c r="Y298" s="2" t="s">
        <v>199</v>
      </c>
      <c r="Z298" s="2" t="s">
        <v>77</v>
      </c>
      <c r="AA298" s="2" t="s">
        <v>3373</v>
      </c>
      <c r="AB298" s="2" t="e">
        <v>#NAME?</v>
      </c>
      <c r="AC298" s="2" t="s">
        <v>3374</v>
      </c>
      <c r="AD298" s="4" t="s">
        <v>3375</v>
      </c>
      <c r="AE298" s="2" t="s">
        <v>3376</v>
      </c>
      <c r="AF298" s="2" t="s">
        <v>3377</v>
      </c>
      <c r="AG298" s="2" t="s">
        <v>3378</v>
      </c>
      <c r="AH298" s="4" t="s">
        <v>3379</v>
      </c>
      <c r="AI298" s="2" t="s">
        <v>174</v>
      </c>
      <c r="AJ298" s="2" t="s">
        <v>54</v>
      </c>
    </row>
    <row r="299">
      <c r="A299" s="1">
        <v>44565.0</v>
      </c>
      <c r="B299" s="2" t="s">
        <v>36</v>
      </c>
      <c r="C299" s="5">
        <v>135.0</v>
      </c>
      <c r="D299" s="4" t="s">
        <v>3380</v>
      </c>
      <c r="E299" s="2" t="s">
        <v>3381</v>
      </c>
      <c r="F299" s="4">
        <v>2016.0</v>
      </c>
      <c r="G299" s="2" t="s">
        <v>552</v>
      </c>
      <c r="H299" s="2">
        <v>2.0</v>
      </c>
      <c r="I299" s="2">
        <v>-3.0</v>
      </c>
      <c r="J299" s="2">
        <v>-2.0</v>
      </c>
      <c r="K299" s="2">
        <v>0.0</v>
      </c>
      <c r="L299" s="2">
        <v>0.0</v>
      </c>
      <c r="M299" s="2" t="s">
        <v>163</v>
      </c>
      <c r="N299" s="2">
        <v>0.0</v>
      </c>
      <c r="O299" s="2">
        <v>1.0</v>
      </c>
      <c r="P299" s="2" t="s">
        <v>59</v>
      </c>
      <c r="Q299" s="2" t="s">
        <v>110</v>
      </c>
      <c r="R299" s="2" t="s">
        <v>111</v>
      </c>
      <c r="S299" s="2">
        <v>0.25</v>
      </c>
      <c r="T299" s="2">
        <v>0.75</v>
      </c>
      <c r="U299" s="2">
        <v>0.0</v>
      </c>
      <c r="V299" s="2">
        <f t="shared" si="9"/>
        <v>1</v>
      </c>
      <c r="W299" s="2" t="s">
        <v>3382</v>
      </c>
      <c r="X299" s="2" t="s">
        <v>901</v>
      </c>
      <c r="Y299" s="2" t="s">
        <v>420</v>
      </c>
      <c r="Z299" s="2" t="s">
        <v>77</v>
      </c>
      <c r="AA299" s="2" t="s">
        <v>3383</v>
      </c>
      <c r="AB299" s="2" t="e">
        <v>#NAME?</v>
      </c>
      <c r="AC299" s="2" t="s">
        <v>3384</v>
      </c>
      <c r="AD299" s="4" t="s">
        <v>3385</v>
      </c>
      <c r="AE299" s="2" t="s">
        <v>3386</v>
      </c>
      <c r="AF299" s="2" t="s">
        <v>3387</v>
      </c>
      <c r="AG299" s="2" t="s">
        <v>49</v>
      </c>
      <c r="AH299" s="4" t="s">
        <v>3388</v>
      </c>
      <c r="AI299" s="2" t="s">
        <v>69</v>
      </c>
      <c r="AJ299" s="6"/>
    </row>
    <row r="300">
      <c r="A300" s="1">
        <v>44565.0</v>
      </c>
      <c r="B300" s="2" t="s">
        <v>36</v>
      </c>
      <c r="C300" s="5">
        <v>139.0</v>
      </c>
      <c r="D300" s="4" t="s">
        <v>3389</v>
      </c>
      <c r="E300" s="2" t="s">
        <v>2325</v>
      </c>
      <c r="F300" s="4">
        <v>2008.0</v>
      </c>
      <c r="G300" s="2" t="s">
        <v>3390</v>
      </c>
      <c r="H300" s="2">
        <v>3.0</v>
      </c>
      <c r="I300" s="2">
        <v>-3.0</v>
      </c>
      <c r="J300" s="2">
        <v>-2.0</v>
      </c>
      <c r="K300" s="2">
        <v>-3.0</v>
      </c>
      <c r="L300" s="2">
        <v>0.0</v>
      </c>
      <c r="M300" s="2" t="s">
        <v>163</v>
      </c>
      <c r="N300" s="2">
        <v>0.0</v>
      </c>
      <c r="O300" s="2">
        <v>1.0</v>
      </c>
      <c r="P300" s="2" t="s">
        <v>59</v>
      </c>
      <c r="Q300" s="2" t="s">
        <v>110</v>
      </c>
      <c r="R300" s="2" t="s">
        <v>530</v>
      </c>
      <c r="S300" s="2">
        <v>0.0</v>
      </c>
      <c r="T300" s="2">
        <v>0.75</v>
      </c>
      <c r="U300" s="2">
        <v>0.25</v>
      </c>
      <c r="V300" s="2">
        <f t="shared" si="9"/>
        <v>1</v>
      </c>
      <c r="W300" s="2" t="s">
        <v>3391</v>
      </c>
      <c r="X300" s="2" t="s">
        <v>2221</v>
      </c>
      <c r="Y300" s="2" t="s">
        <v>166</v>
      </c>
      <c r="Z300" s="2" t="s">
        <v>77</v>
      </c>
      <c r="AA300" s="2" t="s">
        <v>3392</v>
      </c>
      <c r="AB300" s="2" t="e">
        <v>#NAME?</v>
      </c>
      <c r="AC300" s="2" t="s">
        <v>3393</v>
      </c>
      <c r="AD300" s="4" t="s">
        <v>3394</v>
      </c>
      <c r="AE300" s="2" t="s">
        <v>3395</v>
      </c>
      <c r="AF300" s="2" t="s">
        <v>3396</v>
      </c>
      <c r="AG300" s="2" t="s">
        <v>3397</v>
      </c>
      <c r="AH300" s="4" t="s">
        <v>3398</v>
      </c>
      <c r="AI300" s="2" t="s">
        <v>174</v>
      </c>
      <c r="AJ300" s="2" t="s">
        <v>54</v>
      </c>
    </row>
    <row r="301">
      <c r="A301" s="1">
        <v>44565.0</v>
      </c>
      <c r="B301" s="2" t="s">
        <v>36</v>
      </c>
      <c r="C301" s="5">
        <v>142.0</v>
      </c>
      <c r="D301" s="4" t="s">
        <v>3399</v>
      </c>
      <c r="E301" s="2" t="s">
        <v>3400</v>
      </c>
      <c r="F301" s="2">
        <v>2001.0</v>
      </c>
      <c r="G301" s="2" t="s">
        <v>3401</v>
      </c>
      <c r="H301" s="13">
        <v>44595.0</v>
      </c>
      <c r="I301" s="4">
        <v>-3.0</v>
      </c>
      <c r="J301" s="4">
        <v>-1.0</v>
      </c>
      <c r="K301" s="4">
        <v>0.0</v>
      </c>
      <c r="L301" s="4">
        <v>0.0</v>
      </c>
      <c r="M301" s="2" t="s">
        <v>177</v>
      </c>
      <c r="N301" s="2">
        <v>0.0</v>
      </c>
      <c r="O301" s="2">
        <v>1.0</v>
      </c>
      <c r="P301" s="2" t="s">
        <v>59</v>
      </c>
      <c r="Q301" s="2" t="s">
        <v>134</v>
      </c>
      <c r="R301" s="2" t="s">
        <v>111</v>
      </c>
      <c r="S301" s="2">
        <v>0.75</v>
      </c>
      <c r="T301" s="2">
        <v>0.25</v>
      </c>
      <c r="U301" s="2">
        <v>0.0</v>
      </c>
      <c r="V301" s="2">
        <f t="shared" si="9"/>
        <v>1</v>
      </c>
      <c r="W301" s="2" t="s">
        <v>3402</v>
      </c>
      <c r="X301" s="2" t="s">
        <v>3403</v>
      </c>
      <c r="Y301" s="2" t="s">
        <v>3404</v>
      </c>
      <c r="Z301" s="2" t="s">
        <v>77</v>
      </c>
      <c r="AA301" s="2" t="s">
        <v>3405</v>
      </c>
      <c r="AB301" s="2" t="s">
        <v>49</v>
      </c>
      <c r="AC301" s="2" t="s">
        <v>3406</v>
      </c>
      <c r="AD301" s="2" t="s">
        <v>3400</v>
      </c>
      <c r="AE301" s="2" t="s">
        <v>3407</v>
      </c>
      <c r="AF301" s="2" t="s">
        <v>49</v>
      </c>
      <c r="AG301" s="2" t="s">
        <v>3408</v>
      </c>
      <c r="AH301" s="2" t="s">
        <v>3409</v>
      </c>
      <c r="AI301" s="2" t="s">
        <v>174</v>
      </c>
      <c r="AJ301" s="6"/>
    </row>
    <row r="302">
      <c r="A302" s="1">
        <v>44565.0</v>
      </c>
      <c r="B302" s="4" t="s">
        <v>36</v>
      </c>
      <c r="C302" s="5">
        <v>164.0</v>
      </c>
      <c r="D302" s="4" t="s">
        <v>3410</v>
      </c>
      <c r="E302" s="4" t="s">
        <v>3411</v>
      </c>
      <c r="F302" s="4">
        <v>2011.0</v>
      </c>
      <c r="G302" s="2" t="s">
        <v>289</v>
      </c>
      <c r="H302" s="2">
        <v>2.0</v>
      </c>
      <c r="I302" s="2">
        <v>-4.0</v>
      </c>
      <c r="J302" s="2">
        <v>-4.0</v>
      </c>
      <c r="K302" s="2">
        <v>-3.0</v>
      </c>
      <c r="L302" s="2">
        <v>0.0</v>
      </c>
      <c r="M302" s="2" t="s">
        <v>1301</v>
      </c>
      <c r="N302" s="2">
        <v>0.0</v>
      </c>
      <c r="O302" s="2">
        <v>1.0</v>
      </c>
      <c r="P302" s="2" t="s">
        <v>301</v>
      </c>
      <c r="Q302" s="2" t="s">
        <v>110</v>
      </c>
      <c r="R302" s="6"/>
      <c r="S302" s="2">
        <v>1.0</v>
      </c>
      <c r="T302" s="2">
        <v>0.0</v>
      </c>
      <c r="U302" s="2">
        <v>0.0</v>
      </c>
      <c r="V302" s="2">
        <f t="shared" si="9"/>
        <v>1</v>
      </c>
      <c r="W302" s="2" t="s">
        <v>3412</v>
      </c>
      <c r="X302" s="2" t="s">
        <v>3413</v>
      </c>
      <c r="Y302" s="2" t="s">
        <v>2030</v>
      </c>
      <c r="Z302" s="2" t="s">
        <v>3414</v>
      </c>
      <c r="AA302" s="2" t="s">
        <v>3415</v>
      </c>
      <c r="AB302" s="6"/>
      <c r="AC302" s="2" t="s">
        <v>3416</v>
      </c>
      <c r="AD302" s="4" t="s">
        <v>3417</v>
      </c>
      <c r="AE302" s="2" t="s">
        <v>3418</v>
      </c>
      <c r="AF302" s="2" t="s">
        <v>3419</v>
      </c>
      <c r="AG302" s="2" t="s">
        <v>3420</v>
      </c>
      <c r="AH302" s="4" t="s">
        <v>3421</v>
      </c>
      <c r="AI302" s="2" t="s">
        <v>69</v>
      </c>
      <c r="AJ302" s="6"/>
    </row>
    <row r="303">
      <c r="A303" s="1">
        <v>44565.0</v>
      </c>
      <c r="B303" s="4" t="s">
        <v>36</v>
      </c>
      <c r="C303" s="5">
        <v>199.0</v>
      </c>
      <c r="D303" s="4" t="s">
        <v>3422</v>
      </c>
      <c r="E303" s="4" t="s">
        <v>3423</v>
      </c>
      <c r="F303" s="4">
        <v>2003.0</v>
      </c>
      <c r="G303" s="2" t="s">
        <v>3424</v>
      </c>
      <c r="H303" s="2">
        <v>2.0</v>
      </c>
      <c r="I303" s="9">
        <v>-9.0</v>
      </c>
      <c r="J303" s="2">
        <v>-6.0</v>
      </c>
      <c r="K303" s="2">
        <v>-6.0</v>
      </c>
      <c r="L303" s="2">
        <v>5.0</v>
      </c>
      <c r="M303" s="2" t="s">
        <v>109</v>
      </c>
      <c r="N303" s="2">
        <v>0.0</v>
      </c>
      <c r="O303" s="2">
        <v>0.0</v>
      </c>
      <c r="P303" s="2" t="s">
        <v>59</v>
      </c>
      <c r="Q303" s="2" t="s">
        <v>122</v>
      </c>
      <c r="R303" s="6"/>
      <c r="S303" s="2">
        <v>0.5</v>
      </c>
      <c r="T303" s="2">
        <v>0.0</v>
      </c>
      <c r="U303" s="2">
        <v>0.5</v>
      </c>
      <c r="V303" s="2">
        <f t="shared" si="9"/>
        <v>1</v>
      </c>
      <c r="W303" s="2" t="s">
        <v>3425</v>
      </c>
      <c r="X303" s="2" t="s">
        <v>3426</v>
      </c>
      <c r="Y303" s="2" t="s">
        <v>1113</v>
      </c>
      <c r="Z303" s="2" t="s">
        <v>264</v>
      </c>
      <c r="AA303" s="2" t="s">
        <v>3427</v>
      </c>
      <c r="AB303" s="6"/>
      <c r="AC303" s="2" t="s">
        <v>3428</v>
      </c>
      <c r="AD303" s="4" t="s">
        <v>3429</v>
      </c>
      <c r="AE303" s="2" t="s">
        <v>3430</v>
      </c>
      <c r="AF303" s="2" t="s">
        <v>3431</v>
      </c>
      <c r="AG303" s="2" t="s">
        <v>3432</v>
      </c>
      <c r="AH303" s="4" t="s">
        <v>3433</v>
      </c>
      <c r="AI303" s="2" t="s">
        <v>69</v>
      </c>
      <c r="AJ303" s="6"/>
    </row>
    <row r="304">
      <c r="A304" s="1">
        <v>44565.0</v>
      </c>
      <c r="B304" s="4" t="s">
        <v>36</v>
      </c>
      <c r="C304" s="5">
        <v>230.0</v>
      </c>
      <c r="D304" s="4" t="s">
        <v>3434</v>
      </c>
      <c r="E304" s="4" t="s">
        <v>3435</v>
      </c>
      <c r="F304" s="4">
        <v>2000.0</v>
      </c>
      <c r="G304" s="3" t="s">
        <v>3436</v>
      </c>
      <c r="H304" s="3">
        <v>3.0</v>
      </c>
      <c r="I304" s="2">
        <v>-10.0</v>
      </c>
      <c r="J304" s="3">
        <v>-7.0</v>
      </c>
      <c r="K304" s="9">
        <v>-9.0</v>
      </c>
      <c r="L304" s="3">
        <v>0.0</v>
      </c>
      <c r="M304" s="3" t="s">
        <v>109</v>
      </c>
      <c r="N304" s="2">
        <v>0.0</v>
      </c>
      <c r="O304" s="3">
        <v>1.0</v>
      </c>
      <c r="P304" s="3" t="s">
        <v>59</v>
      </c>
      <c r="Q304" s="3" t="s">
        <v>110</v>
      </c>
      <c r="R304" s="5"/>
      <c r="S304" s="3">
        <v>0.25</v>
      </c>
      <c r="T304" s="3">
        <v>0.5</v>
      </c>
      <c r="U304" s="3">
        <v>0.25</v>
      </c>
      <c r="V304" s="2">
        <f t="shared" si="9"/>
        <v>1</v>
      </c>
      <c r="W304" s="3" t="s">
        <v>3437</v>
      </c>
      <c r="X304" s="3" t="s">
        <v>124</v>
      </c>
      <c r="Y304" s="3" t="s">
        <v>1113</v>
      </c>
      <c r="Z304" s="3" t="s">
        <v>291</v>
      </c>
      <c r="AA304" s="3" t="s">
        <v>3438</v>
      </c>
      <c r="AB304" s="5"/>
      <c r="AC304" s="3" t="s">
        <v>3439</v>
      </c>
      <c r="AD304" s="4" t="s">
        <v>3440</v>
      </c>
      <c r="AE304" s="12" t="s">
        <v>3441</v>
      </c>
      <c r="AF304" s="3" t="s">
        <v>3442</v>
      </c>
      <c r="AG304" s="3" t="s">
        <v>3443</v>
      </c>
      <c r="AH304" s="4" t="s">
        <v>3444</v>
      </c>
      <c r="AI304" s="3" t="s">
        <v>1086</v>
      </c>
      <c r="AJ304" s="5"/>
    </row>
    <row r="305">
      <c r="A305" s="1">
        <v>44565.0</v>
      </c>
      <c r="B305" s="2" t="s">
        <v>36</v>
      </c>
      <c r="C305" s="5">
        <v>267.0</v>
      </c>
      <c r="D305" s="4" t="s">
        <v>3445</v>
      </c>
      <c r="E305" s="4" t="s">
        <v>3446</v>
      </c>
      <c r="F305" s="4">
        <v>2019.0</v>
      </c>
      <c r="G305" s="3" t="s">
        <v>3447</v>
      </c>
      <c r="H305" s="3">
        <v>3.0</v>
      </c>
      <c r="I305" s="2">
        <v>-10.0</v>
      </c>
      <c r="J305" s="3">
        <v>-7.0</v>
      </c>
      <c r="K305" s="9">
        <v>-9.0</v>
      </c>
      <c r="L305" s="3">
        <v>0.0</v>
      </c>
      <c r="M305" s="3" t="s">
        <v>109</v>
      </c>
      <c r="N305" s="2">
        <v>0.0</v>
      </c>
      <c r="O305" s="3">
        <v>1.0</v>
      </c>
      <c r="P305" s="3" t="s">
        <v>59</v>
      </c>
      <c r="Q305" s="3" t="s">
        <v>110</v>
      </c>
      <c r="R305" s="5"/>
      <c r="S305" s="3">
        <v>0.75</v>
      </c>
      <c r="T305" s="3">
        <v>0.25</v>
      </c>
      <c r="U305" s="3">
        <v>0.0</v>
      </c>
      <c r="V305" s="2">
        <f t="shared" si="9"/>
        <v>1</v>
      </c>
      <c r="W305" s="3" t="s">
        <v>3448</v>
      </c>
      <c r="X305" s="3" t="s">
        <v>1914</v>
      </c>
      <c r="Y305" s="3" t="s">
        <v>1113</v>
      </c>
      <c r="Z305" s="3" t="s">
        <v>3449</v>
      </c>
      <c r="AA305" s="3" t="s">
        <v>3450</v>
      </c>
      <c r="AB305" s="5"/>
      <c r="AC305" s="3" t="s">
        <v>3451</v>
      </c>
      <c r="AD305" s="4" t="s">
        <v>3446</v>
      </c>
      <c r="AE305" s="3" t="s">
        <v>3452</v>
      </c>
      <c r="AF305" s="3" t="s">
        <v>3453</v>
      </c>
      <c r="AG305" s="3" t="s">
        <v>3454</v>
      </c>
      <c r="AH305" s="4" t="s">
        <v>3455</v>
      </c>
      <c r="AI305" s="3" t="s">
        <v>69</v>
      </c>
      <c r="AJ305" s="3" t="s">
        <v>54</v>
      </c>
    </row>
    <row r="306">
      <c r="A306" s="1">
        <v>44565.0</v>
      </c>
      <c r="B306" s="2" t="s">
        <v>36</v>
      </c>
      <c r="C306" s="5">
        <v>297.0</v>
      </c>
      <c r="D306" s="4" t="s">
        <v>3456</v>
      </c>
      <c r="E306" s="4" t="s">
        <v>3457</v>
      </c>
      <c r="F306" s="4">
        <v>2014.0</v>
      </c>
      <c r="G306" s="3" t="s">
        <v>3458</v>
      </c>
      <c r="H306" s="3">
        <v>2.0</v>
      </c>
      <c r="I306" s="4">
        <v>-2.0</v>
      </c>
      <c r="J306" s="3">
        <v>0.0</v>
      </c>
      <c r="K306" s="3">
        <v>-3.0</v>
      </c>
      <c r="L306" s="3">
        <v>0.0</v>
      </c>
      <c r="M306" s="3" t="s">
        <v>2293</v>
      </c>
      <c r="N306" s="2">
        <v>0.0</v>
      </c>
      <c r="O306" s="3">
        <v>1.0</v>
      </c>
      <c r="P306" s="3" t="s">
        <v>59</v>
      </c>
      <c r="Q306" s="3" t="s">
        <v>122</v>
      </c>
      <c r="R306" s="5"/>
      <c r="S306" s="3">
        <v>0.0</v>
      </c>
      <c r="T306" s="3">
        <v>1.0</v>
      </c>
      <c r="U306" s="3">
        <v>0.0</v>
      </c>
      <c r="V306" s="2">
        <f t="shared" si="9"/>
        <v>1</v>
      </c>
      <c r="W306" s="3" t="s">
        <v>3459</v>
      </c>
      <c r="X306" s="3" t="s">
        <v>1901</v>
      </c>
      <c r="Y306" s="3" t="s">
        <v>3065</v>
      </c>
      <c r="Z306" s="3" t="s">
        <v>77</v>
      </c>
      <c r="AA306" s="3" t="s">
        <v>3460</v>
      </c>
      <c r="AB306" s="5"/>
      <c r="AC306" s="3" t="s">
        <v>3461</v>
      </c>
      <c r="AD306" s="4" t="s">
        <v>3457</v>
      </c>
      <c r="AE306" s="3" t="s">
        <v>3462</v>
      </c>
      <c r="AF306" s="3" t="s">
        <v>3463</v>
      </c>
      <c r="AG306" s="3" t="s">
        <v>3464</v>
      </c>
      <c r="AH306" s="4" t="s">
        <v>3465</v>
      </c>
      <c r="AI306" s="3" t="s">
        <v>174</v>
      </c>
      <c r="AJ306" s="3"/>
    </row>
    <row r="307">
      <c r="A307" s="1">
        <v>44565.0</v>
      </c>
      <c r="B307" s="2" t="s">
        <v>36</v>
      </c>
      <c r="C307" s="5">
        <v>300.0</v>
      </c>
      <c r="D307" s="9" t="s">
        <v>3466</v>
      </c>
      <c r="E307" s="4" t="s">
        <v>3467</v>
      </c>
      <c r="F307" s="4">
        <v>2020.0</v>
      </c>
      <c r="G307" s="4" t="s">
        <v>3468</v>
      </c>
      <c r="H307" s="4">
        <v>2.0</v>
      </c>
      <c r="I307" s="9">
        <v>-8.0</v>
      </c>
      <c r="J307" s="9">
        <v>-1.0</v>
      </c>
      <c r="K307" s="9">
        <v>-6.0</v>
      </c>
      <c r="L307" s="9">
        <v>9.0</v>
      </c>
      <c r="M307" s="9" t="s">
        <v>3469</v>
      </c>
      <c r="N307" s="2">
        <v>0.0</v>
      </c>
      <c r="O307" s="3">
        <v>1.0</v>
      </c>
      <c r="P307" s="3" t="s">
        <v>59</v>
      </c>
      <c r="Q307" s="3" t="s">
        <v>134</v>
      </c>
      <c r="R307" s="5"/>
      <c r="S307" s="9">
        <v>0.25</v>
      </c>
      <c r="T307" s="9">
        <v>0.75</v>
      </c>
      <c r="U307" s="3">
        <v>0.0</v>
      </c>
      <c r="V307" s="2">
        <f t="shared" si="9"/>
        <v>1</v>
      </c>
      <c r="W307" s="3" t="s">
        <v>3470</v>
      </c>
      <c r="X307" s="3" t="s">
        <v>3471</v>
      </c>
      <c r="Y307" s="3" t="s">
        <v>3472</v>
      </c>
      <c r="Z307" s="3" t="s">
        <v>77</v>
      </c>
      <c r="AA307" s="3" t="s">
        <v>3473</v>
      </c>
      <c r="AB307" s="5"/>
      <c r="AC307" s="3" t="s">
        <v>52</v>
      </c>
      <c r="AD307" s="4" t="s">
        <v>3467</v>
      </c>
      <c r="AE307" s="3" t="s">
        <v>3474</v>
      </c>
      <c r="AF307" s="3" t="s">
        <v>3475</v>
      </c>
      <c r="AG307" s="3" t="s">
        <v>3476</v>
      </c>
      <c r="AH307" s="4" t="s">
        <v>3477</v>
      </c>
      <c r="AI307" s="31" t="s">
        <v>3478</v>
      </c>
      <c r="AJ307" s="5"/>
    </row>
    <row r="308">
      <c r="A308" s="1">
        <v>44565.0</v>
      </c>
      <c r="B308" s="4" t="s">
        <v>36</v>
      </c>
      <c r="C308" s="5">
        <v>325.0</v>
      </c>
      <c r="D308" s="4" t="s">
        <v>3479</v>
      </c>
      <c r="E308" s="4" t="s">
        <v>3480</v>
      </c>
      <c r="F308" s="4">
        <v>2003.0</v>
      </c>
      <c r="G308" s="3" t="s">
        <v>3481</v>
      </c>
      <c r="H308" s="3">
        <v>2.0</v>
      </c>
      <c r="I308" s="2">
        <v>-10.0</v>
      </c>
      <c r="J308" s="3">
        <v>-6.0</v>
      </c>
      <c r="K308" s="3">
        <v>-6.0</v>
      </c>
      <c r="L308" s="3">
        <v>5.0</v>
      </c>
      <c r="M308" s="3" t="s">
        <v>109</v>
      </c>
      <c r="N308" s="2">
        <v>0.0</v>
      </c>
      <c r="O308" s="3">
        <v>0.0</v>
      </c>
      <c r="P308" s="3" t="s">
        <v>59</v>
      </c>
      <c r="Q308" s="3" t="s">
        <v>122</v>
      </c>
      <c r="R308" s="5"/>
      <c r="S308" s="3">
        <v>0.0</v>
      </c>
      <c r="T308" s="3">
        <v>0.75</v>
      </c>
      <c r="U308" s="3">
        <v>0.25</v>
      </c>
      <c r="V308" s="2">
        <f t="shared" si="9"/>
        <v>1</v>
      </c>
      <c r="W308" s="3" t="s">
        <v>3482</v>
      </c>
      <c r="X308" s="3" t="s">
        <v>3483</v>
      </c>
      <c r="Y308" s="3" t="s">
        <v>114</v>
      </c>
      <c r="Z308" s="3" t="s">
        <v>1747</v>
      </c>
      <c r="AA308" s="3" t="s">
        <v>3484</v>
      </c>
      <c r="AB308" s="5"/>
      <c r="AC308" s="3" t="s">
        <v>3485</v>
      </c>
      <c r="AD308" s="4" t="s">
        <v>3480</v>
      </c>
      <c r="AE308" s="3" t="s">
        <v>3486</v>
      </c>
      <c r="AF308" s="3" t="s">
        <v>2602</v>
      </c>
      <c r="AG308" s="3" t="s">
        <v>3487</v>
      </c>
      <c r="AH308" s="4" t="s">
        <v>3488</v>
      </c>
      <c r="AI308" s="3" t="s">
        <v>69</v>
      </c>
      <c r="AJ308" s="3" t="s">
        <v>54</v>
      </c>
    </row>
    <row r="309">
      <c r="A309" s="1">
        <v>44565.0</v>
      </c>
      <c r="B309" s="4" t="s">
        <v>36</v>
      </c>
      <c r="C309" s="5">
        <v>334.0</v>
      </c>
      <c r="D309" s="4" t="s">
        <v>3489</v>
      </c>
      <c r="E309" s="4" t="s">
        <v>3490</v>
      </c>
      <c r="F309" s="4">
        <v>2016.0</v>
      </c>
      <c r="G309" s="3" t="s">
        <v>3491</v>
      </c>
      <c r="H309" s="3">
        <v>2.0</v>
      </c>
      <c r="I309" s="4">
        <v>-10.0</v>
      </c>
      <c r="J309" s="3">
        <v>-4.0</v>
      </c>
      <c r="K309" s="3">
        <v>2.0</v>
      </c>
      <c r="L309" s="3">
        <v>2.0</v>
      </c>
      <c r="M309" s="3" t="s">
        <v>3492</v>
      </c>
      <c r="N309" s="2">
        <v>0.0</v>
      </c>
      <c r="O309" s="3">
        <v>0.0</v>
      </c>
      <c r="P309" s="3" t="s">
        <v>59</v>
      </c>
      <c r="Q309" s="3" t="s">
        <v>110</v>
      </c>
      <c r="R309" s="5"/>
      <c r="S309" s="3">
        <v>0.75</v>
      </c>
      <c r="T309" s="3">
        <v>0.25</v>
      </c>
      <c r="U309" s="3">
        <v>0.0</v>
      </c>
      <c r="V309" s="2">
        <v>0.0</v>
      </c>
      <c r="W309" s="3" t="s">
        <v>3493</v>
      </c>
      <c r="X309" s="3" t="s">
        <v>1664</v>
      </c>
      <c r="Y309" s="3" t="s">
        <v>3494</v>
      </c>
      <c r="Z309" s="3" t="s">
        <v>1747</v>
      </c>
      <c r="AA309" s="3" t="s">
        <v>3495</v>
      </c>
      <c r="AB309" s="5"/>
      <c r="AC309" s="3" t="s">
        <v>3496</v>
      </c>
      <c r="AD309" s="4" t="s">
        <v>3490</v>
      </c>
      <c r="AE309" s="3" t="s">
        <v>3497</v>
      </c>
      <c r="AF309" s="3" t="s">
        <v>3498</v>
      </c>
      <c r="AG309" s="3" t="s">
        <v>52</v>
      </c>
      <c r="AH309" s="4" t="s">
        <v>3499</v>
      </c>
      <c r="AI309" s="3" t="s">
        <v>69</v>
      </c>
      <c r="AJ309" s="3" t="s">
        <v>54</v>
      </c>
    </row>
    <row r="310">
      <c r="A310" s="1">
        <v>44565.0</v>
      </c>
      <c r="B310" s="2" t="s">
        <v>36</v>
      </c>
      <c r="C310" s="5">
        <v>353.0</v>
      </c>
      <c r="D310" s="4" t="s">
        <v>3500</v>
      </c>
      <c r="E310" s="4" t="s">
        <v>3501</v>
      </c>
      <c r="F310" s="4">
        <v>2016.0</v>
      </c>
      <c r="G310" s="3" t="s">
        <v>289</v>
      </c>
      <c r="H310" s="3">
        <v>3.0</v>
      </c>
      <c r="I310" s="4">
        <v>-10.0</v>
      </c>
      <c r="J310" s="3">
        <v>0.0</v>
      </c>
      <c r="K310" s="3">
        <v>-15.0</v>
      </c>
      <c r="L310" s="3">
        <v>5.0</v>
      </c>
      <c r="M310" s="3" t="s">
        <v>40</v>
      </c>
      <c r="N310" s="2">
        <v>1.0</v>
      </c>
      <c r="O310" s="3">
        <v>1.0</v>
      </c>
      <c r="P310" s="3" t="s">
        <v>301</v>
      </c>
      <c r="Q310" s="3" t="s">
        <v>3502</v>
      </c>
      <c r="R310" s="5"/>
      <c r="S310" s="3">
        <v>0.5</v>
      </c>
      <c r="T310" s="3">
        <v>0.5</v>
      </c>
      <c r="U310" s="3">
        <v>0.0</v>
      </c>
      <c r="V310" s="2">
        <f>SUM(S310:U310)</f>
        <v>1</v>
      </c>
      <c r="W310" s="3" t="s">
        <v>3503</v>
      </c>
      <c r="X310" s="3" t="s">
        <v>3504</v>
      </c>
      <c r="Y310" s="3" t="s">
        <v>3505</v>
      </c>
      <c r="Z310" s="3" t="s">
        <v>318</v>
      </c>
      <c r="AA310" s="3" t="s">
        <v>3506</v>
      </c>
      <c r="AB310" s="5"/>
      <c r="AC310" s="3" t="s">
        <v>3507</v>
      </c>
      <c r="AD310" s="4" t="s">
        <v>3508</v>
      </c>
      <c r="AE310" s="3" t="s">
        <v>3509</v>
      </c>
      <c r="AF310" s="3" t="s">
        <v>3510</v>
      </c>
      <c r="AG310" s="3" t="s">
        <v>3511</v>
      </c>
      <c r="AH310" s="4" t="s">
        <v>3512</v>
      </c>
      <c r="AI310" s="3" t="s">
        <v>69</v>
      </c>
      <c r="AJ310" s="3" t="s">
        <v>54</v>
      </c>
    </row>
    <row r="311">
      <c r="A311" s="1">
        <v>44565.0</v>
      </c>
      <c r="B311" s="2" t="s">
        <v>36</v>
      </c>
      <c r="C311" s="5">
        <v>350.0</v>
      </c>
      <c r="D311" s="4" t="s">
        <v>3513</v>
      </c>
      <c r="E311" s="4" t="s">
        <v>3514</v>
      </c>
      <c r="F311" s="4">
        <v>2017.0</v>
      </c>
      <c r="G311" s="3" t="s">
        <v>3515</v>
      </c>
      <c r="H311" s="3">
        <v>2.0</v>
      </c>
      <c r="I311" s="4">
        <v>-7.0</v>
      </c>
      <c r="J311" s="3">
        <v>-6.0</v>
      </c>
      <c r="K311" s="3">
        <v>0.0</v>
      </c>
      <c r="L311" s="3">
        <v>3.0</v>
      </c>
      <c r="M311" s="3" t="s">
        <v>1602</v>
      </c>
      <c r="N311" s="2">
        <v>0.0</v>
      </c>
      <c r="O311" s="3">
        <v>0.0</v>
      </c>
      <c r="P311" s="3" t="s">
        <v>301</v>
      </c>
      <c r="Q311" s="3" t="s">
        <v>110</v>
      </c>
      <c r="R311" s="5"/>
      <c r="S311" s="3">
        <v>0.75</v>
      </c>
      <c r="T311" s="3">
        <v>0.0</v>
      </c>
      <c r="U311" s="3">
        <v>0.25</v>
      </c>
      <c r="V311" s="2">
        <v>0.0</v>
      </c>
      <c r="W311" s="3" t="s">
        <v>3516</v>
      </c>
      <c r="X311" s="3" t="s">
        <v>3517</v>
      </c>
      <c r="Y311" s="3" t="s">
        <v>3518</v>
      </c>
      <c r="Z311" s="3" t="s">
        <v>1747</v>
      </c>
      <c r="AA311" s="3" t="s">
        <v>3519</v>
      </c>
      <c r="AB311" s="5"/>
      <c r="AC311" s="3" t="s">
        <v>3520</v>
      </c>
      <c r="AD311" s="4" t="s">
        <v>3514</v>
      </c>
      <c r="AE311" s="3" t="s">
        <v>3521</v>
      </c>
      <c r="AF311" s="3" t="s">
        <v>3522</v>
      </c>
      <c r="AG311" s="3" t="s">
        <v>3523</v>
      </c>
      <c r="AH311" s="4" t="s">
        <v>3524</v>
      </c>
      <c r="AI311" s="3" t="s">
        <v>69</v>
      </c>
      <c r="AJ311" s="3" t="s">
        <v>54</v>
      </c>
    </row>
    <row r="312">
      <c r="A312" s="1">
        <v>44565.0</v>
      </c>
      <c r="B312" s="4" t="s">
        <v>36</v>
      </c>
      <c r="C312" s="5">
        <v>360.0</v>
      </c>
      <c r="D312" s="4" t="s">
        <v>3525</v>
      </c>
      <c r="E312" s="4" t="s">
        <v>3526</v>
      </c>
      <c r="F312" s="4">
        <v>2013.0</v>
      </c>
      <c r="G312" s="3" t="s">
        <v>2485</v>
      </c>
      <c r="H312" s="3">
        <v>3.0</v>
      </c>
      <c r="I312" s="4">
        <v>-4.0</v>
      </c>
      <c r="J312" s="3">
        <v>-1.0</v>
      </c>
      <c r="K312" s="3">
        <v>-2.0</v>
      </c>
      <c r="L312" s="3">
        <v>0.0</v>
      </c>
      <c r="M312" s="3" t="s">
        <v>1147</v>
      </c>
      <c r="N312" s="2">
        <v>0.0</v>
      </c>
      <c r="O312" s="3">
        <v>1.0</v>
      </c>
      <c r="P312" s="3" t="s">
        <v>59</v>
      </c>
      <c r="Q312" s="3" t="s">
        <v>110</v>
      </c>
      <c r="R312" s="5"/>
      <c r="S312" s="3">
        <v>0.25</v>
      </c>
      <c r="T312" s="3">
        <v>0.75</v>
      </c>
      <c r="U312" s="3">
        <v>0.0</v>
      </c>
      <c r="V312" s="2">
        <f t="shared" ref="V312:V382" si="10">SUM(S312:U312)</f>
        <v>1</v>
      </c>
      <c r="W312" s="3" t="s">
        <v>3527</v>
      </c>
      <c r="X312" s="3" t="s">
        <v>3528</v>
      </c>
      <c r="Y312" s="3" t="s">
        <v>3529</v>
      </c>
      <c r="Z312" s="3" t="s">
        <v>1138</v>
      </c>
      <c r="AA312" s="3" t="s">
        <v>3530</v>
      </c>
      <c r="AB312" s="5"/>
      <c r="AC312" s="3" t="s">
        <v>3531</v>
      </c>
      <c r="AD312" s="4" t="s">
        <v>3526</v>
      </c>
      <c r="AE312" s="3" t="s">
        <v>3532</v>
      </c>
      <c r="AF312" s="3" t="s">
        <v>3533</v>
      </c>
      <c r="AG312" s="3" t="s">
        <v>52</v>
      </c>
      <c r="AH312" s="4" t="s">
        <v>3534</v>
      </c>
      <c r="AI312" s="3" t="s">
        <v>69</v>
      </c>
      <c r="AJ312" s="3" t="s">
        <v>54</v>
      </c>
    </row>
    <row r="313">
      <c r="A313" s="32">
        <v>44565.0</v>
      </c>
      <c r="B313" s="33" t="s">
        <v>36</v>
      </c>
      <c r="C313" s="34">
        <v>370.0</v>
      </c>
      <c r="D313" s="35" t="s">
        <v>3535</v>
      </c>
      <c r="E313" s="36" t="s">
        <v>3536</v>
      </c>
      <c r="F313" s="36">
        <v>2021.0</v>
      </c>
      <c r="G313" s="37" t="s">
        <v>3537</v>
      </c>
      <c r="H313" s="37">
        <v>3.0</v>
      </c>
      <c r="I313" s="33">
        <v>-7.0</v>
      </c>
      <c r="J313" s="37">
        <v>-4.0</v>
      </c>
      <c r="K313" s="37" t="s">
        <v>52</v>
      </c>
      <c r="L313" s="37" t="s">
        <v>52</v>
      </c>
      <c r="M313" s="37" t="s">
        <v>1301</v>
      </c>
      <c r="N313" s="33">
        <v>0.0</v>
      </c>
      <c r="O313" s="37">
        <v>0.0</v>
      </c>
      <c r="P313" s="37" t="s">
        <v>96</v>
      </c>
      <c r="Q313" s="37" t="s">
        <v>110</v>
      </c>
      <c r="R313" s="34"/>
      <c r="S313" s="37">
        <v>1.0</v>
      </c>
      <c r="T313" s="37">
        <v>0.0</v>
      </c>
      <c r="U313" s="37">
        <v>0.0</v>
      </c>
      <c r="V313" s="33">
        <f t="shared" si="10"/>
        <v>1</v>
      </c>
      <c r="W313" s="37" t="s">
        <v>3538</v>
      </c>
      <c r="X313" s="37" t="s">
        <v>3539</v>
      </c>
      <c r="Y313" s="37" t="s">
        <v>3540</v>
      </c>
      <c r="Z313" s="37" t="s">
        <v>3541</v>
      </c>
      <c r="AA313" s="37" t="s">
        <v>3542</v>
      </c>
      <c r="AB313" s="34"/>
      <c r="AC313" s="37" t="s">
        <v>3543</v>
      </c>
      <c r="AD313" s="37" t="s">
        <v>3544</v>
      </c>
      <c r="AE313" s="37" t="s">
        <v>3545</v>
      </c>
      <c r="AF313" s="37" t="s">
        <v>3546</v>
      </c>
      <c r="AG313" s="37" t="s">
        <v>52</v>
      </c>
      <c r="AH313" s="36" t="s">
        <v>3547</v>
      </c>
      <c r="AI313" s="37" t="s">
        <v>69</v>
      </c>
      <c r="AJ313" s="37" t="s">
        <v>54</v>
      </c>
    </row>
    <row r="314">
      <c r="A314" s="1">
        <v>44566.0</v>
      </c>
      <c r="B314" s="38"/>
      <c r="C314" s="5">
        <v>163.0</v>
      </c>
      <c r="D314" s="4" t="s">
        <v>3548</v>
      </c>
      <c r="E314" s="4" t="s">
        <v>3549</v>
      </c>
      <c r="F314" s="4">
        <v>2015.0</v>
      </c>
      <c r="G314" s="6"/>
      <c r="H314" s="6"/>
      <c r="I314" s="39"/>
      <c r="J314" s="6"/>
      <c r="K314" s="6"/>
      <c r="L314" s="6"/>
      <c r="M314" s="2" t="s">
        <v>109</v>
      </c>
      <c r="N314" s="6"/>
      <c r="O314" s="6"/>
      <c r="P314" s="6"/>
      <c r="Q314" s="6"/>
      <c r="R314" s="6"/>
      <c r="S314" s="6"/>
      <c r="T314" s="6"/>
      <c r="U314" s="6"/>
      <c r="V314" s="2">
        <f t="shared" si="10"/>
        <v>0</v>
      </c>
      <c r="W314" s="6"/>
      <c r="X314" s="6"/>
      <c r="Y314" s="6"/>
      <c r="Z314" s="6"/>
      <c r="AA314" s="6"/>
      <c r="AB314" s="6"/>
      <c r="AC314" s="6"/>
      <c r="AD314" s="4" t="s">
        <v>3550</v>
      </c>
      <c r="AE314" s="6"/>
      <c r="AF314" s="6"/>
      <c r="AG314" s="6"/>
      <c r="AH314" s="2"/>
      <c r="AI314" s="6"/>
      <c r="AJ314" s="6"/>
    </row>
    <row r="315">
      <c r="A315" s="1">
        <v>44566.0</v>
      </c>
      <c r="B315" s="38"/>
      <c r="C315" s="5">
        <v>180.0</v>
      </c>
      <c r="D315" s="4" t="s">
        <v>3551</v>
      </c>
      <c r="E315" s="4" t="s">
        <v>3552</v>
      </c>
      <c r="F315" s="4">
        <v>2015.0</v>
      </c>
      <c r="G315" s="6"/>
      <c r="H315" s="2">
        <v>3.0</v>
      </c>
      <c r="I315" s="2">
        <v>-10.0</v>
      </c>
      <c r="J315" s="2">
        <v>-6.0</v>
      </c>
      <c r="K315" s="2">
        <v>-12.0</v>
      </c>
      <c r="L315" s="2">
        <v>3.0</v>
      </c>
      <c r="M315" s="2" t="s">
        <v>109</v>
      </c>
      <c r="N315" s="6"/>
      <c r="O315" s="6"/>
      <c r="P315" s="6"/>
      <c r="Q315" s="6"/>
      <c r="R315" s="6"/>
      <c r="S315" s="6"/>
      <c r="T315" s="6"/>
      <c r="U315" s="6"/>
      <c r="V315" s="2">
        <f t="shared" si="10"/>
        <v>0</v>
      </c>
      <c r="W315" s="6"/>
      <c r="X315" s="6"/>
      <c r="Y315" s="6"/>
      <c r="Z315" s="6"/>
      <c r="AA315" s="6"/>
      <c r="AB315" s="6"/>
      <c r="AC315" s="6"/>
      <c r="AD315" s="4" t="s">
        <v>3552</v>
      </c>
      <c r="AE315" s="6"/>
      <c r="AF315" s="6"/>
      <c r="AG315" s="6"/>
      <c r="AH315" s="11"/>
      <c r="AI315" s="6"/>
      <c r="AJ315" s="6"/>
    </row>
    <row r="316">
      <c r="A316" s="1">
        <v>44566.0</v>
      </c>
      <c r="B316" s="38"/>
      <c r="C316" s="5">
        <v>184.0</v>
      </c>
      <c r="D316" s="4" t="s">
        <v>3553</v>
      </c>
      <c r="E316" s="4" t="s">
        <v>3554</v>
      </c>
      <c r="F316" s="4">
        <v>2018.0</v>
      </c>
      <c r="G316" s="6"/>
      <c r="H316" s="6"/>
      <c r="I316" s="2">
        <v>-10.0</v>
      </c>
      <c r="J316" s="3">
        <v>-6.0</v>
      </c>
      <c r="K316" s="3">
        <v>2.0</v>
      </c>
      <c r="L316" s="3">
        <v>2.0</v>
      </c>
      <c r="M316" s="3" t="s">
        <v>142</v>
      </c>
      <c r="N316" s="6"/>
      <c r="O316" s="6"/>
      <c r="P316" s="6"/>
      <c r="Q316" s="6"/>
      <c r="R316" s="6"/>
      <c r="S316" s="6"/>
      <c r="T316" s="6"/>
      <c r="U316" s="6"/>
      <c r="V316" s="2">
        <f t="shared" si="10"/>
        <v>0</v>
      </c>
      <c r="W316" s="6"/>
      <c r="X316" s="6"/>
      <c r="Y316" s="6"/>
      <c r="Z316" s="6"/>
      <c r="AA316" s="6"/>
      <c r="AB316" s="6"/>
      <c r="AC316" s="6"/>
      <c r="AD316" s="4" t="s">
        <v>3555</v>
      </c>
      <c r="AE316" s="6"/>
      <c r="AF316" s="6"/>
      <c r="AG316" s="6"/>
      <c r="AH316" s="4" t="s">
        <v>3556</v>
      </c>
      <c r="AI316" s="6"/>
      <c r="AJ316" s="6"/>
    </row>
    <row r="317">
      <c r="A317" s="1">
        <v>44566.0</v>
      </c>
      <c r="B317" s="38"/>
      <c r="C317" s="5">
        <v>185.0</v>
      </c>
      <c r="D317" s="4" t="s">
        <v>3557</v>
      </c>
      <c r="E317" s="4" t="s">
        <v>3558</v>
      </c>
      <c r="F317" s="11"/>
      <c r="G317" s="6"/>
      <c r="H317" s="6"/>
      <c r="I317" s="39"/>
      <c r="J317" s="6"/>
      <c r="K317" s="6"/>
      <c r="L317" s="6"/>
      <c r="M317" s="2" t="s">
        <v>109</v>
      </c>
      <c r="N317" s="6"/>
      <c r="O317" s="6"/>
      <c r="P317" s="6"/>
      <c r="Q317" s="6"/>
      <c r="R317" s="6"/>
      <c r="S317" s="6"/>
      <c r="T317" s="6"/>
      <c r="U317" s="6"/>
      <c r="V317" s="2">
        <f t="shared" si="10"/>
        <v>0</v>
      </c>
      <c r="W317" s="6"/>
      <c r="X317" s="6"/>
      <c r="Y317" s="6"/>
      <c r="Z317" s="6"/>
      <c r="AA317" s="6"/>
      <c r="AB317" s="6"/>
      <c r="AC317" s="6"/>
      <c r="AD317" s="4" t="s">
        <v>3559</v>
      </c>
      <c r="AE317" s="6"/>
      <c r="AF317" s="6"/>
      <c r="AG317" s="6"/>
      <c r="AH317" s="11"/>
      <c r="AI317" s="6"/>
      <c r="AJ317" s="6"/>
    </row>
    <row r="318">
      <c r="A318" s="1">
        <v>44566.0</v>
      </c>
      <c r="B318" s="38"/>
      <c r="C318" s="5">
        <v>187.0</v>
      </c>
      <c r="D318" s="4" t="s">
        <v>3560</v>
      </c>
      <c r="E318" s="4" t="s">
        <v>3561</v>
      </c>
      <c r="F318" s="4">
        <v>2019.0</v>
      </c>
      <c r="G318" s="2" t="s">
        <v>176</v>
      </c>
      <c r="H318" s="6"/>
      <c r="I318" s="9">
        <v>-3.0</v>
      </c>
      <c r="J318" s="6"/>
      <c r="K318" s="6"/>
      <c r="L318" s="6"/>
      <c r="M318" s="2" t="s">
        <v>1165</v>
      </c>
      <c r="N318" s="6"/>
      <c r="O318" s="6"/>
      <c r="P318" s="6"/>
      <c r="Q318" s="6"/>
      <c r="R318" s="6"/>
      <c r="S318" s="6"/>
      <c r="T318" s="6"/>
      <c r="U318" s="6"/>
      <c r="V318" s="2">
        <f t="shared" si="10"/>
        <v>0</v>
      </c>
      <c r="W318" s="6"/>
      <c r="X318" s="6"/>
      <c r="Y318" s="6"/>
      <c r="Z318" s="6"/>
      <c r="AA318" s="6"/>
      <c r="AB318" s="6"/>
      <c r="AC318" s="6"/>
      <c r="AD318" s="4" t="s">
        <v>3562</v>
      </c>
      <c r="AE318" s="6"/>
      <c r="AF318" s="6"/>
      <c r="AG318" s="6"/>
      <c r="AH318" s="4" t="s">
        <v>3563</v>
      </c>
      <c r="AI318" s="6"/>
      <c r="AJ318" s="6"/>
    </row>
    <row r="319">
      <c r="A319" s="1">
        <v>44566.0</v>
      </c>
      <c r="B319" s="38"/>
      <c r="C319" s="5">
        <v>193.0</v>
      </c>
      <c r="D319" s="4" t="s">
        <v>3564</v>
      </c>
      <c r="E319" s="4" t="s">
        <v>3565</v>
      </c>
      <c r="F319" s="4">
        <v>2016.0</v>
      </c>
      <c r="G319" s="6"/>
      <c r="H319" s="6"/>
      <c r="I319" s="39"/>
      <c r="J319" s="6"/>
      <c r="K319" s="6"/>
      <c r="L319" s="6"/>
      <c r="M319" s="2" t="s">
        <v>1165</v>
      </c>
      <c r="N319" s="6"/>
      <c r="O319" s="6"/>
      <c r="P319" s="6"/>
      <c r="Q319" s="6"/>
      <c r="R319" s="6"/>
      <c r="S319" s="6"/>
      <c r="T319" s="6"/>
      <c r="U319" s="6"/>
      <c r="V319" s="2">
        <f t="shared" si="10"/>
        <v>0</v>
      </c>
      <c r="W319" s="6"/>
      <c r="X319" s="6"/>
      <c r="Y319" s="6"/>
      <c r="Z319" s="6"/>
      <c r="AA319" s="6"/>
      <c r="AB319" s="6"/>
      <c r="AC319" s="6"/>
      <c r="AD319" s="4" t="s">
        <v>3566</v>
      </c>
      <c r="AE319" s="6"/>
      <c r="AF319" s="6"/>
      <c r="AG319" s="6"/>
      <c r="AH319" s="4" t="s">
        <v>3567</v>
      </c>
      <c r="AI319" s="6"/>
      <c r="AJ319" s="6"/>
    </row>
    <row r="320">
      <c r="A320" s="1">
        <v>44566.0</v>
      </c>
      <c r="B320" s="38"/>
      <c r="C320" s="5">
        <v>209.0</v>
      </c>
      <c r="D320" s="4" t="s">
        <v>3568</v>
      </c>
      <c r="E320" s="4" t="s">
        <v>3569</v>
      </c>
      <c r="F320" s="4">
        <v>2020.0</v>
      </c>
      <c r="G320" s="6"/>
      <c r="H320" s="6"/>
      <c r="I320" s="2">
        <v>-10.0</v>
      </c>
      <c r="J320" s="2">
        <v>-5.0</v>
      </c>
      <c r="K320" s="6"/>
      <c r="L320" s="6"/>
      <c r="M320" s="2" t="s">
        <v>1860</v>
      </c>
      <c r="N320" s="6"/>
      <c r="O320" s="6"/>
      <c r="P320" s="2" t="s">
        <v>96</v>
      </c>
      <c r="Q320" s="6"/>
      <c r="R320" s="6"/>
      <c r="S320" s="6"/>
      <c r="T320" s="6"/>
      <c r="U320" s="6"/>
      <c r="V320" s="2">
        <f t="shared" si="10"/>
        <v>0</v>
      </c>
      <c r="W320" s="6"/>
      <c r="X320" s="6"/>
      <c r="Y320" s="6"/>
      <c r="Z320" s="6"/>
      <c r="AA320" s="6"/>
      <c r="AB320" s="6"/>
      <c r="AC320" s="6"/>
      <c r="AD320" s="4" t="s">
        <v>3569</v>
      </c>
      <c r="AE320" s="6"/>
      <c r="AF320" s="6"/>
      <c r="AG320" s="6"/>
      <c r="AH320" s="4" t="s">
        <v>3570</v>
      </c>
      <c r="AI320" s="6"/>
      <c r="AJ320" s="6"/>
    </row>
    <row r="321">
      <c r="A321" s="1">
        <v>44566.0</v>
      </c>
      <c r="B321" s="38"/>
      <c r="C321" s="5">
        <v>217.0</v>
      </c>
      <c r="D321" s="4" t="s">
        <v>3571</v>
      </c>
      <c r="E321" s="4" t="s">
        <v>3572</v>
      </c>
      <c r="F321" s="4">
        <v>2004.0</v>
      </c>
      <c r="G321" s="5"/>
      <c r="H321" s="5"/>
      <c r="I321" s="2">
        <v>-10.0</v>
      </c>
      <c r="J321" s="5"/>
      <c r="K321" s="5"/>
      <c r="L321" s="5"/>
      <c r="M321" s="3" t="s">
        <v>109</v>
      </c>
      <c r="N321" s="38"/>
      <c r="O321" s="5"/>
      <c r="P321" s="5"/>
      <c r="Q321" s="5"/>
      <c r="R321" s="5"/>
      <c r="S321" s="5"/>
      <c r="T321" s="5"/>
      <c r="U321" s="5"/>
      <c r="V321" s="2">
        <f t="shared" si="10"/>
        <v>0</v>
      </c>
      <c r="W321" s="5"/>
      <c r="X321" s="5"/>
      <c r="Y321" s="5"/>
      <c r="Z321" s="5"/>
      <c r="AA321" s="5"/>
      <c r="AB321" s="5"/>
      <c r="AC321" s="5"/>
      <c r="AD321" s="4" t="s">
        <v>3572</v>
      </c>
      <c r="AE321" s="5"/>
      <c r="AF321" s="5"/>
      <c r="AG321" s="5"/>
      <c r="AH321" s="4" t="s">
        <v>3573</v>
      </c>
      <c r="AI321" s="5"/>
      <c r="AJ321" s="5"/>
    </row>
    <row r="322">
      <c r="A322" s="1">
        <v>44566.0</v>
      </c>
      <c r="B322" s="38"/>
      <c r="C322" s="5">
        <v>218.0</v>
      </c>
      <c r="D322" s="4" t="s">
        <v>3574</v>
      </c>
      <c r="E322" s="4" t="s">
        <v>3575</v>
      </c>
      <c r="F322" s="4">
        <v>2021.0</v>
      </c>
      <c r="G322" s="5"/>
      <c r="H322" s="5"/>
      <c r="I322" s="2">
        <v>-10.0</v>
      </c>
      <c r="J322" s="5"/>
      <c r="K322" s="5"/>
      <c r="L322" s="5"/>
      <c r="M322" s="3" t="s">
        <v>1602</v>
      </c>
      <c r="N322" s="38"/>
      <c r="O322" s="5"/>
      <c r="P322" s="5"/>
      <c r="Q322" s="5"/>
      <c r="R322" s="5"/>
      <c r="S322" s="5"/>
      <c r="T322" s="5"/>
      <c r="U322" s="5"/>
      <c r="V322" s="2">
        <f t="shared" si="10"/>
        <v>0</v>
      </c>
      <c r="W322" s="5"/>
      <c r="X322" s="5"/>
      <c r="Y322" s="5"/>
      <c r="Z322" s="5"/>
      <c r="AA322" s="5"/>
      <c r="AB322" s="5"/>
      <c r="AC322" s="5"/>
      <c r="AD322" s="4" t="s">
        <v>3575</v>
      </c>
      <c r="AE322" s="5"/>
      <c r="AF322" s="5"/>
      <c r="AG322" s="5"/>
      <c r="AH322" s="4" t="s">
        <v>3576</v>
      </c>
      <c r="AI322" s="5"/>
      <c r="AJ322" s="5"/>
    </row>
    <row r="323">
      <c r="A323" s="1">
        <v>44566.0</v>
      </c>
      <c r="B323" s="38"/>
      <c r="C323" s="5">
        <v>219.0</v>
      </c>
      <c r="D323" s="4" t="s">
        <v>3577</v>
      </c>
      <c r="E323" s="4" t="s">
        <v>3578</v>
      </c>
      <c r="F323" s="4">
        <v>2021.0</v>
      </c>
      <c r="G323" s="5"/>
      <c r="H323" s="5"/>
      <c r="I323" s="2">
        <v>-10.0</v>
      </c>
      <c r="J323" s="5"/>
      <c r="K323" s="5"/>
      <c r="L323" s="5"/>
      <c r="M323" s="3" t="s">
        <v>1602</v>
      </c>
      <c r="N323" s="38"/>
      <c r="O323" s="5"/>
      <c r="P323" s="5"/>
      <c r="Q323" s="5"/>
      <c r="R323" s="5"/>
      <c r="S323" s="5"/>
      <c r="T323" s="5"/>
      <c r="U323" s="5"/>
      <c r="V323" s="2">
        <f t="shared" si="10"/>
        <v>0</v>
      </c>
      <c r="W323" s="5"/>
      <c r="X323" s="5"/>
      <c r="Y323" s="5"/>
      <c r="Z323" s="5"/>
      <c r="AA323" s="5"/>
      <c r="AB323" s="5"/>
      <c r="AC323" s="5"/>
      <c r="AD323" s="4" t="s">
        <v>3578</v>
      </c>
      <c r="AE323" s="5"/>
      <c r="AF323" s="5"/>
      <c r="AG323" s="5"/>
      <c r="AH323" s="11"/>
      <c r="AI323" s="5"/>
      <c r="AJ323" s="5"/>
    </row>
    <row r="324">
      <c r="A324" s="1">
        <v>44566.0</v>
      </c>
      <c r="B324" s="38"/>
      <c r="C324" s="5">
        <v>224.0</v>
      </c>
      <c r="D324" s="4" t="s">
        <v>3579</v>
      </c>
      <c r="E324" s="4" t="s">
        <v>3580</v>
      </c>
      <c r="F324" s="4">
        <v>2021.0</v>
      </c>
      <c r="G324" s="5"/>
      <c r="H324" s="5"/>
      <c r="I324" s="40"/>
      <c r="J324" s="5"/>
      <c r="K324" s="5"/>
      <c r="L324" s="5"/>
      <c r="M324" s="3" t="s">
        <v>1602</v>
      </c>
      <c r="N324" s="38"/>
      <c r="O324" s="5"/>
      <c r="P324" s="5"/>
      <c r="Q324" s="3" t="s">
        <v>134</v>
      </c>
      <c r="R324" s="5"/>
      <c r="S324" s="5"/>
      <c r="T324" s="5"/>
      <c r="U324" s="5"/>
      <c r="V324" s="2">
        <f t="shared" si="10"/>
        <v>0</v>
      </c>
      <c r="W324" s="5"/>
      <c r="X324" s="5"/>
      <c r="Y324" s="5"/>
      <c r="Z324" s="5"/>
      <c r="AA324" s="5"/>
      <c r="AB324" s="5"/>
      <c r="AC324" s="5"/>
      <c r="AD324" s="4" t="s">
        <v>3580</v>
      </c>
      <c r="AE324" s="5"/>
      <c r="AF324" s="5"/>
      <c r="AG324" s="5"/>
      <c r="AH324" s="4" t="s">
        <v>3581</v>
      </c>
      <c r="AI324" s="5"/>
      <c r="AJ324" s="5"/>
    </row>
    <row r="325">
      <c r="A325" s="1">
        <v>44566.0</v>
      </c>
      <c r="B325" s="38"/>
      <c r="C325" s="5">
        <v>233.0</v>
      </c>
      <c r="D325" s="4" t="s">
        <v>3582</v>
      </c>
      <c r="E325" s="4" t="s">
        <v>3583</v>
      </c>
      <c r="F325" s="4">
        <v>2021.0</v>
      </c>
      <c r="G325" s="5"/>
      <c r="H325" s="5"/>
      <c r="I325" s="40"/>
      <c r="J325" s="5"/>
      <c r="K325" s="5"/>
      <c r="L325" s="5"/>
      <c r="M325" s="3" t="s">
        <v>40</v>
      </c>
      <c r="N325" s="38"/>
      <c r="O325" s="5"/>
      <c r="P325" s="5"/>
      <c r="Q325" s="5"/>
      <c r="R325" s="5"/>
      <c r="S325" s="5"/>
      <c r="T325" s="5"/>
      <c r="U325" s="5"/>
      <c r="V325" s="2">
        <f t="shared" si="10"/>
        <v>0</v>
      </c>
      <c r="W325" s="5"/>
      <c r="X325" s="5"/>
      <c r="Y325" s="5"/>
      <c r="Z325" s="5"/>
      <c r="AA325" s="5"/>
      <c r="AB325" s="5"/>
      <c r="AC325" s="5"/>
      <c r="AD325" s="4" t="s">
        <v>3583</v>
      </c>
      <c r="AE325" s="5"/>
      <c r="AF325" s="5"/>
      <c r="AG325" s="5"/>
      <c r="AH325" s="4" t="s">
        <v>3584</v>
      </c>
      <c r="AI325" s="5"/>
      <c r="AJ325" s="5"/>
    </row>
    <row r="326">
      <c r="A326" s="1">
        <v>44566.0</v>
      </c>
      <c r="B326" s="38"/>
      <c r="C326" s="5">
        <v>234.0</v>
      </c>
      <c r="D326" s="4" t="s">
        <v>3585</v>
      </c>
      <c r="E326" s="4" t="s">
        <v>3586</v>
      </c>
      <c r="F326" s="11"/>
      <c r="G326" s="5"/>
      <c r="H326" s="5"/>
      <c r="I326" s="2">
        <v>-10.0</v>
      </c>
      <c r="J326" s="5"/>
      <c r="K326" s="5"/>
      <c r="L326" s="5"/>
      <c r="M326" s="3" t="s">
        <v>109</v>
      </c>
      <c r="N326" s="38"/>
      <c r="O326" s="5"/>
      <c r="P326" s="5"/>
      <c r="Q326" s="5"/>
      <c r="R326" s="5"/>
      <c r="S326" s="5"/>
      <c r="T326" s="5"/>
      <c r="U326" s="5"/>
      <c r="V326" s="2">
        <f t="shared" si="10"/>
        <v>0</v>
      </c>
      <c r="W326" s="5"/>
      <c r="X326" s="5"/>
      <c r="Y326" s="5"/>
      <c r="Z326" s="5"/>
      <c r="AA326" s="5"/>
      <c r="AB326" s="5"/>
      <c r="AC326" s="5"/>
      <c r="AD326" s="4" t="s">
        <v>3587</v>
      </c>
      <c r="AE326" s="5"/>
      <c r="AF326" s="3" t="s">
        <v>3588</v>
      </c>
      <c r="AG326" s="5"/>
      <c r="AH326" s="11"/>
      <c r="AI326" s="5"/>
      <c r="AJ326" s="5"/>
    </row>
    <row r="327">
      <c r="A327" s="1">
        <v>44566.0</v>
      </c>
      <c r="B327" s="38"/>
      <c r="C327" s="5">
        <v>237.0</v>
      </c>
      <c r="D327" s="4" t="s">
        <v>3589</v>
      </c>
      <c r="E327" s="4" t="s">
        <v>3590</v>
      </c>
      <c r="F327" s="4">
        <v>2012.0</v>
      </c>
      <c r="G327" s="5"/>
      <c r="H327" s="5"/>
      <c r="I327" s="2">
        <v>-10.0</v>
      </c>
      <c r="J327" s="5"/>
      <c r="K327" s="5"/>
      <c r="L327" s="5"/>
      <c r="M327" s="3" t="s">
        <v>109</v>
      </c>
      <c r="N327" s="38"/>
      <c r="O327" s="5"/>
      <c r="P327" s="5"/>
      <c r="Q327" s="5"/>
      <c r="R327" s="5"/>
      <c r="S327" s="5"/>
      <c r="T327" s="5"/>
      <c r="U327" s="5"/>
      <c r="V327" s="2">
        <f t="shared" si="10"/>
        <v>0</v>
      </c>
      <c r="W327" s="5"/>
      <c r="X327" s="5"/>
      <c r="Y327" s="5"/>
      <c r="Z327" s="5"/>
      <c r="AA327" s="5"/>
      <c r="AB327" s="5"/>
      <c r="AC327" s="5"/>
      <c r="AD327" s="4" t="s">
        <v>3590</v>
      </c>
      <c r="AE327" s="5"/>
      <c r="AF327" s="5"/>
      <c r="AG327" s="5"/>
      <c r="AH327" s="4" t="s">
        <v>3591</v>
      </c>
      <c r="AI327" s="5"/>
      <c r="AJ327" s="5"/>
    </row>
    <row r="328">
      <c r="A328" s="1">
        <v>44566.0</v>
      </c>
      <c r="B328" s="38"/>
      <c r="C328" s="5">
        <v>238.0</v>
      </c>
      <c r="D328" s="4" t="s">
        <v>3592</v>
      </c>
      <c r="E328" s="4" t="s">
        <v>3593</v>
      </c>
      <c r="F328" s="4">
        <v>2017.0</v>
      </c>
      <c r="G328" s="5"/>
      <c r="H328" s="5"/>
      <c r="I328" s="40"/>
      <c r="J328" s="5"/>
      <c r="K328" s="5"/>
      <c r="L328" s="5"/>
      <c r="M328" s="3" t="s">
        <v>1602</v>
      </c>
      <c r="N328" s="38"/>
      <c r="O328" s="5"/>
      <c r="P328" s="5"/>
      <c r="Q328" s="5"/>
      <c r="R328" s="5"/>
      <c r="S328" s="5"/>
      <c r="T328" s="5"/>
      <c r="U328" s="5"/>
      <c r="V328" s="2">
        <f t="shared" si="10"/>
        <v>0</v>
      </c>
      <c r="W328" s="5"/>
      <c r="X328" s="5"/>
      <c r="Y328" s="5"/>
      <c r="Z328" s="5"/>
      <c r="AA328" s="5"/>
      <c r="AB328" s="5"/>
      <c r="AC328" s="5"/>
      <c r="AD328" s="4" t="s">
        <v>3593</v>
      </c>
      <c r="AE328" s="5"/>
      <c r="AF328" s="5"/>
      <c r="AG328" s="5"/>
      <c r="AH328" s="4" t="s">
        <v>3594</v>
      </c>
      <c r="AI328" s="5"/>
      <c r="AJ328" s="5"/>
    </row>
    <row r="329">
      <c r="A329" s="1">
        <v>44566.0</v>
      </c>
      <c r="B329" s="38"/>
      <c r="C329" s="5">
        <v>240.0</v>
      </c>
      <c r="D329" s="4" t="s">
        <v>3595</v>
      </c>
      <c r="E329" s="4" t="s">
        <v>3596</v>
      </c>
      <c r="F329" s="4">
        <v>2019.0</v>
      </c>
      <c r="G329" s="3" t="s">
        <v>196</v>
      </c>
      <c r="H329" s="5"/>
      <c r="I329" s="4">
        <v>-3.0</v>
      </c>
      <c r="J329" s="3">
        <v>-1.0</v>
      </c>
      <c r="K329" s="2">
        <v>0.0</v>
      </c>
      <c r="L329" s="3">
        <v>0.0</v>
      </c>
      <c r="M329" s="3" t="s">
        <v>163</v>
      </c>
      <c r="N329" s="38"/>
      <c r="O329" s="5"/>
      <c r="P329" s="5"/>
      <c r="Q329" s="5"/>
      <c r="R329" s="5"/>
      <c r="S329" s="5"/>
      <c r="T329" s="5"/>
      <c r="U329" s="5"/>
      <c r="V329" s="2">
        <f t="shared" si="10"/>
        <v>0</v>
      </c>
      <c r="W329" s="5"/>
      <c r="X329" s="5"/>
      <c r="Y329" s="5"/>
      <c r="Z329" s="5"/>
      <c r="AA329" s="5"/>
      <c r="AB329" s="5"/>
      <c r="AC329" s="5"/>
      <c r="AD329" s="4" t="s">
        <v>3596</v>
      </c>
      <c r="AE329" s="5"/>
      <c r="AF329" s="5"/>
      <c r="AG329" s="5"/>
      <c r="AH329" s="11"/>
      <c r="AI329" s="5"/>
      <c r="AJ329" s="5"/>
    </row>
    <row r="330">
      <c r="A330" s="1">
        <v>44566.0</v>
      </c>
      <c r="B330" s="38"/>
      <c r="C330" s="5">
        <v>244.0</v>
      </c>
      <c r="D330" s="4" t="s">
        <v>3597</v>
      </c>
      <c r="E330" s="4" t="s">
        <v>3598</v>
      </c>
      <c r="F330" s="4">
        <v>2015.0</v>
      </c>
      <c r="G330" s="5"/>
      <c r="H330" s="5"/>
      <c r="I330" s="2">
        <v>-10.0</v>
      </c>
      <c r="J330" s="5"/>
      <c r="K330" s="3">
        <v>-6.0</v>
      </c>
      <c r="L330" s="3">
        <v>5.0</v>
      </c>
      <c r="M330" s="3" t="s">
        <v>109</v>
      </c>
      <c r="N330" s="38"/>
      <c r="O330" s="5"/>
      <c r="P330" s="5"/>
      <c r="Q330" s="3" t="s">
        <v>122</v>
      </c>
      <c r="R330" s="5"/>
      <c r="S330" s="3">
        <v>0.25</v>
      </c>
      <c r="T330" s="3">
        <v>0.0</v>
      </c>
      <c r="U330" s="3">
        <v>0.75</v>
      </c>
      <c r="V330" s="2">
        <f t="shared" si="10"/>
        <v>1</v>
      </c>
      <c r="W330" s="5"/>
      <c r="X330" s="3" t="s">
        <v>862</v>
      </c>
      <c r="Y330" s="3" t="s">
        <v>114</v>
      </c>
      <c r="Z330" s="5"/>
      <c r="AA330" s="5"/>
      <c r="AB330" s="5"/>
      <c r="AC330" s="5"/>
      <c r="AD330" s="4" t="s">
        <v>3598</v>
      </c>
      <c r="AE330" s="5"/>
      <c r="AF330" s="5"/>
      <c r="AG330" s="5"/>
      <c r="AH330" s="4" t="s">
        <v>3599</v>
      </c>
      <c r="AI330" s="5"/>
      <c r="AJ330" s="5"/>
    </row>
    <row r="331">
      <c r="A331" s="1">
        <v>44566.0</v>
      </c>
      <c r="B331" s="38"/>
      <c r="C331" s="5">
        <v>248.0</v>
      </c>
      <c r="D331" s="4" t="s">
        <v>3600</v>
      </c>
      <c r="E331" s="4" t="s">
        <v>3601</v>
      </c>
      <c r="F331" s="4">
        <v>2021.0</v>
      </c>
      <c r="G331" s="5"/>
      <c r="H331" s="5"/>
      <c r="I331" s="40"/>
      <c r="J331" s="5"/>
      <c r="K331" s="5"/>
      <c r="L331" s="5"/>
      <c r="M331" s="9" t="s">
        <v>40</v>
      </c>
      <c r="N331" s="38"/>
      <c r="O331" s="5"/>
      <c r="P331" s="5"/>
      <c r="Q331" s="5"/>
      <c r="R331" s="5"/>
      <c r="S331" s="5"/>
      <c r="T331" s="5"/>
      <c r="U331" s="5"/>
      <c r="V331" s="2">
        <f t="shared" si="10"/>
        <v>0</v>
      </c>
      <c r="W331" s="5"/>
      <c r="X331" s="5"/>
      <c r="Y331" s="5"/>
      <c r="Z331" s="5"/>
      <c r="AA331" s="5"/>
      <c r="AB331" s="5"/>
      <c r="AC331" s="5"/>
      <c r="AD331" s="4" t="s">
        <v>3601</v>
      </c>
      <c r="AE331" s="5"/>
      <c r="AF331" s="5"/>
      <c r="AG331" s="5"/>
      <c r="AH331" s="4" t="s">
        <v>3602</v>
      </c>
      <c r="AI331" s="5"/>
      <c r="AJ331" s="5"/>
    </row>
    <row r="332">
      <c r="A332" s="1">
        <v>44566.0</v>
      </c>
      <c r="B332" s="38"/>
      <c r="C332" s="5">
        <v>250.0</v>
      </c>
      <c r="D332" s="4" t="s">
        <v>3603</v>
      </c>
      <c r="E332" s="4" t="s">
        <v>3604</v>
      </c>
      <c r="F332" s="4">
        <v>2017.0</v>
      </c>
      <c r="G332" s="5"/>
      <c r="H332" s="5"/>
      <c r="I332" s="2">
        <v>-10.0</v>
      </c>
      <c r="J332" s="5"/>
      <c r="K332" s="5"/>
      <c r="L332" s="5"/>
      <c r="M332" s="3" t="s">
        <v>109</v>
      </c>
      <c r="N332" s="38"/>
      <c r="O332" s="5"/>
      <c r="P332" s="5"/>
      <c r="Q332" s="3" t="s">
        <v>134</v>
      </c>
      <c r="R332" s="5"/>
      <c r="S332" s="5"/>
      <c r="T332" s="5"/>
      <c r="U332" s="5"/>
      <c r="V332" s="2">
        <f t="shared" si="10"/>
        <v>0</v>
      </c>
      <c r="W332" s="5"/>
      <c r="X332" s="5"/>
      <c r="Y332" s="5"/>
      <c r="Z332" s="5"/>
      <c r="AA332" s="5"/>
      <c r="AB332" s="5"/>
      <c r="AC332" s="5"/>
      <c r="AD332" s="4" t="s">
        <v>3604</v>
      </c>
      <c r="AE332" s="5"/>
      <c r="AF332" s="5"/>
      <c r="AG332" s="5"/>
      <c r="AH332" s="4" t="s">
        <v>3605</v>
      </c>
      <c r="AI332" s="5"/>
      <c r="AJ332" s="5"/>
    </row>
    <row r="333">
      <c r="A333" s="1">
        <v>44566.0</v>
      </c>
      <c r="B333" s="38"/>
      <c r="C333" s="5">
        <v>251.0</v>
      </c>
      <c r="D333" s="4" t="s">
        <v>3606</v>
      </c>
      <c r="E333" s="4" t="s">
        <v>3607</v>
      </c>
      <c r="F333" s="4">
        <v>2015.0</v>
      </c>
      <c r="G333" s="5"/>
      <c r="H333" s="5"/>
      <c r="I333" s="2">
        <v>-10.0</v>
      </c>
      <c r="J333" s="5"/>
      <c r="K333" s="5"/>
      <c r="L333" s="5"/>
      <c r="M333" s="3" t="s">
        <v>109</v>
      </c>
      <c r="N333" s="38"/>
      <c r="O333" s="5"/>
      <c r="P333" s="5"/>
      <c r="Q333" s="3" t="s">
        <v>134</v>
      </c>
      <c r="R333" s="5"/>
      <c r="S333" s="5"/>
      <c r="T333" s="5"/>
      <c r="U333" s="5"/>
      <c r="V333" s="2">
        <f t="shared" si="10"/>
        <v>0</v>
      </c>
      <c r="W333" s="5"/>
      <c r="X333" s="5"/>
      <c r="Y333" s="5"/>
      <c r="Z333" s="5"/>
      <c r="AA333" s="5"/>
      <c r="AB333" s="5"/>
      <c r="AC333" s="5"/>
      <c r="AD333" s="4" t="s">
        <v>3607</v>
      </c>
      <c r="AE333" s="5"/>
      <c r="AF333" s="5"/>
      <c r="AG333" s="5"/>
      <c r="AH333" s="4" t="s">
        <v>3608</v>
      </c>
      <c r="AI333" s="5"/>
      <c r="AJ333" s="5"/>
    </row>
    <row r="334">
      <c r="A334" s="1">
        <v>44566.0</v>
      </c>
      <c r="B334" s="38"/>
      <c r="C334" s="5">
        <v>252.0</v>
      </c>
      <c r="D334" s="4" t="s">
        <v>3609</v>
      </c>
      <c r="E334" s="4" t="s">
        <v>3610</v>
      </c>
      <c r="F334" s="4">
        <v>2016.0</v>
      </c>
      <c r="G334" s="5"/>
      <c r="H334" s="5"/>
      <c r="I334" s="2">
        <v>-10.0</v>
      </c>
      <c r="J334" s="5"/>
      <c r="K334" s="5"/>
      <c r="L334" s="5"/>
      <c r="M334" s="3" t="s">
        <v>109</v>
      </c>
      <c r="N334" s="38"/>
      <c r="O334" s="5"/>
      <c r="P334" s="5"/>
      <c r="Q334" s="3" t="s">
        <v>134</v>
      </c>
      <c r="R334" s="5"/>
      <c r="S334" s="5"/>
      <c r="T334" s="5"/>
      <c r="U334" s="5"/>
      <c r="V334" s="2">
        <f t="shared" si="10"/>
        <v>0</v>
      </c>
      <c r="W334" s="5"/>
      <c r="X334" s="5"/>
      <c r="Y334" s="5"/>
      <c r="Z334" s="3" t="s">
        <v>77</v>
      </c>
      <c r="AA334" s="4" t="s">
        <v>3611</v>
      </c>
      <c r="AB334" s="5"/>
      <c r="AC334" s="5"/>
      <c r="AD334" s="4" t="s">
        <v>3610</v>
      </c>
      <c r="AE334" s="5"/>
      <c r="AF334" s="5"/>
      <c r="AG334" s="5"/>
      <c r="AH334" s="4" t="s">
        <v>3612</v>
      </c>
      <c r="AI334" s="3" t="s">
        <v>1086</v>
      </c>
      <c r="AJ334" s="3" t="s">
        <v>54</v>
      </c>
    </row>
    <row r="335">
      <c r="A335" s="1">
        <v>44566.0</v>
      </c>
      <c r="B335" s="38"/>
      <c r="C335" s="5">
        <v>254.0</v>
      </c>
      <c r="D335" s="4" t="s">
        <v>3613</v>
      </c>
      <c r="E335" s="4" t="s">
        <v>3614</v>
      </c>
      <c r="F335" s="4">
        <v>2007.0</v>
      </c>
      <c r="G335" s="5"/>
      <c r="H335" s="5"/>
      <c r="I335" s="2">
        <v>-10.0</v>
      </c>
      <c r="J335" s="5"/>
      <c r="K335" s="5"/>
      <c r="L335" s="5"/>
      <c r="M335" s="3" t="s">
        <v>109</v>
      </c>
      <c r="N335" s="38"/>
      <c r="O335" s="5"/>
      <c r="P335" s="5"/>
      <c r="Q335" s="5"/>
      <c r="R335" s="5"/>
      <c r="S335" s="5"/>
      <c r="T335" s="5"/>
      <c r="U335" s="5"/>
      <c r="V335" s="2">
        <f t="shared" si="10"/>
        <v>0</v>
      </c>
      <c r="W335" s="5"/>
      <c r="X335" s="5"/>
      <c r="Y335" s="5"/>
      <c r="Z335" s="5"/>
      <c r="AA335" s="5"/>
      <c r="AB335" s="5"/>
      <c r="AC335" s="5"/>
      <c r="AD335" s="4" t="s">
        <v>3614</v>
      </c>
      <c r="AE335" s="5"/>
      <c r="AF335" s="5"/>
      <c r="AG335" s="5"/>
      <c r="AH335" s="4" t="s">
        <v>3615</v>
      </c>
      <c r="AI335" s="5"/>
      <c r="AJ335" s="5"/>
    </row>
    <row r="336">
      <c r="A336" s="1">
        <v>44566.0</v>
      </c>
      <c r="B336" s="38"/>
      <c r="C336" s="5">
        <v>263.0</v>
      </c>
      <c r="D336" s="4" t="s">
        <v>3616</v>
      </c>
      <c r="E336" s="4" t="s">
        <v>3617</v>
      </c>
      <c r="F336" s="4">
        <v>2018.0</v>
      </c>
      <c r="G336" s="5"/>
      <c r="H336" s="5"/>
      <c r="I336" s="40"/>
      <c r="J336" s="5"/>
      <c r="K336" s="5"/>
      <c r="L336" s="5"/>
      <c r="M336" s="3" t="s">
        <v>1301</v>
      </c>
      <c r="N336" s="38"/>
      <c r="O336" s="5"/>
      <c r="P336" s="5"/>
      <c r="Q336" s="5"/>
      <c r="R336" s="5"/>
      <c r="S336" s="5"/>
      <c r="T336" s="5"/>
      <c r="U336" s="5"/>
      <c r="V336" s="2">
        <f t="shared" si="10"/>
        <v>0</v>
      </c>
      <c r="W336" s="5"/>
      <c r="X336" s="5"/>
      <c r="Y336" s="5"/>
      <c r="Z336" s="5"/>
      <c r="AA336" s="5"/>
      <c r="AB336" s="5"/>
      <c r="AC336" s="5"/>
      <c r="AD336" s="4" t="s">
        <v>3617</v>
      </c>
      <c r="AE336" s="5"/>
      <c r="AF336" s="5"/>
      <c r="AG336" s="5"/>
      <c r="AH336" s="11"/>
      <c r="AI336" s="5"/>
      <c r="AJ336" s="5"/>
    </row>
    <row r="337">
      <c r="A337" s="1">
        <v>44566.0</v>
      </c>
      <c r="B337" s="38"/>
      <c r="C337" s="5">
        <v>264.0</v>
      </c>
      <c r="D337" s="4" t="s">
        <v>3618</v>
      </c>
      <c r="E337" s="4" t="s">
        <v>3619</v>
      </c>
      <c r="F337" s="4">
        <v>2020.0</v>
      </c>
      <c r="G337" s="5"/>
      <c r="H337" s="5"/>
      <c r="I337" s="40"/>
      <c r="J337" s="5"/>
      <c r="K337" s="5"/>
      <c r="L337" s="5"/>
      <c r="M337" s="3" t="s">
        <v>1301</v>
      </c>
      <c r="N337" s="38"/>
      <c r="O337" s="5"/>
      <c r="P337" s="5"/>
      <c r="Q337" s="5"/>
      <c r="R337" s="5"/>
      <c r="S337" s="5"/>
      <c r="T337" s="5"/>
      <c r="U337" s="5"/>
      <c r="V337" s="2">
        <f t="shared" si="10"/>
        <v>0</v>
      </c>
      <c r="W337" s="5"/>
      <c r="X337" s="5"/>
      <c r="Y337" s="5"/>
      <c r="Z337" s="5"/>
      <c r="AA337" s="5"/>
      <c r="AB337" s="5"/>
      <c r="AC337" s="5"/>
      <c r="AD337" s="4" t="s">
        <v>3619</v>
      </c>
      <c r="AE337" s="5"/>
      <c r="AF337" s="5"/>
      <c r="AG337" s="5"/>
      <c r="AH337" s="4" t="s">
        <v>3620</v>
      </c>
      <c r="AI337" s="5"/>
      <c r="AJ337" s="5"/>
    </row>
    <row r="338">
      <c r="A338" s="1">
        <v>44566.0</v>
      </c>
      <c r="B338" s="38"/>
      <c r="C338" s="5">
        <v>269.0</v>
      </c>
      <c r="D338" s="4" t="s">
        <v>3621</v>
      </c>
      <c r="E338" s="4" t="s">
        <v>3622</v>
      </c>
      <c r="F338" s="4">
        <v>2021.0</v>
      </c>
      <c r="G338" s="5"/>
      <c r="H338" s="5"/>
      <c r="I338" s="40"/>
      <c r="J338" s="5"/>
      <c r="K338" s="5"/>
      <c r="L338" s="5"/>
      <c r="M338" s="3" t="s">
        <v>142</v>
      </c>
      <c r="N338" s="38"/>
      <c r="O338" s="5"/>
      <c r="P338" s="5"/>
      <c r="Q338" s="5"/>
      <c r="R338" s="5"/>
      <c r="S338" s="5"/>
      <c r="T338" s="5"/>
      <c r="U338" s="5"/>
      <c r="V338" s="2">
        <f t="shared" si="10"/>
        <v>0</v>
      </c>
      <c r="W338" s="5"/>
      <c r="X338" s="5"/>
      <c r="Y338" s="5"/>
      <c r="Z338" s="5"/>
      <c r="AA338" s="5"/>
      <c r="AB338" s="5"/>
      <c r="AC338" s="5"/>
      <c r="AD338" s="4" t="s">
        <v>3622</v>
      </c>
      <c r="AE338" s="5"/>
      <c r="AF338" s="5"/>
      <c r="AG338" s="5"/>
      <c r="AH338" s="6"/>
      <c r="AI338" s="5"/>
      <c r="AJ338" s="5"/>
    </row>
    <row r="339">
      <c r="A339" s="1">
        <v>44566.0</v>
      </c>
      <c r="B339" s="22"/>
      <c r="C339" s="5">
        <v>271.0</v>
      </c>
      <c r="D339" s="4" t="s">
        <v>3623</v>
      </c>
      <c r="E339" s="4" t="s">
        <v>3624</v>
      </c>
      <c r="F339" s="4">
        <v>2019.0</v>
      </c>
      <c r="G339" s="5"/>
      <c r="H339" s="5"/>
      <c r="I339" s="2">
        <v>-10.0</v>
      </c>
      <c r="J339" s="5"/>
      <c r="K339" s="3">
        <v>-6.0</v>
      </c>
      <c r="L339" s="3">
        <v>5.0</v>
      </c>
      <c r="M339" s="3" t="s">
        <v>109</v>
      </c>
      <c r="N339" s="38"/>
      <c r="O339" s="5"/>
      <c r="P339" s="5"/>
      <c r="Q339" s="3" t="s">
        <v>134</v>
      </c>
      <c r="R339" s="5"/>
      <c r="S339" s="5"/>
      <c r="T339" s="5"/>
      <c r="U339" s="5"/>
      <c r="V339" s="2">
        <f t="shared" si="10"/>
        <v>0</v>
      </c>
      <c r="W339" s="5"/>
      <c r="X339" s="3" t="s">
        <v>3625</v>
      </c>
      <c r="Y339" s="3" t="s">
        <v>114</v>
      </c>
      <c r="Z339" s="5"/>
      <c r="AA339" s="5"/>
      <c r="AB339" s="5"/>
      <c r="AC339" s="5"/>
      <c r="AD339" s="4" t="s">
        <v>3624</v>
      </c>
      <c r="AE339" s="5"/>
      <c r="AF339" s="5"/>
      <c r="AG339" s="5"/>
      <c r="AH339" s="4" t="s">
        <v>3626</v>
      </c>
      <c r="AI339" s="5"/>
      <c r="AJ339" s="5"/>
    </row>
    <row r="340">
      <c r="A340" s="1">
        <v>44566.0</v>
      </c>
      <c r="B340" s="38"/>
      <c r="C340" s="5">
        <v>288.0</v>
      </c>
      <c r="D340" s="4" t="s">
        <v>3627</v>
      </c>
      <c r="E340" s="4" t="s">
        <v>3628</v>
      </c>
      <c r="F340" s="4">
        <v>2020.0</v>
      </c>
      <c r="G340" s="5"/>
      <c r="H340" s="5"/>
      <c r="I340" s="4">
        <v>-7.0</v>
      </c>
      <c r="J340" s="9">
        <v>-4.0</v>
      </c>
      <c r="K340" s="5"/>
      <c r="L340" s="5"/>
      <c r="M340" s="3" t="s">
        <v>418</v>
      </c>
      <c r="N340" s="4">
        <v>1.0</v>
      </c>
      <c r="O340" s="5"/>
      <c r="P340" s="5"/>
      <c r="Q340" s="5"/>
      <c r="R340" s="5"/>
      <c r="S340" s="5"/>
      <c r="T340" s="5"/>
      <c r="U340" s="5"/>
      <c r="V340" s="2">
        <f t="shared" si="10"/>
        <v>0</v>
      </c>
      <c r="W340" s="5"/>
      <c r="X340" s="5"/>
      <c r="Y340" s="5"/>
      <c r="Z340" s="5"/>
      <c r="AA340" s="5"/>
      <c r="AB340" s="5"/>
      <c r="AC340" s="5"/>
      <c r="AD340" s="4" t="s">
        <v>3628</v>
      </c>
      <c r="AE340" s="5"/>
      <c r="AF340" s="5"/>
      <c r="AG340" s="5"/>
      <c r="AH340" s="4" t="s">
        <v>3629</v>
      </c>
      <c r="AI340" s="5"/>
      <c r="AJ340" s="5"/>
    </row>
    <row r="341">
      <c r="A341" s="1">
        <v>44566.0</v>
      </c>
      <c r="B341" s="38"/>
      <c r="C341" s="5">
        <v>289.0</v>
      </c>
      <c r="D341" s="4" t="s">
        <v>3630</v>
      </c>
      <c r="E341" s="4" t="s">
        <v>3631</v>
      </c>
      <c r="F341" s="4">
        <v>2009.0</v>
      </c>
      <c r="G341" s="5"/>
      <c r="H341" s="3">
        <v>2.0</v>
      </c>
      <c r="I341" s="2">
        <v>-10.0</v>
      </c>
      <c r="J341" s="5"/>
      <c r="K341" s="5"/>
      <c r="L341" s="5"/>
      <c r="M341" s="3" t="s">
        <v>109</v>
      </c>
      <c r="N341" s="38"/>
      <c r="O341" s="5"/>
      <c r="P341" s="5"/>
      <c r="Q341" s="5"/>
      <c r="R341" s="5"/>
      <c r="S341" s="5"/>
      <c r="T341" s="5"/>
      <c r="U341" s="5"/>
      <c r="V341" s="2">
        <f t="shared" si="10"/>
        <v>0</v>
      </c>
      <c r="W341" s="5"/>
      <c r="X341" s="5"/>
      <c r="Y341" s="5"/>
      <c r="Z341" s="5"/>
      <c r="AA341" s="5"/>
      <c r="AB341" s="5"/>
      <c r="AC341" s="5"/>
      <c r="AD341" s="4" t="s">
        <v>3631</v>
      </c>
      <c r="AE341" s="5"/>
      <c r="AF341" s="5"/>
      <c r="AG341" s="5"/>
      <c r="AH341" s="4" t="s">
        <v>3632</v>
      </c>
      <c r="AI341" s="5"/>
      <c r="AJ341" s="5"/>
    </row>
    <row r="342">
      <c r="A342" s="1">
        <v>44566.0</v>
      </c>
      <c r="B342" s="38"/>
      <c r="C342" s="5">
        <v>291.0</v>
      </c>
      <c r="D342" s="4" t="s">
        <v>3633</v>
      </c>
      <c r="E342" s="4" t="s">
        <v>3634</v>
      </c>
      <c r="F342" s="4">
        <v>2021.0</v>
      </c>
      <c r="G342" s="5"/>
      <c r="H342" s="5"/>
      <c r="I342" s="40"/>
      <c r="J342" s="5"/>
      <c r="K342" s="5"/>
      <c r="L342" s="5"/>
      <c r="M342" s="3" t="s">
        <v>72</v>
      </c>
      <c r="N342" s="38"/>
      <c r="O342" s="5"/>
      <c r="P342" s="5"/>
      <c r="Q342" s="3" t="s">
        <v>134</v>
      </c>
      <c r="R342" s="5"/>
      <c r="S342" s="5"/>
      <c r="T342" s="5"/>
      <c r="U342" s="5"/>
      <c r="V342" s="2">
        <f t="shared" si="10"/>
        <v>0</v>
      </c>
      <c r="W342" s="5"/>
      <c r="X342" s="5"/>
      <c r="Y342" s="5"/>
      <c r="Z342" s="5"/>
      <c r="AA342" s="5"/>
      <c r="AB342" s="5"/>
      <c r="AC342" s="5"/>
      <c r="AD342" s="4" t="s">
        <v>3634</v>
      </c>
      <c r="AE342" s="5"/>
      <c r="AF342" s="5"/>
      <c r="AG342" s="5"/>
      <c r="AH342" s="4" t="s">
        <v>3635</v>
      </c>
      <c r="AI342" s="5"/>
      <c r="AJ342" s="5"/>
    </row>
    <row r="343">
      <c r="A343" s="1">
        <v>44566.0</v>
      </c>
      <c r="B343" s="38"/>
      <c r="C343" s="5">
        <v>295.0</v>
      </c>
      <c r="D343" s="4" t="s">
        <v>3636</v>
      </c>
      <c r="E343" s="4" t="s">
        <v>3637</v>
      </c>
      <c r="F343" s="4">
        <v>2017.0</v>
      </c>
      <c r="G343" s="5"/>
      <c r="H343" s="3">
        <v>3.0</v>
      </c>
      <c r="I343" s="3">
        <v>-6.0</v>
      </c>
      <c r="J343" s="5"/>
      <c r="K343" s="5"/>
      <c r="L343" s="5"/>
      <c r="M343" s="3" t="s">
        <v>1602</v>
      </c>
      <c r="N343" s="38"/>
      <c r="O343" s="5"/>
      <c r="P343" s="5"/>
      <c r="Q343" s="5"/>
      <c r="R343" s="5"/>
      <c r="S343" s="5"/>
      <c r="T343" s="5"/>
      <c r="U343" s="5"/>
      <c r="V343" s="2">
        <f t="shared" si="10"/>
        <v>0</v>
      </c>
      <c r="W343" s="5"/>
      <c r="X343" s="5"/>
      <c r="Y343" s="5"/>
      <c r="Z343" s="5"/>
      <c r="AA343" s="5"/>
      <c r="AB343" s="5"/>
      <c r="AC343" s="5"/>
      <c r="AD343" s="4" t="s">
        <v>3637</v>
      </c>
      <c r="AE343" s="5"/>
      <c r="AF343" s="5"/>
      <c r="AG343" s="5"/>
      <c r="AH343" s="4" t="s">
        <v>3638</v>
      </c>
      <c r="AI343" s="5"/>
      <c r="AJ343" s="5"/>
    </row>
    <row r="344">
      <c r="A344" s="1">
        <v>44566.0</v>
      </c>
      <c r="B344" s="38"/>
      <c r="C344" s="5">
        <v>296.0</v>
      </c>
      <c r="D344" s="4" t="s">
        <v>3639</v>
      </c>
      <c r="E344" s="4" t="s">
        <v>3640</v>
      </c>
      <c r="F344" s="4">
        <v>2020.0</v>
      </c>
      <c r="G344" s="5"/>
      <c r="H344" s="5"/>
      <c r="I344" s="2">
        <v>-10.0</v>
      </c>
      <c r="J344" s="5"/>
      <c r="K344" s="5"/>
      <c r="L344" s="5"/>
      <c r="M344" s="3" t="s">
        <v>3641</v>
      </c>
      <c r="N344" s="38"/>
      <c r="O344" s="5"/>
      <c r="P344" s="5"/>
      <c r="Q344" s="5"/>
      <c r="R344" s="5"/>
      <c r="S344" s="5"/>
      <c r="T344" s="5"/>
      <c r="U344" s="5"/>
      <c r="V344" s="2">
        <f t="shared" si="10"/>
        <v>0</v>
      </c>
      <c r="W344" s="5"/>
      <c r="X344" s="5"/>
      <c r="Y344" s="5"/>
      <c r="Z344" s="5"/>
      <c r="AA344" s="5"/>
      <c r="AB344" s="5"/>
      <c r="AC344" s="5"/>
      <c r="AD344" s="4" t="s">
        <v>3640</v>
      </c>
      <c r="AE344" s="5"/>
      <c r="AF344" s="5"/>
      <c r="AG344" s="5"/>
      <c r="AH344" s="4" t="s">
        <v>3642</v>
      </c>
      <c r="AI344" s="5"/>
      <c r="AJ344" s="5"/>
    </row>
    <row r="345">
      <c r="A345" s="1">
        <v>44566.0</v>
      </c>
      <c r="B345" s="38"/>
      <c r="C345" s="5">
        <v>298.0</v>
      </c>
      <c r="D345" s="4" t="s">
        <v>3643</v>
      </c>
      <c r="E345" s="4" t="s">
        <v>3644</v>
      </c>
      <c r="F345" s="4">
        <v>2021.0</v>
      </c>
      <c r="G345" s="5"/>
      <c r="H345" s="5"/>
      <c r="I345" s="40"/>
      <c r="J345" s="5"/>
      <c r="K345" s="5"/>
      <c r="L345" s="5"/>
      <c r="M345" s="3" t="s">
        <v>142</v>
      </c>
      <c r="N345" s="2">
        <v>0.0</v>
      </c>
      <c r="O345" s="3">
        <v>1.0</v>
      </c>
      <c r="P345" s="3" t="s">
        <v>1227</v>
      </c>
      <c r="Q345" s="5"/>
      <c r="R345" s="5"/>
      <c r="S345" s="5"/>
      <c r="T345" s="5"/>
      <c r="U345" s="5"/>
      <c r="V345" s="2">
        <f t="shared" si="10"/>
        <v>0</v>
      </c>
      <c r="W345" s="5"/>
      <c r="X345" s="5"/>
      <c r="Y345" s="5"/>
      <c r="Z345" s="5"/>
      <c r="AA345" s="5"/>
      <c r="AB345" s="5"/>
      <c r="AC345" s="5"/>
      <c r="AD345" s="4" t="s">
        <v>3644</v>
      </c>
      <c r="AE345" s="5"/>
      <c r="AF345" s="5"/>
      <c r="AG345" s="5"/>
      <c r="AH345" s="4" t="s">
        <v>3645</v>
      </c>
      <c r="AI345" s="5"/>
      <c r="AJ345" s="5"/>
    </row>
    <row r="346">
      <c r="A346" s="1">
        <v>44566.0</v>
      </c>
      <c r="B346" s="38"/>
      <c r="C346" s="5">
        <v>308.0</v>
      </c>
      <c r="D346" s="4" t="s">
        <v>3646</v>
      </c>
      <c r="E346" s="4" t="s">
        <v>3647</v>
      </c>
      <c r="F346" s="4">
        <v>2018.0</v>
      </c>
      <c r="G346" s="5"/>
      <c r="H346" s="5"/>
      <c r="I346" s="2">
        <v>-10.0</v>
      </c>
      <c r="J346" s="5"/>
      <c r="K346" s="5"/>
      <c r="L346" s="5"/>
      <c r="M346" s="3" t="s">
        <v>109</v>
      </c>
      <c r="N346" s="38"/>
      <c r="O346" s="5"/>
      <c r="P346" s="5"/>
      <c r="Q346" s="5"/>
      <c r="R346" s="5"/>
      <c r="S346" s="5"/>
      <c r="T346" s="5"/>
      <c r="U346" s="5"/>
      <c r="V346" s="2">
        <f t="shared" si="10"/>
        <v>0</v>
      </c>
      <c r="W346" s="5"/>
      <c r="X346" s="5"/>
      <c r="Y346" s="5"/>
      <c r="Z346" s="5"/>
      <c r="AA346" s="5"/>
      <c r="AB346" s="5"/>
      <c r="AC346" s="5"/>
      <c r="AD346" s="4" t="s">
        <v>3647</v>
      </c>
      <c r="AE346" s="5"/>
      <c r="AF346" s="5"/>
      <c r="AG346" s="5"/>
      <c r="AH346" s="4" t="s">
        <v>3648</v>
      </c>
      <c r="AI346" s="5"/>
      <c r="AJ346" s="5"/>
    </row>
    <row r="347">
      <c r="A347" s="1">
        <v>44566.0</v>
      </c>
      <c r="B347" s="38"/>
      <c r="C347" s="5">
        <v>319.0</v>
      </c>
      <c r="D347" s="4" t="s">
        <v>3649</v>
      </c>
      <c r="E347" s="4" t="s">
        <v>3650</v>
      </c>
      <c r="F347" s="4">
        <v>2019.0</v>
      </c>
      <c r="G347" s="5"/>
      <c r="H347" s="5"/>
      <c r="I347" s="40"/>
      <c r="J347" s="5"/>
      <c r="K347" s="5"/>
      <c r="L347" s="5"/>
      <c r="M347" s="3" t="s">
        <v>1165</v>
      </c>
      <c r="N347" s="38"/>
      <c r="O347" s="5"/>
      <c r="P347" s="5"/>
      <c r="Q347" s="5"/>
      <c r="R347" s="5"/>
      <c r="S347" s="5"/>
      <c r="T347" s="5"/>
      <c r="U347" s="5"/>
      <c r="V347" s="2">
        <f t="shared" si="10"/>
        <v>0</v>
      </c>
      <c r="W347" s="5"/>
      <c r="X347" s="3" t="s">
        <v>3651</v>
      </c>
      <c r="Y347" s="3" t="s">
        <v>3652</v>
      </c>
      <c r="Z347" s="5"/>
      <c r="AA347" s="5"/>
      <c r="AB347" s="5"/>
      <c r="AC347" s="5"/>
      <c r="AD347" s="4" t="s">
        <v>3650</v>
      </c>
      <c r="AE347" s="5"/>
      <c r="AF347" s="5"/>
      <c r="AG347" s="5"/>
      <c r="AH347" s="4" t="s">
        <v>3653</v>
      </c>
      <c r="AI347" s="5"/>
      <c r="AJ347" s="5"/>
    </row>
    <row r="348">
      <c r="A348" s="1">
        <v>44566.0</v>
      </c>
      <c r="B348" s="38"/>
      <c r="C348" s="5">
        <v>320.0</v>
      </c>
      <c r="D348" s="4" t="s">
        <v>3654</v>
      </c>
      <c r="E348" s="4" t="s">
        <v>3655</v>
      </c>
      <c r="F348" s="4">
        <v>2014.0</v>
      </c>
      <c r="G348" s="5"/>
      <c r="H348" s="5"/>
      <c r="I348" s="2">
        <v>-10.0</v>
      </c>
      <c r="J348" s="5"/>
      <c r="K348" s="5"/>
      <c r="L348" s="5"/>
      <c r="M348" s="3" t="s">
        <v>109</v>
      </c>
      <c r="N348" s="38"/>
      <c r="O348" s="5"/>
      <c r="P348" s="5"/>
      <c r="Q348" s="5"/>
      <c r="R348" s="5"/>
      <c r="S348" s="5"/>
      <c r="T348" s="5"/>
      <c r="U348" s="5"/>
      <c r="V348" s="2">
        <f t="shared" si="10"/>
        <v>0</v>
      </c>
      <c r="W348" s="5"/>
      <c r="X348" s="5"/>
      <c r="Y348" s="5"/>
      <c r="Z348" s="5"/>
      <c r="AA348" s="5"/>
      <c r="AB348" s="5"/>
      <c r="AC348" s="5"/>
      <c r="AD348" s="4" t="s">
        <v>3655</v>
      </c>
      <c r="AE348" s="3" t="s">
        <v>3656</v>
      </c>
      <c r="AF348" s="5"/>
      <c r="AG348" s="5"/>
      <c r="AH348" s="4" t="s">
        <v>3657</v>
      </c>
      <c r="AI348" s="5"/>
      <c r="AJ348" s="5"/>
    </row>
    <row r="349">
      <c r="A349" s="1">
        <v>44566.0</v>
      </c>
      <c r="B349" s="22"/>
      <c r="C349" s="5">
        <v>324.0</v>
      </c>
      <c r="D349" s="4" t="s">
        <v>3658</v>
      </c>
      <c r="E349" s="4" t="s">
        <v>3659</v>
      </c>
      <c r="F349" s="4">
        <v>2021.0</v>
      </c>
      <c r="G349" s="5"/>
      <c r="H349" s="5"/>
      <c r="I349" s="2">
        <v>-10.0</v>
      </c>
      <c r="J349" s="4"/>
      <c r="K349" s="5"/>
      <c r="L349" s="5"/>
      <c r="M349" s="3" t="s">
        <v>109</v>
      </c>
      <c r="N349" s="38"/>
      <c r="O349" s="5"/>
      <c r="P349" s="5"/>
      <c r="Q349" s="5"/>
      <c r="R349" s="5"/>
      <c r="S349" s="5"/>
      <c r="T349" s="5"/>
      <c r="U349" s="5"/>
      <c r="V349" s="2">
        <f t="shared" si="10"/>
        <v>0</v>
      </c>
      <c r="W349" s="5"/>
      <c r="X349" s="5"/>
      <c r="Y349" s="5"/>
      <c r="Z349" s="5"/>
      <c r="AA349" s="5"/>
      <c r="AB349" s="5"/>
      <c r="AC349" s="5"/>
      <c r="AD349" s="4" t="s">
        <v>3659</v>
      </c>
      <c r="AE349" s="5"/>
      <c r="AF349" s="5"/>
      <c r="AG349" s="5"/>
      <c r="AH349" s="4" t="s">
        <v>3660</v>
      </c>
      <c r="AI349" s="5"/>
      <c r="AJ349" s="5"/>
    </row>
    <row r="350">
      <c r="A350" s="1">
        <v>44566.0</v>
      </c>
      <c r="B350" s="38"/>
      <c r="C350" s="5">
        <v>326.0</v>
      </c>
      <c r="D350" s="4" t="s">
        <v>3661</v>
      </c>
      <c r="E350" s="4" t="s">
        <v>3662</v>
      </c>
      <c r="F350" s="4">
        <v>2010.0</v>
      </c>
      <c r="G350" s="5"/>
      <c r="H350" s="5"/>
      <c r="I350" s="2">
        <v>-10.0</v>
      </c>
      <c r="J350" s="5"/>
      <c r="K350" s="5"/>
      <c r="L350" s="5"/>
      <c r="M350" s="3" t="s">
        <v>109</v>
      </c>
      <c r="N350" s="38"/>
      <c r="O350" s="5"/>
      <c r="P350" s="5"/>
      <c r="Q350" s="5"/>
      <c r="R350" s="5"/>
      <c r="S350" s="5"/>
      <c r="T350" s="5"/>
      <c r="U350" s="5"/>
      <c r="V350" s="2">
        <f t="shared" si="10"/>
        <v>0</v>
      </c>
      <c r="W350" s="5"/>
      <c r="X350" s="5"/>
      <c r="Y350" s="5"/>
      <c r="Z350" s="5"/>
      <c r="AA350" s="5"/>
      <c r="AB350" s="5"/>
      <c r="AC350" s="5"/>
      <c r="AD350" s="4" t="s">
        <v>3662</v>
      </c>
      <c r="AE350" s="5"/>
      <c r="AF350" s="5"/>
      <c r="AG350" s="5"/>
      <c r="AH350" s="4" t="s">
        <v>3663</v>
      </c>
      <c r="AI350" s="5"/>
      <c r="AJ350" s="5"/>
    </row>
    <row r="351">
      <c r="A351" s="1">
        <v>44566.0</v>
      </c>
      <c r="B351" s="38"/>
      <c r="C351" s="5">
        <v>331.0</v>
      </c>
      <c r="D351" s="4" t="s">
        <v>3664</v>
      </c>
      <c r="E351" s="4" t="s">
        <v>3665</v>
      </c>
      <c r="F351" s="4">
        <v>2016.0</v>
      </c>
      <c r="G351" s="5"/>
      <c r="H351" s="5"/>
      <c r="I351" s="2">
        <v>-10.0</v>
      </c>
      <c r="J351" s="5"/>
      <c r="K351" s="5"/>
      <c r="L351" s="5"/>
      <c r="M351" s="3" t="s">
        <v>109</v>
      </c>
      <c r="N351" s="38"/>
      <c r="O351" s="5"/>
      <c r="P351" s="5"/>
      <c r="Q351" s="5"/>
      <c r="R351" s="5"/>
      <c r="S351" s="5"/>
      <c r="T351" s="5"/>
      <c r="U351" s="5"/>
      <c r="V351" s="2">
        <f t="shared" si="10"/>
        <v>0</v>
      </c>
      <c r="W351" s="5"/>
      <c r="X351" s="5"/>
      <c r="Y351" s="5"/>
      <c r="Z351" s="5"/>
      <c r="AA351" s="5"/>
      <c r="AB351" s="5"/>
      <c r="AC351" s="5"/>
      <c r="AD351" s="4" t="s">
        <v>3665</v>
      </c>
      <c r="AE351" s="5"/>
      <c r="AF351" s="5"/>
      <c r="AG351" s="5"/>
      <c r="AH351" s="4" t="s">
        <v>3666</v>
      </c>
      <c r="AI351" s="5"/>
      <c r="AJ351" s="5"/>
    </row>
    <row r="352">
      <c r="A352" s="1">
        <v>44566.0</v>
      </c>
      <c r="B352" s="38"/>
      <c r="C352" s="5">
        <v>333.0</v>
      </c>
      <c r="D352" s="4" t="s">
        <v>3667</v>
      </c>
      <c r="E352" s="4" t="s">
        <v>3668</v>
      </c>
      <c r="F352" s="4">
        <v>2021.0</v>
      </c>
      <c r="G352" s="5"/>
      <c r="H352" s="5"/>
      <c r="I352" s="3">
        <v>-6.0</v>
      </c>
      <c r="J352" s="3">
        <v>-4.0</v>
      </c>
      <c r="K352" s="5"/>
      <c r="L352" s="5"/>
      <c r="M352" s="3" t="s">
        <v>418</v>
      </c>
      <c r="N352" s="38"/>
      <c r="O352" s="5"/>
      <c r="P352" s="5"/>
      <c r="Q352" s="5"/>
      <c r="R352" s="5"/>
      <c r="S352" s="5"/>
      <c r="T352" s="5"/>
      <c r="U352" s="5"/>
      <c r="V352" s="2">
        <f t="shared" si="10"/>
        <v>0</v>
      </c>
      <c r="W352" s="5"/>
      <c r="X352" s="5"/>
      <c r="Y352" s="5"/>
      <c r="Z352" s="5"/>
      <c r="AA352" s="5"/>
      <c r="AB352" s="5"/>
      <c r="AC352" s="5"/>
      <c r="AD352" s="4" t="s">
        <v>3668</v>
      </c>
      <c r="AE352" s="5"/>
      <c r="AF352" s="5"/>
      <c r="AG352" s="5"/>
      <c r="AH352" s="4" t="s">
        <v>3669</v>
      </c>
      <c r="AI352" s="5"/>
      <c r="AJ352" s="5"/>
    </row>
    <row r="353">
      <c r="A353" s="1">
        <v>44566.0</v>
      </c>
      <c r="B353" s="38"/>
      <c r="C353" s="5">
        <v>338.0</v>
      </c>
      <c r="D353" s="4" t="s">
        <v>3670</v>
      </c>
      <c r="E353" s="4" t="s">
        <v>3671</v>
      </c>
      <c r="F353" s="4">
        <v>2015.0</v>
      </c>
      <c r="G353" s="5"/>
      <c r="H353" s="5"/>
      <c r="I353" s="2">
        <v>-10.0</v>
      </c>
      <c r="J353" s="5"/>
      <c r="K353" s="5"/>
      <c r="L353" s="5"/>
      <c r="M353" s="3" t="s">
        <v>109</v>
      </c>
      <c r="N353" s="38"/>
      <c r="O353" s="5"/>
      <c r="P353" s="5"/>
      <c r="Q353" s="3" t="s">
        <v>134</v>
      </c>
      <c r="R353" s="5"/>
      <c r="S353" s="5"/>
      <c r="T353" s="5"/>
      <c r="U353" s="5"/>
      <c r="V353" s="2">
        <f t="shared" si="10"/>
        <v>0</v>
      </c>
      <c r="W353" s="5"/>
      <c r="X353" s="5"/>
      <c r="Y353" s="5"/>
      <c r="Z353" s="5"/>
      <c r="AA353" s="5"/>
      <c r="AB353" s="5"/>
      <c r="AC353" s="5"/>
      <c r="AD353" s="4" t="s">
        <v>3671</v>
      </c>
      <c r="AE353" s="3" t="s">
        <v>3672</v>
      </c>
      <c r="AF353" s="3" t="s">
        <v>3673</v>
      </c>
      <c r="AG353" s="5"/>
      <c r="AH353" s="4" t="s">
        <v>3674</v>
      </c>
      <c r="AI353" s="5"/>
      <c r="AJ353" s="5"/>
    </row>
    <row r="354">
      <c r="A354" s="1">
        <v>44566.0</v>
      </c>
      <c r="B354" s="38"/>
      <c r="C354" s="5">
        <v>339.0</v>
      </c>
      <c r="D354" s="4" t="s">
        <v>3675</v>
      </c>
      <c r="E354" s="4" t="s">
        <v>3676</v>
      </c>
      <c r="F354" s="4">
        <v>2015.0</v>
      </c>
      <c r="G354" s="5"/>
      <c r="H354" s="5"/>
      <c r="I354" s="2">
        <v>-10.0</v>
      </c>
      <c r="J354" s="5"/>
      <c r="K354" s="5"/>
      <c r="L354" s="5"/>
      <c r="M354" s="9" t="s">
        <v>109</v>
      </c>
      <c r="N354" s="38"/>
      <c r="O354" s="5"/>
      <c r="P354" s="5"/>
      <c r="Q354" s="5"/>
      <c r="R354" s="5"/>
      <c r="S354" s="5"/>
      <c r="T354" s="5"/>
      <c r="U354" s="5"/>
      <c r="V354" s="2">
        <f t="shared" si="10"/>
        <v>0</v>
      </c>
      <c r="W354" s="5"/>
      <c r="X354" s="5"/>
      <c r="Y354" s="5"/>
      <c r="Z354" s="5"/>
      <c r="AA354" s="5"/>
      <c r="AB354" s="5"/>
      <c r="AC354" s="5"/>
      <c r="AD354" s="4" t="s">
        <v>3676</v>
      </c>
      <c r="AE354" s="5"/>
      <c r="AF354" s="5"/>
      <c r="AG354" s="5"/>
      <c r="AH354" s="4" t="s">
        <v>3677</v>
      </c>
      <c r="AI354" s="5"/>
      <c r="AJ354" s="5"/>
    </row>
    <row r="355">
      <c r="A355" s="1">
        <v>44566.0</v>
      </c>
      <c r="B355" s="38"/>
      <c r="C355" s="5">
        <v>342.0</v>
      </c>
      <c r="D355" s="4" t="s">
        <v>3678</v>
      </c>
      <c r="E355" s="4" t="s">
        <v>3679</v>
      </c>
      <c r="F355" s="4">
        <v>2019.0</v>
      </c>
      <c r="G355" s="3"/>
      <c r="H355" s="3">
        <v>2.0</v>
      </c>
      <c r="I355" s="2">
        <v>-10.0</v>
      </c>
      <c r="J355" s="5"/>
      <c r="K355" s="5"/>
      <c r="L355" s="5"/>
      <c r="M355" s="3" t="s">
        <v>109</v>
      </c>
      <c r="N355" s="38"/>
      <c r="O355" s="5"/>
      <c r="P355" s="5"/>
      <c r="Q355" s="5"/>
      <c r="R355" s="5"/>
      <c r="S355" s="5"/>
      <c r="T355" s="5"/>
      <c r="U355" s="5"/>
      <c r="V355" s="2">
        <f t="shared" si="10"/>
        <v>0</v>
      </c>
      <c r="W355" s="5"/>
      <c r="X355" s="5"/>
      <c r="Y355" s="5"/>
      <c r="Z355" s="5"/>
      <c r="AA355" s="5"/>
      <c r="AB355" s="5"/>
      <c r="AC355" s="5"/>
      <c r="AD355" s="4" t="s">
        <v>3679</v>
      </c>
      <c r="AE355" s="5"/>
      <c r="AF355" s="5"/>
      <c r="AG355" s="5"/>
      <c r="AH355" s="4" t="s">
        <v>3680</v>
      </c>
      <c r="AI355" s="5"/>
      <c r="AJ355" s="5"/>
    </row>
    <row r="356">
      <c r="A356" s="1">
        <v>44566.0</v>
      </c>
      <c r="B356" s="38"/>
      <c r="C356" s="5">
        <v>345.0</v>
      </c>
      <c r="D356" s="4" t="s">
        <v>3681</v>
      </c>
      <c r="E356" s="4" t="s">
        <v>3682</v>
      </c>
      <c r="F356" s="4">
        <v>2015.0</v>
      </c>
      <c r="G356" s="5"/>
      <c r="H356" s="5"/>
      <c r="I356" s="2">
        <v>-10.0</v>
      </c>
      <c r="J356" s="5"/>
      <c r="K356" s="5"/>
      <c r="L356" s="5"/>
      <c r="M356" s="3" t="s">
        <v>109</v>
      </c>
      <c r="N356" s="38"/>
      <c r="O356" s="5"/>
      <c r="P356" s="5"/>
      <c r="Q356" s="5"/>
      <c r="R356" s="5"/>
      <c r="S356" s="5"/>
      <c r="T356" s="5"/>
      <c r="U356" s="5"/>
      <c r="V356" s="2">
        <f t="shared" si="10"/>
        <v>0</v>
      </c>
      <c r="W356" s="5"/>
      <c r="X356" s="5"/>
      <c r="Y356" s="5"/>
      <c r="Z356" s="5"/>
      <c r="AA356" s="5"/>
      <c r="AB356" s="5"/>
      <c r="AC356" s="5"/>
      <c r="AD356" s="4" t="s">
        <v>3682</v>
      </c>
      <c r="AE356" s="5"/>
      <c r="AF356" s="5"/>
      <c r="AG356" s="5"/>
      <c r="AH356" s="11"/>
      <c r="AJ356" s="5"/>
    </row>
    <row r="357">
      <c r="A357" s="1">
        <v>44566.0</v>
      </c>
      <c r="B357" s="38"/>
      <c r="C357" s="5">
        <v>349.0</v>
      </c>
      <c r="D357" s="4" t="s">
        <v>3683</v>
      </c>
      <c r="E357" s="4" t="s">
        <v>3684</v>
      </c>
      <c r="F357" s="4">
        <v>2015.0</v>
      </c>
      <c r="G357" s="5"/>
      <c r="H357" s="5"/>
      <c r="I357" s="2">
        <v>-10.0</v>
      </c>
      <c r="J357" s="5"/>
      <c r="K357" s="5"/>
      <c r="L357" s="5"/>
      <c r="M357" s="3" t="s">
        <v>109</v>
      </c>
      <c r="N357" s="38"/>
      <c r="O357" s="5"/>
      <c r="P357" s="5"/>
      <c r="Q357" s="5"/>
      <c r="R357" s="5"/>
      <c r="S357" s="5"/>
      <c r="T357" s="5"/>
      <c r="U357" s="5"/>
      <c r="V357" s="2">
        <f t="shared" si="10"/>
        <v>0</v>
      </c>
      <c r="W357" s="5"/>
      <c r="X357" s="5"/>
      <c r="Y357" s="5"/>
      <c r="Z357" s="5"/>
      <c r="AA357" s="5"/>
      <c r="AB357" s="5"/>
      <c r="AC357" s="5"/>
      <c r="AD357" s="4" t="s">
        <v>3684</v>
      </c>
      <c r="AE357" s="5"/>
      <c r="AF357" s="5"/>
      <c r="AG357" s="5"/>
      <c r="AH357" s="4" t="s">
        <v>3685</v>
      </c>
      <c r="AI357" s="5"/>
      <c r="AJ357" s="5"/>
    </row>
    <row r="358">
      <c r="A358" s="1">
        <v>44566.0</v>
      </c>
      <c r="B358" s="38"/>
      <c r="C358" s="5">
        <v>354.0</v>
      </c>
      <c r="D358" s="4" t="s">
        <v>3686</v>
      </c>
      <c r="E358" s="4" t="s">
        <v>3687</v>
      </c>
      <c r="F358" s="4">
        <v>2021.0</v>
      </c>
      <c r="G358" s="5"/>
      <c r="H358" s="5"/>
      <c r="I358" s="2">
        <v>-10.0</v>
      </c>
      <c r="J358" s="5"/>
      <c r="K358" s="5"/>
      <c r="L358" s="5"/>
      <c r="M358" s="3" t="s">
        <v>109</v>
      </c>
      <c r="N358" s="38"/>
      <c r="O358" s="5"/>
      <c r="P358" s="5"/>
      <c r="Q358" s="5"/>
      <c r="R358" s="5"/>
      <c r="S358" s="5"/>
      <c r="T358" s="5"/>
      <c r="U358" s="5"/>
      <c r="V358" s="2">
        <f t="shared" si="10"/>
        <v>0</v>
      </c>
      <c r="W358" s="5"/>
      <c r="X358" s="5"/>
      <c r="Y358" s="5"/>
      <c r="Z358" s="5"/>
      <c r="AA358" s="5"/>
      <c r="AB358" s="5"/>
      <c r="AC358" s="5"/>
      <c r="AD358" s="4" t="s">
        <v>3687</v>
      </c>
      <c r="AE358" s="5"/>
      <c r="AF358" s="5"/>
      <c r="AG358" s="5"/>
      <c r="AH358" s="11"/>
      <c r="AI358" s="5"/>
      <c r="AJ358" s="5"/>
    </row>
    <row r="359">
      <c r="A359" s="1">
        <v>44566.0</v>
      </c>
      <c r="B359" s="38"/>
      <c r="C359" s="5">
        <v>367.0</v>
      </c>
      <c r="D359" s="4" t="s">
        <v>3688</v>
      </c>
      <c r="E359" s="4" t="s">
        <v>3689</v>
      </c>
      <c r="F359" s="4">
        <v>2021.0</v>
      </c>
      <c r="G359" s="5"/>
      <c r="H359" s="5"/>
      <c r="I359" s="40"/>
      <c r="J359" s="5"/>
      <c r="K359" s="5"/>
      <c r="L359" s="5"/>
      <c r="M359" s="3" t="s">
        <v>1860</v>
      </c>
      <c r="N359" s="38"/>
      <c r="O359" s="5"/>
      <c r="P359" s="5"/>
      <c r="Q359" s="5"/>
      <c r="R359" s="5"/>
      <c r="S359" s="5"/>
      <c r="T359" s="5"/>
      <c r="U359" s="5"/>
      <c r="V359" s="2">
        <f t="shared" si="10"/>
        <v>0</v>
      </c>
      <c r="W359" s="5"/>
      <c r="X359" s="5"/>
      <c r="Y359" s="5"/>
      <c r="Z359" s="5"/>
      <c r="AA359" s="5"/>
      <c r="AB359" s="5"/>
      <c r="AC359" s="5"/>
      <c r="AD359" s="4" t="s">
        <v>3689</v>
      </c>
      <c r="AE359" s="5"/>
      <c r="AF359" s="5"/>
      <c r="AG359" s="5"/>
      <c r="AH359" s="4" t="s">
        <v>3690</v>
      </c>
      <c r="AI359" s="5"/>
      <c r="AJ359" s="5"/>
    </row>
    <row r="360">
      <c r="A360" s="1">
        <v>44566.0</v>
      </c>
      <c r="B360" s="38"/>
      <c r="C360" s="5">
        <v>368.0</v>
      </c>
      <c r="D360" s="4" t="s">
        <v>3691</v>
      </c>
      <c r="E360" s="4" t="s">
        <v>3692</v>
      </c>
      <c r="F360" s="4">
        <v>2010.0</v>
      </c>
      <c r="G360" s="5"/>
      <c r="H360" s="5"/>
      <c r="I360" s="2">
        <v>-10.0</v>
      </c>
      <c r="J360" s="5"/>
      <c r="K360" s="5"/>
      <c r="L360" s="5"/>
      <c r="M360" s="3" t="s">
        <v>109</v>
      </c>
      <c r="N360" s="38"/>
      <c r="O360" s="5"/>
      <c r="P360" s="5"/>
      <c r="Q360" s="5"/>
      <c r="R360" s="5"/>
      <c r="S360" s="5"/>
      <c r="T360" s="5"/>
      <c r="U360" s="5"/>
      <c r="V360" s="2">
        <f t="shared" si="10"/>
        <v>0</v>
      </c>
      <c r="W360" s="5"/>
      <c r="X360" s="5"/>
      <c r="Y360" s="5"/>
      <c r="Z360" s="5"/>
      <c r="AA360" s="5"/>
      <c r="AB360" s="5"/>
      <c r="AC360" s="5"/>
      <c r="AD360" s="5"/>
      <c r="AE360" s="3" t="s">
        <v>3693</v>
      </c>
      <c r="AF360" s="5"/>
      <c r="AG360" s="5"/>
      <c r="AH360" s="4" t="s">
        <v>3694</v>
      </c>
      <c r="AI360" s="5"/>
      <c r="AJ360" s="5"/>
    </row>
    <row r="361">
      <c r="A361" s="1">
        <v>44567.0</v>
      </c>
      <c r="B361" s="22"/>
      <c r="C361" s="5">
        <v>162.0</v>
      </c>
      <c r="D361" s="4" t="s">
        <v>3695</v>
      </c>
      <c r="E361" s="4" t="s">
        <v>3696</v>
      </c>
      <c r="F361" s="4">
        <v>2020.0</v>
      </c>
      <c r="G361" s="6"/>
      <c r="H361" s="6"/>
      <c r="I361" s="2">
        <v>-10.0</v>
      </c>
      <c r="J361" s="3">
        <v>-6.0</v>
      </c>
      <c r="K361" s="3">
        <v>2.0</v>
      </c>
      <c r="L361" s="3">
        <v>2.0</v>
      </c>
      <c r="M361" s="3" t="s">
        <v>142</v>
      </c>
      <c r="N361" s="6"/>
      <c r="O361" s="6"/>
      <c r="P361" s="6"/>
      <c r="Q361" s="6"/>
      <c r="R361" s="6"/>
      <c r="S361" s="6"/>
      <c r="T361" s="6"/>
      <c r="U361" s="6"/>
      <c r="V361" s="2">
        <f t="shared" si="10"/>
        <v>0</v>
      </c>
      <c r="W361" s="6"/>
      <c r="X361" s="6"/>
      <c r="Y361" s="6"/>
      <c r="Z361" s="6"/>
      <c r="AA361" s="6"/>
      <c r="AB361" s="6"/>
      <c r="AC361" s="6"/>
      <c r="AD361" s="4" t="s">
        <v>3697</v>
      </c>
      <c r="AE361" s="6"/>
      <c r="AF361" s="6"/>
      <c r="AG361" s="6"/>
      <c r="AH361" s="11"/>
      <c r="AI361" s="6"/>
      <c r="AJ361" s="6"/>
    </row>
    <row r="362">
      <c r="A362" s="1">
        <v>44567.0</v>
      </c>
      <c r="B362" s="38"/>
      <c r="C362" s="5">
        <v>167.0</v>
      </c>
      <c r="D362" s="4" t="s">
        <v>3698</v>
      </c>
      <c r="E362" s="4" t="s">
        <v>3699</v>
      </c>
      <c r="F362" s="4">
        <v>2019.0</v>
      </c>
      <c r="G362" s="6"/>
      <c r="H362" s="6"/>
      <c r="I362" s="39"/>
      <c r="J362" s="6"/>
      <c r="K362" s="6"/>
      <c r="L362" s="6"/>
      <c r="M362" s="2" t="s">
        <v>163</v>
      </c>
      <c r="N362" s="6"/>
      <c r="O362" s="6"/>
      <c r="P362" s="6"/>
      <c r="Q362" s="3" t="s">
        <v>134</v>
      </c>
      <c r="R362" s="6"/>
      <c r="S362" s="6"/>
      <c r="T362" s="6"/>
      <c r="U362" s="6"/>
      <c r="V362" s="2">
        <f t="shared" si="10"/>
        <v>0</v>
      </c>
      <c r="W362" s="6"/>
      <c r="X362" s="6"/>
      <c r="Y362" s="6"/>
      <c r="Z362" s="6"/>
      <c r="AA362" s="6"/>
      <c r="AB362" s="6"/>
      <c r="AC362" s="6"/>
      <c r="AD362" s="4" t="s">
        <v>3700</v>
      </c>
      <c r="AE362" s="6"/>
      <c r="AF362" s="6"/>
      <c r="AG362" s="6"/>
      <c r="AH362" s="4" t="s">
        <v>3701</v>
      </c>
      <c r="AI362" s="6"/>
      <c r="AJ362" s="6"/>
    </row>
    <row r="363">
      <c r="A363" s="1">
        <v>44567.0</v>
      </c>
      <c r="B363" s="38"/>
      <c r="C363" s="5">
        <v>197.0</v>
      </c>
      <c r="D363" s="4" t="s">
        <v>3702</v>
      </c>
      <c r="E363" s="4" t="s">
        <v>3703</v>
      </c>
      <c r="F363" s="4">
        <v>2020.0</v>
      </c>
      <c r="G363" s="6"/>
      <c r="H363" s="6"/>
      <c r="I363" s="39"/>
      <c r="J363" s="6"/>
      <c r="K363" s="6"/>
      <c r="L363" s="6"/>
      <c r="M363" s="2" t="s">
        <v>1165</v>
      </c>
      <c r="N363" s="6"/>
      <c r="O363" s="6"/>
      <c r="P363" s="6"/>
      <c r="Q363" s="6"/>
      <c r="R363" s="6"/>
      <c r="S363" s="6"/>
      <c r="T363" s="6"/>
      <c r="U363" s="6"/>
      <c r="V363" s="2">
        <f t="shared" si="10"/>
        <v>0</v>
      </c>
      <c r="W363" s="6"/>
      <c r="X363" s="6"/>
      <c r="Y363" s="6"/>
      <c r="Z363" s="6"/>
      <c r="AA363" s="6"/>
      <c r="AB363" s="6"/>
      <c r="AC363" s="6"/>
      <c r="AD363" s="4" t="s">
        <v>3703</v>
      </c>
      <c r="AE363" s="6"/>
      <c r="AF363" s="6"/>
      <c r="AG363" s="6"/>
      <c r="AH363" s="4" t="s">
        <v>3704</v>
      </c>
      <c r="AI363" s="6"/>
      <c r="AJ363" s="6"/>
    </row>
    <row r="364">
      <c r="A364" s="1">
        <v>44567.0</v>
      </c>
      <c r="B364" s="38"/>
      <c r="C364" s="5">
        <v>206.0</v>
      </c>
      <c r="D364" s="4" t="s">
        <v>3705</v>
      </c>
      <c r="E364" s="4" t="s">
        <v>3706</v>
      </c>
      <c r="F364" s="4">
        <v>2021.0</v>
      </c>
      <c r="G364" s="6"/>
      <c r="H364" s="6"/>
      <c r="I364" s="39"/>
      <c r="J364" s="6"/>
      <c r="K364" s="6"/>
      <c r="L364" s="6"/>
      <c r="M364" s="9" t="s">
        <v>163</v>
      </c>
      <c r="N364" s="6"/>
      <c r="O364" s="6"/>
      <c r="P364" s="6"/>
      <c r="Q364" s="2" t="s">
        <v>134</v>
      </c>
      <c r="R364" s="6"/>
      <c r="S364" s="6"/>
      <c r="T364" s="6"/>
      <c r="U364" s="6"/>
      <c r="V364" s="2">
        <f t="shared" si="10"/>
        <v>0</v>
      </c>
      <c r="W364" s="6"/>
      <c r="X364" s="6"/>
      <c r="Y364" s="6"/>
      <c r="Z364" s="6"/>
      <c r="AA364" s="6"/>
      <c r="AB364" s="6"/>
      <c r="AC364" s="6"/>
      <c r="AD364" s="4" t="s">
        <v>3706</v>
      </c>
      <c r="AE364" s="6"/>
      <c r="AF364" s="6"/>
      <c r="AG364" s="6"/>
      <c r="AH364" s="11"/>
      <c r="AI364" s="6"/>
      <c r="AJ364" s="6"/>
    </row>
    <row r="365">
      <c r="A365" s="1">
        <v>44567.0</v>
      </c>
      <c r="B365" s="38"/>
      <c r="C365" s="5">
        <v>207.0</v>
      </c>
      <c r="D365" s="4" t="s">
        <v>3707</v>
      </c>
      <c r="E365" s="4" t="s">
        <v>3708</v>
      </c>
      <c r="F365" s="4">
        <v>2020.0</v>
      </c>
      <c r="G365" s="6"/>
      <c r="H365" s="6"/>
      <c r="I365" s="39"/>
      <c r="J365" s="6"/>
      <c r="K365" s="6"/>
      <c r="L365" s="6"/>
      <c r="M365" s="2" t="s">
        <v>1602</v>
      </c>
      <c r="N365" s="6"/>
      <c r="O365" s="6"/>
      <c r="P365" s="6"/>
      <c r="Q365" s="6"/>
      <c r="R365" s="6"/>
      <c r="S365" s="6"/>
      <c r="T365" s="6"/>
      <c r="U365" s="6"/>
      <c r="V365" s="2">
        <f t="shared" si="10"/>
        <v>0</v>
      </c>
      <c r="W365" s="6"/>
      <c r="X365" s="6"/>
      <c r="Y365" s="6"/>
      <c r="Z365" s="6"/>
      <c r="AA365" s="6"/>
      <c r="AB365" s="6"/>
      <c r="AC365" s="6"/>
      <c r="AD365" s="4" t="s">
        <v>3708</v>
      </c>
      <c r="AE365" s="6"/>
      <c r="AF365" s="6"/>
      <c r="AG365" s="6"/>
      <c r="AH365" s="4" t="s">
        <v>3709</v>
      </c>
      <c r="AI365" s="6"/>
      <c r="AJ365" s="6"/>
    </row>
    <row r="366">
      <c r="A366" s="1">
        <v>44567.0</v>
      </c>
      <c r="B366" s="38"/>
      <c r="C366" s="5">
        <v>211.0</v>
      </c>
      <c r="D366" s="4" t="s">
        <v>3710</v>
      </c>
      <c r="E366" s="4" t="s">
        <v>3711</v>
      </c>
      <c r="F366" s="4">
        <v>2020.0</v>
      </c>
      <c r="G366" s="5"/>
      <c r="H366" s="5"/>
      <c r="I366" s="40"/>
      <c r="J366" s="5"/>
      <c r="K366" s="5"/>
      <c r="L366" s="5"/>
      <c r="M366" s="3" t="s">
        <v>1165</v>
      </c>
      <c r="N366" s="38"/>
      <c r="O366" s="5"/>
      <c r="P366" s="5"/>
      <c r="Q366" s="3" t="s">
        <v>134</v>
      </c>
      <c r="R366" s="5"/>
      <c r="S366" s="5"/>
      <c r="T366" s="5"/>
      <c r="U366" s="5"/>
      <c r="V366" s="2">
        <f t="shared" si="10"/>
        <v>0</v>
      </c>
      <c r="W366" s="5"/>
      <c r="X366" s="5"/>
      <c r="Y366" s="5"/>
      <c r="Z366" s="5"/>
      <c r="AA366" s="5"/>
      <c r="AB366" s="5"/>
      <c r="AC366" s="5"/>
      <c r="AD366" s="4" t="s">
        <v>3711</v>
      </c>
      <c r="AE366" s="5"/>
      <c r="AF366" s="5"/>
      <c r="AG366" s="5"/>
      <c r="AH366" s="4" t="s">
        <v>3712</v>
      </c>
      <c r="AI366" s="5"/>
      <c r="AJ366" s="5"/>
    </row>
    <row r="367">
      <c r="A367" s="1">
        <v>44567.0</v>
      </c>
      <c r="B367" s="38"/>
      <c r="C367" s="5">
        <v>213.0</v>
      </c>
      <c r="D367" s="4" t="s">
        <v>3713</v>
      </c>
      <c r="E367" s="4" t="s">
        <v>3714</v>
      </c>
      <c r="F367" s="4">
        <v>2018.0</v>
      </c>
      <c r="G367" s="5"/>
      <c r="H367" s="5"/>
      <c r="I367" s="3">
        <v>-10.0</v>
      </c>
      <c r="J367" s="5"/>
      <c r="K367" s="5"/>
      <c r="L367" s="5"/>
      <c r="M367" s="3" t="s">
        <v>3715</v>
      </c>
      <c r="N367" s="38"/>
      <c r="O367" s="5"/>
      <c r="P367" s="5"/>
      <c r="Q367" s="5"/>
      <c r="R367" s="5"/>
      <c r="S367" s="5"/>
      <c r="T367" s="5"/>
      <c r="U367" s="5"/>
      <c r="V367" s="2">
        <f t="shared" si="10"/>
        <v>0</v>
      </c>
      <c r="W367" s="5"/>
      <c r="X367" s="5"/>
      <c r="Y367" s="5"/>
      <c r="Z367" s="5"/>
      <c r="AA367" s="5"/>
      <c r="AB367" s="5"/>
      <c r="AC367" s="5"/>
      <c r="AD367" s="4" t="s">
        <v>3714</v>
      </c>
      <c r="AE367" s="5"/>
      <c r="AF367" s="5"/>
      <c r="AG367" s="5"/>
      <c r="AH367" s="11"/>
      <c r="AI367" s="5"/>
      <c r="AJ367" s="5"/>
    </row>
    <row r="368">
      <c r="A368" s="1">
        <v>44567.0</v>
      </c>
      <c r="B368" s="38"/>
      <c r="C368" s="5">
        <v>225.0</v>
      </c>
      <c r="D368" s="4" t="s">
        <v>3716</v>
      </c>
      <c r="E368" s="4" t="s">
        <v>3717</v>
      </c>
      <c r="F368" s="4">
        <v>2018.0</v>
      </c>
      <c r="G368" s="5"/>
      <c r="H368" s="5"/>
      <c r="I368" s="40"/>
      <c r="J368" s="5"/>
      <c r="K368" s="5"/>
      <c r="L368" s="5"/>
      <c r="M368" s="3" t="s">
        <v>40</v>
      </c>
      <c r="N368" s="38"/>
      <c r="O368" s="5"/>
      <c r="P368" s="5"/>
      <c r="Q368" s="5"/>
      <c r="R368" s="5"/>
      <c r="S368" s="5"/>
      <c r="T368" s="5"/>
      <c r="U368" s="5"/>
      <c r="V368" s="2">
        <f t="shared" si="10"/>
        <v>0</v>
      </c>
      <c r="W368" s="5"/>
      <c r="X368" s="5"/>
      <c r="Y368" s="5"/>
      <c r="Z368" s="5"/>
      <c r="AA368" s="5"/>
      <c r="AB368" s="5"/>
      <c r="AC368" s="5"/>
      <c r="AD368" s="4" t="s">
        <v>3717</v>
      </c>
      <c r="AE368" s="5"/>
      <c r="AF368" s="5"/>
      <c r="AG368" s="5"/>
      <c r="AH368" s="4" t="s">
        <v>3718</v>
      </c>
      <c r="AI368" s="5"/>
      <c r="AJ368" s="5"/>
    </row>
    <row r="369">
      <c r="A369" s="1">
        <v>44567.0</v>
      </c>
      <c r="B369" s="38"/>
      <c r="C369" s="5">
        <v>246.0</v>
      </c>
      <c r="D369" s="4" t="s">
        <v>3719</v>
      </c>
      <c r="E369" s="4" t="s">
        <v>3720</v>
      </c>
      <c r="F369" s="4">
        <v>2020.0</v>
      </c>
      <c r="G369" s="5"/>
      <c r="H369" s="5"/>
      <c r="I369" s="40"/>
      <c r="J369" s="5"/>
      <c r="K369" s="5"/>
      <c r="L369" s="5"/>
      <c r="M369" s="3" t="s">
        <v>58</v>
      </c>
      <c r="N369" s="38"/>
      <c r="O369" s="5"/>
      <c r="P369" s="5"/>
      <c r="Q369" s="5"/>
      <c r="R369" s="5"/>
      <c r="S369" s="3">
        <v>0.25</v>
      </c>
      <c r="T369" s="3">
        <v>0.0</v>
      </c>
      <c r="U369" s="3">
        <v>0.75</v>
      </c>
      <c r="V369" s="2">
        <f t="shared" si="10"/>
        <v>1</v>
      </c>
      <c r="W369" s="5"/>
      <c r="X369" s="5"/>
      <c r="Y369" s="5"/>
      <c r="Z369" s="5"/>
      <c r="AA369" s="5"/>
      <c r="AB369" s="5"/>
      <c r="AC369" s="5"/>
      <c r="AD369" s="4" t="s">
        <v>3720</v>
      </c>
      <c r="AE369" s="5"/>
      <c r="AF369" s="5"/>
      <c r="AG369" s="5"/>
      <c r="AH369" s="4" t="s">
        <v>3721</v>
      </c>
      <c r="AI369" s="5"/>
      <c r="AJ369" s="5"/>
    </row>
    <row r="370">
      <c r="A370" s="1">
        <v>44567.0</v>
      </c>
      <c r="B370" s="38"/>
      <c r="C370" s="5">
        <v>273.0</v>
      </c>
      <c r="D370" s="4" t="s">
        <v>3722</v>
      </c>
      <c r="E370" s="4" t="s">
        <v>3723</v>
      </c>
      <c r="F370" s="4">
        <v>2020.0</v>
      </c>
      <c r="G370" s="5"/>
      <c r="H370" s="5"/>
      <c r="I370" s="40"/>
      <c r="J370" s="5"/>
      <c r="K370" s="5"/>
      <c r="L370" s="5"/>
      <c r="M370" s="3" t="s">
        <v>163</v>
      </c>
      <c r="N370" s="38"/>
      <c r="O370" s="5"/>
      <c r="P370" s="5"/>
      <c r="Q370" s="5"/>
      <c r="R370" s="5"/>
      <c r="S370" s="3">
        <v>0.25</v>
      </c>
      <c r="T370" s="3">
        <v>0.75</v>
      </c>
      <c r="U370" s="3">
        <v>0.0</v>
      </c>
      <c r="V370" s="2">
        <f t="shared" si="10"/>
        <v>1</v>
      </c>
      <c r="W370" s="5"/>
      <c r="X370" s="5"/>
      <c r="Y370" s="5"/>
      <c r="Z370" s="5"/>
      <c r="AA370" s="5"/>
      <c r="AB370" s="5"/>
      <c r="AC370" s="5"/>
      <c r="AD370" s="4" t="s">
        <v>3723</v>
      </c>
      <c r="AE370" s="5"/>
      <c r="AF370" s="5"/>
      <c r="AG370" s="5"/>
      <c r="AH370" s="11"/>
      <c r="AI370" s="5"/>
      <c r="AJ370" s="5"/>
    </row>
    <row r="371">
      <c r="A371" s="1">
        <v>44567.0</v>
      </c>
      <c r="B371" s="38"/>
      <c r="C371" s="5">
        <v>276.0</v>
      </c>
      <c r="D371" s="4" t="s">
        <v>3724</v>
      </c>
      <c r="E371" s="4" t="s">
        <v>3725</v>
      </c>
      <c r="F371" s="4">
        <v>2017.0</v>
      </c>
      <c r="G371" s="5"/>
      <c r="H371" s="5"/>
      <c r="I371" s="40"/>
      <c r="J371" s="5"/>
      <c r="K371" s="5"/>
      <c r="L371" s="5"/>
      <c r="M371" s="3" t="s">
        <v>1165</v>
      </c>
      <c r="N371" s="38"/>
      <c r="O371" s="5"/>
      <c r="P371" s="5"/>
      <c r="Q371" s="5"/>
      <c r="R371" s="5"/>
      <c r="S371" s="5"/>
      <c r="T371" s="5"/>
      <c r="U371" s="5"/>
      <c r="V371" s="2">
        <f t="shared" si="10"/>
        <v>0</v>
      </c>
      <c r="W371" s="5"/>
      <c r="X371" s="5"/>
      <c r="Y371" s="5"/>
      <c r="Z371" s="5"/>
      <c r="AA371" s="5"/>
      <c r="AB371" s="5"/>
      <c r="AC371" s="5"/>
      <c r="AD371" s="4" t="s">
        <v>3725</v>
      </c>
      <c r="AE371" s="5"/>
      <c r="AF371" s="5"/>
      <c r="AG371" s="5"/>
      <c r="AH371" s="4" t="s">
        <v>3726</v>
      </c>
      <c r="AI371" s="5"/>
      <c r="AJ371" s="5"/>
    </row>
    <row r="372">
      <c r="A372" s="1">
        <v>44567.0</v>
      </c>
      <c r="B372" s="38"/>
      <c r="C372" s="5">
        <v>283.0</v>
      </c>
      <c r="D372" s="4" t="s">
        <v>3727</v>
      </c>
      <c r="E372" s="4" t="s">
        <v>3728</v>
      </c>
      <c r="F372" s="4">
        <v>2021.0</v>
      </c>
      <c r="G372" s="5"/>
      <c r="H372" s="5"/>
      <c r="I372" s="40"/>
      <c r="J372" s="5"/>
      <c r="K372" s="5"/>
      <c r="L372" s="5"/>
      <c r="M372" s="3" t="s">
        <v>163</v>
      </c>
      <c r="N372" s="38"/>
      <c r="O372" s="5"/>
      <c r="P372" s="5"/>
      <c r="Q372" s="5"/>
      <c r="R372" s="5"/>
      <c r="S372" s="5"/>
      <c r="T372" s="5"/>
      <c r="U372" s="5"/>
      <c r="V372" s="2">
        <f t="shared" si="10"/>
        <v>0</v>
      </c>
      <c r="W372" s="5"/>
      <c r="X372" s="5"/>
      <c r="Y372" s="5"/>
      <c r="Z372" s="5"/>
      <c r="AA372" s="5"/>
      <c r="AB372" s="5"/>
      <c r="AC372" s="5"/>
      <c r="AD372" s="4" t="s">
        <v>3728</v>
      </c>
      <c r="AE372" s="5"/>
      <c r="AF372" s="5"/>
      <c r="AG372" s="5"/>
      <c r="AH372" s="4" t="s">
        <v>3729</v>
      </c>
      <c r="AI372" s="5"/>
      <c r="AJ372" s="5"/>
    </row>
    <row r="373">
      <c r="A373" s="1">
        <v>44567.0</v>
      </c>
      <c r="B373" s="38"/>
      <c r="C373" s="5">
        <v>306.0</v>
      </c>
      <c r="D373" s="4" t="s">
        <v>3730</v>
      </c>
      <c r="E373" s="4" t="s">
        <v>3731</v>
      </c>
      <c r="F373" s="4">
        <v>2020.0</v>
      </c>
      <c r="G373" s="5"/>
      <c r="H373" s="5"/>
      <c r="I373" s="40"/>
      <c r="J373" s="5"/>
      <c r="K373" s="5"/>
      <c r="L373" s="5"/>
      <c r="M373" s="3" t="s">
        <v>142</v>
      </c>
      <c r="N373" s="38"/>
      <c r="O373" s="5"/>
      <c r="P373" s="5"/>
      <c r="Q373" s="5"/>
      <c r="R373" s="5"/>
      <c r="S373" s="3">
        <v>1.0</v>
      </c>
      <c r="T373" s="3">
        <v>0.0</v>
      </c>
      <c r="U373" s="3">
        <v>0.0</v>
      </c>
      <c r="V373" s="2">
        <f t="shared" si="10"/>
        <v>1</v>
      </c>
      <c r="W373" s="5"/>
      <c r="X373" s="5"/>
      <c r="Y373" s="5"/>
      <c r="Z373" s="5"/>
      <c r="AA373" s="5"/>
      <c r="AB373" s="5"/>
      <c r="AC373" s="5"/>
      <c r="AD373" s="4" t="s">
        <v>3731</v>
      </c>
      <c r="AE373" s="5"/>
      <c r="AF373" s="5"/>
      <c r="AG373" s="5"/>
      <c r="AH373" s="4" t="s">
        <v>3732</v>
      </c>
      <c r="AI373" s="5"/>
      <c r="AJ373" s="5"/>
    </row>
    <row r="374">
      <c r="A374" s="1">
        <v>44567.0</v>
      </c>
      <c r="B374" s="38"/>
      <c r="C374" s="5">
        <v>315.0</v>
      </c>
      <c r="D374" s="4" t="s">
        <v>3733</v>
      </c>
      <c r="E374" s="4" t="s">
        <v>3734</v>
      </c>
      <c r="F374" s="4">
        <v>2020.0</v>
      </c>
      <c r="G374" s="5"/>
      <c r="H374" s="5"/>
      <c r="I374" s="40"/>
      <c r="J374" s="5"/>
      <c r="K374" s="5"/>
      <c r="L374" s="5"/>
      <c r="M374" s="3" t="s">
        <v>1165</v>
      </c>
      <c r="N374" s="38"/>
      <c r="O374" s="5"/>
      <c r="P374" s="5"/>
      <c r="Q374" s="3" t="s">
        <v>134</v>
      </c>
      <c r="R374" s="5"/>
      <c r="S374" s="5"/>
      <c r="T374" s="5"/>
      <c r="U374" s="5"/>
      <c r="V374" s="2">
        <f t="shared" si="10"/>
        <v>0</v>
      </c>
      <c r="W374" s="5"/>
      <c r="X374" s="3" t="s">
        <v>2029</v>
      </c>
      <c r="Y374" s="9" t="s">
        <v>3652</v>
      </c>
      <c r="Z374" s="5"/>
      <c r="AA374" s="5"/>
      <c r="AB374" s="5"/>
      <c r="AC374" s="5"/>
      <c r="AD374" s="4" t="s">
        <v>3734</v>
      </c>
      <c r="AE374" s="5"/>
      <c r="AF374" s="5"/>
      <c r="AG374" s="5"/>
      <c r="AH374" s="4" t="s">
        <v>3735</v>
      </c>
      <c r="AI374" s="5"/>
      <c r="AJ374" s="5"/>
    </row>
    <row r="375">
      <c r="A375" s="1">
        <v>44567.0</v>
      </c>
      <c r="B375" s="38"/>
      <c r="C375" s="5">
        <v>337.0</v>
      </c>
      <c r="D375" s="4" t="s">
        <v>3736</v>
      </c>
      <c r="E375" s="4" t="s">
        <v>3737</v>
      </c>
      <c r="F375" s="4">
        <v>2017.0</v>
      </c>
      <c r="G375" s="5"/>
      <c r="H375" s="5"/>
      <c r="I375" s="40"/>
      <c r="J375" s="5"/>
      <c r="K375" s="5"/>
      <c r="L375" s="5"/>
      <c r="M375" s="3" t="s">
        <v>1165</v>
      </c>
      <c r="N375" s="38"/>
      <c r="O375" s="5"/>
      <c r="P375" s="5"/>
      <c r="Q375" s="5"/>
      <c r="R375" s="5"/>
      <c r="S375" s="5"/>
      <c r="T375" s="5"/>
      <c r="U375" s="5"/>
      <c r="V375" s="2">
        <f t="shared" si="10"/>
        <v>0</v>
      </c>
      <c r="W375" s="5"/>
      <c r="X375" s="5"/>
      <c r="Y375" s="5"/>
      <c r="Z375" s="5"/>
      <c r="AA375" s="5"/>
      <c r="AB375" s="5"/>
      <c r="AC375" s="5"/>
      <c r="AD375" s="4" t="s">
        <v>3737</v>
      </c>
      <c r="AE375" s="5"/>
      <c r="AF375" s="5"/>
      <c r="AG375" s="5"/>
      <c r="AH375" s="11"/>
      <c r="AI375" s="5"/>
      <c r="AJ375" s="5"/>
    </row>
    <row r="376">
      <c r="A376" s="1">
        <v>44567.0</v>
      </c>
      <c r="B376" s="38"/>
      <c r="C376" s="5">
        <v>340.0</v>
      </c>
      <c r="D376" s="9" t="s">
        <v>3738</v>
      </c>
      <c r="E376" s="4" t="s">
        <v>3739</v>
      </c>
      <c r="F376" s="4">
        <v>2017.0</v>
      </c>
      <c r="G376" s="5"/>
      <c r="H376" s="5"/>
      <c r="I376" s="40"/>
      <c r="J376" s="5"/>
      <c r="K376" s="5"/>
      <c r="L376" s="5"/>
      <c r="M376" s="3" t="s">
        <v>1165</v>
      </c>
      <c r="N376" s="38"/>
      <c r="O376" s="5"/>
      <c r="P376" s="5"/>
      <c r="Q376" s="5"/>
      <c r="R376" s="5"/>
      <c r="S376" s="5"/>
      <c r="T376" s="5"/>
      <c r="U376" s="5"/>
      <c r="V376" s="2">
        <f t="shared" si="10"/>
        <v>0</v>
      </c>
      <c r="W376" s="5"/>
      <c r="X376" s="5"/>
      <c r="Y376" s="5"/>
      <c r="Z376" s="5"/>
      <c r="AA376" s="5"/>
      <c r="AB376" s="5"/>
      <c r="AC376" s="5"/>
      <c r="AD376" s="4" t="s">
        <v>3739</v>
      </c>
      <c r="AE376" s="5"/>
      <c r="AF376" s="5"/>
      <c r="AG376" s="5"/>
      <c r="AH376" s="4" t="s">
        <v>3740</v>
      </c>
      <c r="AI376" s="5"/>
      <c r="AJ376" s="5"/>
    </row>
    <row r="377">
      <c r="A377" s="1">
        <v>44567.0</v>
      </c>
      <c r="B377" s="38"/>
      <c r="C377" s="5">
        <v>343.0</v>
      </c>
      <c r="D377" s="4" t="s">
        <v>3741</v>
      </c>
      <c r="E377" s="4" t="s">
        <v>3742</v>
      </c>
      <c r="F377" s="4">
        <v>2017.0</v>
      </c>
      <c r="G377" s="5"/>
      <c r="H377" s="5"/>
      <c r="I377" s="40"/>
      <c r="J377" s="5"/>
      <c r="K377" s="5"/>
      <c r="L377" s="5"/>
      <c r="M377" s="3" t="s">
        <v>1165</v>
      </c>
      <c r="N377" s="38"/>
      <c r="O377" s="5"/>
      <c r="P377" s="5"/>
      <c r="Q377" s="5"/>
      <c r="R377" s="5"/>
      <c r="S377" s="5"/>
      <c r="T377" s="5"/>
      <c r="U377" s="5"/>
      <c r="V377" s="2">
        <f t="shared" si="10"/>
        <v>0</v>
      </c>
      <c r="W377" s="5"/>
      <c r="X377" s="5"/>
      <c r="Y377" s="5"/>
      <c r="Z377" s="5"/>
      <c r="AA377" s="5"/>
      <c r="AB377" s="5"/>
      <c r="AC377" s="5"/>
      <c r="AD377" s="4" t="s">
        <v>3742</v>
      </c>
      <c r="AE377" s="5"/>
      <c r="AF377" s="5"/>
      <c r="AG377" s="5"/>
      <c r="AH377" s="4" t="s">
        <v>3743</v>
      </c>
      <c r="AI377" s="5"/>
      <c r="AJ377" s="5"/>
    </row>
    <row r="378">
      <c r="A378" s="1">
        <v>44567.0</v>
      </c>
      <c r="B378" s="38"/>
      <c r="C378" s="5">
        <v>359.0</v>
      </c>
      <c r="D378" s="4" t="s">
        <v>3744</v>
      </c>
      <c r="E378" s="4" t="s">
        <v>3745</v>
      </c>
      <c r="F378" s="4">
        <v>2020.0</v>
      </c>
      <c r="G378" s="5"/>
      <c r="H378" s="5"/>
      <c r="I378" s="40"/>
      <c r="J378" s="5"/>
      <c r="K378" s="5"/>
      <c r="L378" s="5"/>
      <c r="M378" s="3" t="s">
        <v>1602</v>
      </c>
      <c r="N378" s="38"/>
      <c r="O378" s="5"/>
      <c r="P378" s="5"/>
      <c r="Q378" s="5"/>
      <c r="R378" s="5"/>
      <c r="S378" s="5"/>
      <c r="T378" s="5"/>
      <c r="U378" s="5"/>
      <c r="V378" s="2">
        <f t="shared" si="10"/>
        <v>0</v>
      </c>
      <c r="W378" s="5"/>
      <c r="X378" s="5"/>
      <c r="Y378" s="5"/>
      <c r="Z378" s="5"/>
      <c r="AA378" s="5"/>
      <c r="AB378" s="5"/>
      <c r="AC378" s="5"/>
      <c r="AD378" s="4" t="s">
        <v>3745</v>
      </c>
      <c r="AE378" s="5"/>
      <c r="AF378" s="5"/>
      <c r="AG378" s="5"/>
      <c r="AH378" s="4" t="s">
        <v>3746</v>
      </c>
      <c r="AI378" s="5"/>
      <c r="AJ378" s="3" t="s">
        <v>54</v>
      </c>
    </row>
    <row r="379">
      <c r="A379" s="1">
        <v>44567.0</v>
      </c>
      <c r="B379" s="38"/>
      <c r="C379" s="5">
        <v>362.0</v>
      </c>
      <c r="D379" s="4" t="s">
        <v>3747</v>
      </c>
      <c r="E379" s="4" t="s">
        <v>3748</v>
      </c>
      <c r="F379" s="4">
        <v>2017.0</v>
      </c>
      <c r="G379" s="5"/>
      <c r="H379" s="5"/>
      <c r="I379" s="40"/>
      <c r="J379" s="5"/>
      <c r="K379" s="5"/>
      <c r="L379" s="5"/>
      <c r="M379" s="3" t="s">
        <v>1165</v>
      </c>
      <c r="N379" s="38"/>
      <c r="O379" s="5"/>
      <c r="P379" s="5"/>
      <c r="Q379" s="5"/>
      <c r="R379" s="5"/>
      <c r="S379" s="5"/>
      <c r="T379" s="5"/>
      <c r="U379" s="5"/>
      <c r="V379" s="2">
        <f t="shared" si="10"/>
        <v>0</v>
      </c>
      <c r="W379" s="5"/>
      <c r="X379" s="5"/>
      <c r="Y379" s="5"/>
      <c r="Z379" s="5"/>
      <c r="AA379" s="5"/>
      <c r="AB379" s="5"/>
      <c r="AC379" s="5"/>
      <c r="AD379" s="4" t="s">
        <v>3748</v>
      </c>
      <c r="AE379" s="5"/>
      <c r="AF379" s="5"/>
      <c r="AG379" s="5"/>
      <c r="AH379" s="4" t="s">
        <v>3749</v>
      </c>
      <c r="AI379" s="5"/>
      <c r="AJ379" s="5"/>
    </row>
    <row r="380">
      <c r="A380" s="1">
        <v>44567.0</v>
      </c>
      <c r="B380" s="38"/>
      <c r="C380" s="5">
        <v>363.0</v>
      </c>
      <c r="D380" s="4" t="s">
        <v>3750</v>
      </c>
      <c r="E380" s="4" t="s">
        <v>3751</v>
      </c>
      <c r="F380" s="4">
        <v>2020.0</v>
      </c>
      <c r="G380" s="5"/>
      <c r="H380" s="5"/>
      <c r="I380" s="40"/>
      <c r="J380" s="5"/>
      <c r="K380" s="5"/>
      <c r="L380" s="5"/>
      <c r="M380" s="3" t="s">
        <v>163</v>
      </c>
      <c r="N380" s="38"/>
      <c r="O380" s="5"/>
      <c r="P380" s="5"/>
      <c r="Q380" s="5"/>
      <c r="R380" s="5"/>
      <c r="S380" s="5"/>
      <c r="T380" s="5"/>
      <c r="U380" s="5"/>
      <c r="V380" s="2">
        <f t="shared" si="10"/>
        <v>0</v>
      </c>
      <c r="W380" s="5"/>
      <c r="X380" s="5"/>
      <c r="Y380" s="5"/>
      <c r="Z380" s="5"/>
      <c r="AA380" s="5"/>
      <c r="AB380" s="5"/>
      <c r="AC380" s="5"/>
      <c r="AD380" s="4" t="s">
        <v>3751</v>
      </c>
      <c r="AE380" s="5"/>
      <c r="AF380" s="5"/>
      <c r="AG380" s="5"/>
      <c r="AH380" s="11"/>
      <c r="AI380" s="5"/>
      <c r="AJ380" s="5"/>
    </row>
    <row r="381">
      <c r="A381" s="1">
        <v>44567.0</v>
      </c>
      <c r="B381" s="38"/>
      <c r="C381" s="5">
        <v>365.0</v>
      </c>
      <c r="D381" s="4" t="s">
        <v>3752</v>
      </c>
      <c r="E381" s="4" t="s">
        <v>3753</v>
      </c>
      <c r="F381" s="4">
        <v>2019.0</v>
      </c>
      <c r="G381" s="5"/>
      <c r="H381" s="5"/>
      <c r="I381" s="40"/>
      <c r="J381" s="5"/>
      <c r="K381" s="5"/>
      <c r="L381" s="5"/>
      <c r="M381" s="3" t="s">
        <v>1602</v>
      </c>
      <c r="N381" s="38"/>
      <c r="O381" s="5"/>
      <c r="P381" s="5"/>
      <c r="Q381" s="5"/>
      <c r="R381" s="5"/>
      <c r="S381" s="5"/>
      <c r="T381" s="5"/>
      <c r="U381" s="5"/>
      <c r="V381" s="2">
        <f t="shared" si="10"/>
        <v>0</v>
      </c>
      <c r="W381" s="5"/>
      <c r="X381" s="5"/>
      <c r="Y381" s="5"/>
      <c r="Z381" s="5"/>
      <c r="AA381" s="5"/>
      <c r="AB381" s="5"/>
      <c r="AC381" s="5"/>
      <c r="AD381" s="4" t="s">
        <v>3753</v>
      </c>
      <c r="AE381" s="5"/>
      <c r="AF381" s="5"/>
      <c r="AG381" s="5"/>
      <c r="AH381" s="4" t="s">
        <v>3754</v>
      </c>
      <c r="AI381" s="5"/>
      <c r="AJ381" s="3" t="s">
        <v>54</v>
      </c>
    </row>
    <row r="382">
      <c r="A382" s="1">
        <v>44567.0</v>
      </c>
      <c r="B382" s="22"/>
      <c r="C382" s="5">
        <v>386.0</v>
      </c>
      <c r="D382" s="4" t="s">
        <v>3755</v>
      </c>
      <c r="E382" s="4" t="s">
        <v>326</v>
      </c>
      <c r="F382" s="4">
        <v>2018.0</v>
      </c>
      <c r="G382" s="3"/>
      <c r="H382" s="3"/>
      <c r="I382" s="2"/>
      <c r="J382" s="3"/>
      <c r="K382" s="3"/>
      <c r="L382" s="3"/>
      <c r="M382" s="3"/>
      <c r="N382" s="2"/>
      <c r="O382" s="3"/>
      <c r="P382" s="3"/>
      <c r="Q382" s="3" t="s">
        <v>134</v>
      </c>
      <c r="R382" s="5"/>
      <c r="S382" s="3"/>
      <c r="T382" s="3"/>
      <c r="U382" s="3"/>
      <c r="V382" s="2">
        <f t="shared" si="10"/>
        <v>0</v>
      </c>
      <c r="W382" s="3"/>
      <c r="X382" s="3"/>
      <c r="Y382" s="3"/>
      <c r="Z382" s="3"/>
      <c r="AA382" s="3" t="s">
        <v>3756</v>
      </c>
      <c r="AB382" s="5"/>
      <c r="AC382" s="3"/>
      <c r="AD382" s="4" t="s">
        <v>3757</v>
      </c>
      <c r="AE382" s="3"/>
      <c r="AF382" s="4" t="s">
        <v>3758</v>
      </c>
      <c r="AG382" s="5"/>
      <c r="AH382" s="4"/>
      <c r="AI382" s="3"/>
      <c r="AJ382" s="3"/>
    </row>
    <row r="383">
      <c r="A383" s="1">
        <v>44567.0</v>
      </c>
      <c r="B383" s="22"/>
      <c r="C383" s="5"/>
      <c r="D383" s="4" t="s">
        <v>3759</v>
      </c>
      <c r="F383" s="4"/>
      <c r="G383" s="3"/>
      <c r="H383" s="3"/>
      <c r="I383" s="2"/>
      <c r="J383" s="3"/>
      <c r="K383" s="3"/>
      <c r="L383" s="3"/>
      <c r="M383" s="3"/>
      <c r="N383" s="2">
        <v>1.0</v>
      </c>
      <c r="O383" s="3"/>
      <c r="P383" s="3"/>
      <c r="Q383" s="3"/>
      <c r="R383" s="5"/>
      <c r="S383" s="3"/>
      <c r="T383" s="3"/>
      <c r="U383" s="3"/>
      <c r="V383" s="2"/>
      <c r="W383" s="3"/>
      <c r="X383" s="3"/>
      <c r="Y383" s="3"/>
      <c r="Z383" s="3"/>
      <c r="AA383" s="3"/>
      <c r="AB383" s="5"/>
      <c r="AC383" s="3"/>
      <c r="AD383" s="4"/>
      <c r="AE383" s="3"/>
      <c r="AF383" s="4"/>
      <c r="AG383" s="5"/>
      <c r="AH383" s="4"/>
      <c r="AI383" s="3"/>
      <c r="AJ383" s="3"/>
    </row>
    <row r="384">
      <c r="A384" s="1">
        <v>44567.0</v>
      </c>
      <c r="B384" s="22"/>
      <c r="C384" s="5"/>
      <c r="D384" s="41" t="s">
        <v>3759</v>
      </c>
      <c r="E384" s="4"/>
      <c r="F384" s="4"/>
      <c r="G384" s="3"/>
      <c r="H384" s="3"/>
      <c r="I384" s="2"/>
      <c r="J384" s="3"/>
      <c r="K384" s="3"/>
      <c r="L384" s="3"/>
      <c r="M384" s="3"/>
      <c r="N384" s="2">
        <v>1.0</v>
      </c>
      <c r="O384" s="3"/>
      <c r="P384" s="3"/>
      <c r="Q384" s="3"/>
      <c r="R384" s="5"/>
      <c r="S384" s="3"/>
      <c r="T384" s="3"/>
      <c r="U384" s="3"/>
      <c r="V384" s="2"/>
      <c r="W384" s="3"/>
      <c r="X384" s="3"/>
      <c r="Y384" s="3"/>
      <c r="Z384" s="3"/>
      <c r="AA384" s="3"/>
      <c r="AB384" s="5"/>
      <c r="AC384" s="3"/>
      <c r="AD384" s="4"/>
      <c r="AE384" s="3"/>
      <c r="AF384" s="4"/>
      <c r="AG384" s="5"/>
      <c r="AH384" s="4"/>
      <c r="AI384" s="3"/>
      <c r="AJ384" s="3"/>
    </row>
    <row r="385">
      <c r="A385" s="1">
        <v>44567.0</v>
      </c>
      <c r="B385" s="22"/>
      <c r="C385" s="5"/>
      <c r="D385" s="41" t="s">
        <v>3759</v>
      </c>
      <c r="E385" s="4"/>
      <c r="F385" s="4"/>
      <c r="G385" s="3"/>
      <c r="H385" s="3"/>
      <c r="I385" s="2"/>
      <c r="J385" s="3"/>
      <c r="K385" s="3"/>
      <c r="L385" s="3"/>
      <c r="M385" s="3"/>
      <c r="N385" s="2">
        <v>1.0</v>
      </c>
      <c r="O385" s="3"/>
      <c r="P385" s="3"/>
      <c r="Q385" s="3"/>
      <c r="R385" s="5"/>
      <c r="S385" s="3"/>
      <c r="T385" s="3"/>
      <c r="U385" s="3"/>
      <c r="V385" s="2"/>
      <c r="W385" s="3"/>
      <c r="X385" s="3"/>
      <c r="Y385" s="3"/>
      <c r="Z385" s="3"/>
      <c r="AA385" s="3"/>
      <c r="AB385" s="5"/>
      <c r="AC385" s="3"/>
      <c r="AD385" s="4"/>
      <c r="AE385" s="3"/>
      <c r="AF385" s="4"/>
      <c r="AG385" s="5"/>
      <c r="AH385" s="4"/>
      <c r="AI385" s="3"/>
      <c r="AJ385" s="3"/>
    </row>
    <row r="386">
      <c r="A386" s="1">
        <v>44567.0</v>
      </c>
      <c r="B386" s="22"/>
      <c r="C386" s="5"/>
      <c r="D386" s="41" t="s">
        <v>3760</v>
      </c>
      <c r="E386" s="4" t="s">
        <v>3761</v>
      </c>
      <c r="F386" s="4">
        <v>2014.0</v>
      </c>
      <c r="G386" s="3"/>
      <c r="H386" s="3">
        <v>3.0</v>
      </c>
      <c r="I386" s="2"/>
      <c r="J386" s="3"/>
      <c r="K386" s="3"/>
      <c r="L386" s="3"/>
      <c r="M386" s="3"/>
      <c r="N386" s="2">
        <v>1.0</v>
      </c>
      <c r="O386" s="3">
        <v>1.0</v>
      </c>
      <c r="P386" s="3"/>
      <c r="Q386" s="3" t="s">
        <v>42</v>
      </c>
      <c r="R386" s="5"/>
      <c r="S386" s="3"/>
      <c r="T386" s="3"/>
      <c r="U386" s="3"/>
      <c r="V386" s="2"/>
      <c r="W386" s="3"/>
      <c r="X386" s="3" t="s">
        <v>3762</v>
      </c>
      <c r="Y386" s="3" t="s">
        <v>166</v>
      </c>
      <c r="Z386" s="3"/>
      <c r="AA386" s="3"/>
      <c r="AB386" s="5"/>
      <c r="AC386" s="3"/>
      <c r="AD386" s="4"/>
      <c r="AE386" s="3"/>
      <c r="AF386" s="4"/>
      <c r="AG386" s="5"/>
      <c r="AH386" s="4"/>
      <c r="AI386" s="3"/>
      <c r="AJ386" s="3"/>
    </row>
    <row r="387">
      <c r="A387" s="1">
        <v>44567.0</v>
      </c>
      <c r="B387" s="22"/>
      <c r="C387" s="5"/>
      <c r="D387" s="41" t="s">
        <v>3763</v>
      </c>
      <c r="E387" s="4" t="s">
        <v>3764</v>
      </c>
      <c r="F387" s="4">
        <v>2015.0</v>
      </c>
      <c r="G387" s="3"/>
      <c r="H387" s="3">
        <v>3.0</v>
      </c>
      <c r="I387" s="2"/>
      <c r="J387" s="3"/>
      <c r="K387" s="3"/>
      <c r="L387" s="3"/>
      <c r="M387" s="3"/>
      <c r="N387" s="2">
        <v>1.0</v>
      </c>
      <c r="O387" s="3">
        <v>1.0</v>
      </c>
      <c r="P387" s="3"/>
      <c r="Q387" s="3" t="s">
        <v>42</v>
      </c>
      <c r="R387" s="5"/>
      <c r="S387" s="3"/>
      <c r="T387" s="3"/>
      <c r="U387" s="3"/>
      <c r="V387" s="2"/>
      <c r="W387" s="3"/>
      <c r="X387" s="3" t="s">
        <v>2317</v>
      </c>
      <c r="Y387" s="3" t="s">
        <v>3765</v>
      </c>
      <c r="Z387" s="3"/>
      <c r="AA387" s="3"/>
      <c r="AB387" s="5"/>
      <c r="AC387" s="3"/>
      <c r="AD387" s="4"/>
      <c r="AE387" s="3"/>
      <c r="AF387" s="4"/>
      <c r="AG387" s="5"/>
      <c r="AH387" s="4" t="s">
        <v>3766</v>
      </c>
      <c r="AI387" s="3"/>
      <c r="AJ387" s="3"/>
    </row>
    <row r="388">
      <c r="A388" s="1">
        <v>44567.0</v>
      </c>
      <c r="B388" s="22"/>
      <c r="C388" s="5"/>
      <c r="D388" s="41" t="s">
        <v>3767</v>
      </c>
      <c r="E388" s="4" t="s">
        <v>3768</v>
      </c>
      <c r="F388" s="4">
        <v>2013.0</v>
      </c>
      <c r="G388" s="3"/>
      <c r="H388" s="3">
        <v>3.0</v>
      </c>
      <c r="I388" s="2"/>
      <c r="J388" s="3"/>
      <c r="K388" s="3"/>
      <c r="L388" s="3"/>
      <c r="M388" s="3"/>
      <c r="N388" s="2">
        <v>1.0</v>
      </c>
      <c r="O388" s="3">
        <v>1.0</v>
      </c>
      <c r="P388" s="3"/>
      <c r="Q388" s="3" t="s">
        <v>42</v>
      </c>
      <c r="R388" s="5"/>
      <c r="S388" s="3"/>
      <c r="T388" s="3"/>
      <c r="U388" s="3"/>
      <c r="V388" s="2"/>
      <c r="W388" s="3"/>
      <c r="X388" s="3" t="s">
        <v>2317</v>
      </c>
      <c r="Y388" s="3" t="s">
        <v>3765</v>
      </c>
      <c r="Z388" s="3"/>
      <c r="AA388" s="3"/>
      <c r="AB388" s="5"/>
      <c r="AC388" s="3"/>
      <c r="AD388" s="4"/>
      <c r="AE388" s="3"/>
      <c r="AF388" s="4"/>
      <c r="AG388" s="5"/>
      <c r="AH388" s="4" t="s">
        <v>3769</v>
      </c>
      <c r="AI388" s="3"/>
      <c r="AJ388" s="3"/>
    </row>
  </sheetData>
  <conditionalFormatting sqref="E263:AL263">
    <cfRule type="containsBlanks" dxfId="0" priority="1">
      <formula>LEN(TRIM(E263))=0</formula>
    </cfRule>
  </conditionalFormatting>
  <conditionalFormatting sqref="S263">
    <cfRule type="cellIs" dxfId="1" priority="3" operator="equal">
      <formula>"Survey"</formula>
    </cfRule>
  </conditionalFormatting>
  <conditionalFormatting sqref="X263">
    <cfRule type="cellIs" dxfId="2" priority="6" operator="greaterThan">
      <formula>1</formula>
    </cfRule>
  </conditionalFormatting>
  <conditionalFormatting sqref="P263">
    <cfRule type="cellIs" dxfId="3" priority="7" operator="equal">
      <formula>1</formula>
    </cfRule>
  </conditionalFormatting>
  <conditionalFormatting sqref="AI236:AI238">
    <cfRule type="containsText" dxfId="4" priority="8" operator="containsText" text="lower">
      <formula>NOT(ISERROR(SEARCH(("lower"),(AI236))))</formula>
    </cfRule>
  </conditionalFormatting>
  <conditionalFormatting sqref="AI236:AI238">
    <cfRule type="containsText" dxfId="5" priority="9" operator="containsText" text="upper">
      <formula>NOT(ISERROR(SEARCH(("upper"),(AI236))))</formula>
    </cfRule>
  </conditionalFormatting>
  <conditionalFormatting sqref="N236:N238">
    <cfRule type="cellIs" dxfId="3" priority="10" operator="equal">
      <formula>1</formula>
    </cfRule>
  </conditionalFormatting>
  <conditionalFormatting sqref="Q236:Q238">
    <cfRule type="cellIs" dxfId="1" priority="11" operator="equal">
      <formula>"Survey"</formula>
    </cfRule>
  </conditionalFormatting>
  <conditionalFormatting sqref="AJ236:AJ237">
    <cfRule type="containsText" dxfId="3" priority="12" operator="containsText" text="y">
      <formula>NOT(ISERROR(SEARCH(("y"),(AJ236))))</formula>
    </cfRule>
  </conditionalFormatting>
  <conditionalFormatting sqref="B236:B237">
    <cfRule type="containsText" dxfId="3" priority="13" operator="containsText" text="done">
      <formula>NOT(ISERROR(SEARCH(("done"),(B236))))</formula>
    </cfRule>
  </conditionalFormatting>
  <conditionalFormatting sqref="V236:V239">
    <cfRule type="cellIs" dxfId="2" priority="14" operator="greaterThan">
      <formula>1</formula>
    </cfRule>
  </conditionalFormatting>
  <conditionalFormatting sqref="E236:F237 G236:Q238 R236:U237 V236:V239 W236:AH237 AI236:AI238 AJ236:AJ237">
    <cfRule type="containsBlanks" dxfId="0" priority="15">
      <formula>LEN(TRIM(E236))=0</formula>
    </cfRule>
  </conditionalFormatting>
  <conditionalFormatting sqref="N233">
    <cfRule type="cellIs" dxfId="3" priority="16" operator="equal">
      <formula>1</formula>
    </cfRule>
  </conditionalFormatting>
  <conditionalFormatting sqref="AI233">
    <cfRule type="containsText" dxfId="5" priority="17" operator="containsText" text="upper">
      <formula>NOT(ISERROR(SEARCH(("upper"),(AI233))))</formula>
    </cfRule>
  </conditionalFormatting>
  <conditionalFormatting sqref="AI233">
    <cfRule type="containsText" dxfId="4" priority="18" operator="containsText" text="lower">
      <formula>NOT(ISERROR(SEARCH(("lower"),(AI233))))</formula>
    </cfRule>
  </conditionalFormatting>
  <conditionalFormatting sqref="Q233">
    <cfRule type="cellIs" dxfId="1" priority="19" operator="equal">
      <formula>"Survey"</formula>
    </cfRule>
  </conditionalFormatting>
  <conditionalFormatting sqref="V233">
    <cfRule type="cellIs" dxfId="2" priority="20" operator="greaterThan">
      <formula>1</formula>
    </cfRule>
  </conditionalFormatting>
  <conditionalFormatting sqref="AJ233">
    <cfRule type="containsText" dxfId="3" priority="21" operator="containsText" text="y">
      <formula>NOT(ISERROR(SEARCH(("y"),(AJ233))))</formula>
    </cfRule>
  </conditionalFormatting>
  <conditionalFormatting sqref="B233">
    <cfRule type="containsText" dxfId="3" priority="22" operator="containsText" text="done">
      <formula>NOT(ISERROR(SEARCH(("done"),(B233))))</formula>
    </cfRule>
  </conditionalFormatting>
  <conditionalFormatting sqref="E233:AJ233">
    <cfRule type="containsBlanks" dxfId="0" priority="23">
      <formula>LEN(TRIM(E233))=0</formula>
    </cfRule>
  </conditionalFormatting>
  <conditionalFormatting sqref="V201:V202">
    <cfRule type="cellIs" dxfId="2" priority="24" operator="greaterThan">
      <formula>1</formula>
    </cfRule>
  </conditionalFormatting>
  <conditionalFormatting sqref="Q201:Q202">
    <cfRule type="cellIs" dxfId="1" priority="25" operator="equal">
      <formula>"Survey"</formula>
    </cfRule>
  </conditionalFormatting>
  <conditionalFormatting sqref="AJ201:AJ202">
    <cfRule type="containsText" dxfId="3" priority="26" operator="containsText" text="y">
      <formula>NOT(ISERROR(SEARCH(("y"),(AJ201))))</formula>
    </cfRule>
  </conditionalFormatting>
  <conditionalFormatting sqref="N201:N202">
    <cfRule type="cellIs" dxfId="3" priority="27" operator="equal">
      <formula>1</formula>
    </cfRule>
  </conditionalFormatting>
  <conditionalFormatting sqref="B201:B202">
    <cfRule type="containsText" dxfId="3" priority="28" operator="containsText" text="done">
      <formula>NOT(ISERROR(SEARCH(("done"),(B201))))</formula>
    </cfRule>
  </conditionalFormatting>
  <conditionalFormatting sqref="E201:AJ202">
    <cfRule type="containsBlanks" dxfId="0" priority="29">
      <formula>LEN(TRIM(E201))=0</formula>
    </cfRule>
  </conditionalFormatting>
  <conditionalFormatting sqref="AI201:AI202">
    <cfRule type="containsText" dxfId="4" priority="30" operator="containsText" text="lower">
      <formula>NOT(ISERROR(SEARCH(("lower"),(AI201))))</formula>
    </cfRule>
  </conditionalFormatting>
  <conditionalFormatting sqref="AI201:AI202">
    <cfRule type="containsText" dxfId="5" priority="31" operator="containsText" text="upper">
      <formula>NOT(ISERROR(SEARCH(("upper"),(AI201))))</formula>
    </cfRule>
  </conditionalFormatting>
  <conditionalFormatting sqref="AI130">
    <cfRule type="containsText" dxfId="4" priority="32" operator="containsText" text="lower">
      <formula>NOT(ISERROR(SEARCH(("lower"),(AI130))))</formula>
    </cfRule>
  </conditionalFormatting>
  <conditionalFormatting sqref="AI130">
    <cfRule type="containsText" dxfId="5" priority="33" operator="containsText" text="upper">
      <formula>NOT(ISERROR(SEARCH(("upper"),(AI130))))</formula>
    </cfRule>
  </conditionalFormatting>
  <conditionalFormatting sqref="AJ130">
    <cfRule type="containsText" dxfId="3" priority="34" operator="containsText" text="y">
      <formula>NOT(ISERROR(SEARCH(("y"),(AJ130))))</formula>
    </cfRule>
  </conditionalFormatting>
  <conditionalFormatting sqref="B130">
    <cfRule type="containsText" dxfId="3" priority="35" operator="containsText" text="done">
      <formula>NOT(ISERROR(SEARCH(("done"),(B130))))</formula>
    </cfRule>
  </conditionalFormatting>
  <conditionalFormatting sqref="N130">
    <cfRule type="cellIs" dxfId="3" priority="36" operator="equal">
      <formula>1</formula>
    </cfRule>
  </conditionalFormatting>
  <conditionalFormatting sqref="V130">
    <cfRule type="cellIs" dxfId="2" priority="37" operator="greaterThan">
      <formula>1</formula>
    </cfRule>
  </conditionalFormatting>
  <conditionalFormatting sqref="E130:AJ130">
    <cfRule type="containsBlanks" dxfId="0" priority="38">
      <formula>LEN(TRIM(E130))=0</formula>
    </cfRule>
  </conditionalFormatting>
  <conditionalFormatting sqref="Q130">
    <cfRule type="cellIs" dxfId="1" priority="39" operator="equal">
      <formula>"Survey"</formula>
    </cfRule>
  </conditionalFormatting>
  <conditionalFormatting sqref="Q381:Q388">
    <cfRule type="cellIs" dxfId="1" priority="40" operator="equal">
      <formula>"Survey"</formula>
    </cfRule>
  </conditionalFormatting>
  <conditionalFormatting sqref="V381:V388">
    <cfRule type="cellIs" dxfId="2" priority="41" operator="greaterThan">
      <formula>1</formula>
    </cfRule>
  </conditionalFormatting>
  <conditionalFormatting sqref="AI381:AI388">
    <cfRule type="containsText" dxfId="5" priority="42" operator="containsText" text="upper">
      <formula>NOT(ISERROR(SEARCH(("upper"),(AI381))))</formula>
    </cfRule>
  </conditionalFormatting>
  <conditionalFormatting sqref="AI381:AI388">
    <cfRule type="containsText" dxfId="4" priority="43" operator="containsText" text="lower">
      <formula>NOT(ISERROR(SEARCH(("lower"),(AI381))))</formula>
    </cfRule>
  </conditionalFormatting>
  <conditionalFormatting sqref="AJ381:AJ388">
    <cfRule type="containsText" dxfId="3" priority="44" operator="containsText" text="y">
      <formula>NOT(ISERROR(SEARCH(("y"),(AJ381))))</formula>
    </cfRule>
  </conditionalFormatting>
  <conditionalFormatting sqref="V2:V129 V131:V200 X148 V203:V232 V234:V235 V238:V254 V256:V271 V273:V380">
    <cfRule type="cellIs" dxfId="2" priority="45" operator="greaterThan">
      <formula>1</formula>
    </cfRule>
  </conditionalFormatting>
  <conditionalFormatting sqref="Q1:Q129 Q131:Q200 S148 Q203:Q232 Q234:Q235 Q238:Q262 Q264:Q271 Q273:Q380">
    <cfRule type="cellIs" dxfId="1" priority="46" operator="equal">
      <formula>"Survey"</formula>
    </cfRule>
  </conditionalFormatting>
  <conditionalFormatting sqref="AJ1:AJ129 AJ131:AJ147 AH148 AJ149:AJ200 AJ203:AJ232 AJ234:AJ235 AJ238:AJ262 AJ264:AJ271 AJ273:AJ380">
    <cfRule type="containsText" dxfId="3" priority="47" operator="containsText" text="y">
      <formula>NOT(ISERROR(SEARCH(("y"),(AJ1))))</formula>
    </cfRule>
  </conditionalFormatting>
  <conditionalFormatting sqref="AI1:AI129 AI131:AI200 AI203:AI232 AI234:AI235 AI238:AI254 AI256:AI271 AI273:AI380">
    <cfRule type="containsText" dxfId="4" priority="48" operator="containsText" text="lower">
      <formula>NOT(ISERROR(SEARCH(("lower"),(AI1))))</formula>
    </cfRule>
  </conditionalFormatting>
  <conditionalFormatting sqref="AI1:AI129 AI131:AI200 AI203:AI232 AI234:AI235 AI238:AI254 AI256:AI271 AI273:AI380">
    <cfRule type="containsText" dxfId="5" priority="49" operator="containsText" text="upper">
      <formula>NOT(ISERROR(SEARCH(("upper"),(AI1))))</formula>
    </cfRule>
  </conditionalFormatting>
  <conditionalFormatting sqref="N1:N129 N131:N200 P148 N203:N232 N234:N235 N238:N262 N264:N271 N273:N388">
    <cfRule type="cellIs" dxfId="3" priority="50" operator="equal">
      <formula>1</formula>
    </cfRule>
  </conditionalFormatting>
  <conditionalFormatting sqref="E1:AJ129 E131:AJ200 E203:AJ232 E234:AJ235 E238:U262 V238:V271 W238:AH262 AI238:AI271 AJ238:AJ262 E264:U271 W264:AH271 AJ264:AJ271 E273:AJ388">
    <cfRule type="containsBlanks" dxfId="0" priority="51">
      <formula>LEN(TRIM(E1))=0</formula>
    </cfRule>
  </conditionalFormatting>
  <conditionalFormatting sqref="B1:B129 B131:B232 B234:B235 B238:B262 B264:B388">
    <cfRule type="containsText" dxfId="3" priority="52" operator="containsText" text="done">
      <formula>NOT(ISERROR(SEARCH(("done"),(B1))))</formula>
    </cfRule>
  </conditionalFormatting>
  <hyperlinks>
    <hyperlink r:id="rId2" ref="AG95"/>
    <hyperlink r:id="rId3" ref="AE97"/>
    <hyperlink r:id="rId4" ref="AE145"/>
    <hyperlink r:id="rId5" ref="AE162"/>
  </hyperlinks>
  <drawing r:id="rId6"/>
  <legacyDrawing r:id="rId7"/>
  <tableParts count="1">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11.57"/>
    <col customWidth="1" min="2" max="2" width="12.43"/>
    <col customWidth="1" min="3" max="3" width="9.14"/>
    <col customWidth="1" min="4" max="4" width="6.57"/>
    <col customWidth="1" min="6" max="6" width="13.0"/>
    <col customWidth="1" min="7" max="7" width="16.43"/>
    <col customWidth="1" min="8" max="8" width="10.14"/>
  </cols>
  <sheetData>
    <row r="1">
      <c r="A1" s="42" t="s">
        <v>36</v>
      </c>
      <c r="B1" s="42" t="s">
        <v>3770</v>
      </c>
      <c r="C1" s="42" t="s">
        <v>3771</v>
      </c>
      <c r="D1" s="43"/>
      <c r="F1" s="42" t="s">
        <v>3772</v>
      </c>
      <c r="G1" s="42" t="s">
        <v>3773</v>
      </c>
      <c r="H1" s="42" t="s">
        <v>3774</v>
      </c>
    </row>
    <row r="2">
      <c r="A2" s="44">
        <f>COUNTIF(main!B:B,"done")</f>
        <v>312</v>
      </c>
      <c r="B2" s="45">
        <f>COUNTIF(main!B:B, "")</f>
        <v>75</v>
      </c>
      <c r="C2" s="46">
        <f>A2+B2</f>
        <v>387</v>
      </c>
      <c r="D2" s="43"/>
      <c r="F2" s="47" t="s">
        <v>109</v>
      </c>
      <c r="G2" s="48">
        <f>COUNTIF(main!M:M,"*Molecule*")</f>
        <v>143</v>
      </c>
      <c r="H2" s="49">
        <f t="shared" ref="H2:H6" si="1">G2/$C$2</f>
        <v>0.3695090439</v>
      </c>
    </row>
    <row r="3">
      <c r="D3" s="43"/>
      <c r="F3" s="50" t="s">
        <v>3775</v>
      </c>
      <c r="G3" s="48">
        <f>COUNTIF(main!M:M,"*Organelle*")</f>
        <v>81</v>
      </c>
      <c r="H3" s="49">
        <f t="shared" si="1"/>
        <v>0.2093023256</v>
      </c>
    </row>
    <row r="4">
      <c r="A4" s="42" t="s">
        <v>3776</v>
      </c>
      <c r="B4" s="42" t="s">
        <v>3777</v>
      </c>
      <c r="D4" s="43"/>
      <c r="F4" s="47" t="s">
        <v>261</v>
      </c>
      <c r="G4" s="48">
        <f>COUNTIF(main!M:M,"*Cell*")</f>
        <v>81</v>
      </c>
      <c r="H4" s="49">
        <f t="shared" si="1"/>
        <v>0.2093023256</v>
      </c>
    </row>
    <row r="5">
      <c r="A5" s="51">
        <f>A2/C2</f>
        <v>0.8062015504</v>
      </c>
      <c r="B5" s="52">
        <f>1-A5</f>
        <v>0.1937984496</v>
      </c>
      <c r="D5" s="43"/>
      <c r="F5" s="47" t="s">
        <v>1301</v>
      </c>
      <c r="G5" s="48">
        <f>COUNTIF(main!M:M,"*Tissue*")</f>
        <v>165</v>
      </c>
      <c r="H5" s="49">
        <f t="shared" si="1"/>
        <v>0.4263565891</v>
      </c>
    </row>
    <row r="6">
      <c r="A6" s="53"/>
      <c r="D6" s="43"/>
      <c r="F6" s="47" t="s">
        <v>177</v>
      </c>
      <c r="G6" s="48">
        <f>COUNTIF(main!M:M,"*Organ*")</f>
        <v>256</v>
      </c>
      <c r="H6" s="49">
        <f t="shared" si="1"/>
        <v>0.661498708</v>
      </c>
    </row>
    <row r="7">
      <c r="A7" s="12" t="s">
        <v>3778</v>
      </c>
      <c r="D7" s="43"/>
    </row>
    <row r="8">
      <c r="A8" s="42" t="s">
        <v>3779</v>
      </c>
      <c r="B8" s="42" t="s">
        <v>3780</v>
      </c>
      <c r="C8" s="42" t="s">
        <v>3781</v>
      </c>
      <c r="D8" s="54" t="s">
        <v>3782</v>
      </c>
      <c r="F8" s="42" t="s">
        <v>3783</v>
      </c>
      <c r="G8" s="55"/>
    </row>
    <row r="9">
      <c r="A9" s="56">
        <v>44560.0</v>
      </c>
      <c r="B9" s="57">
        <f>countif(main!A:A,A9)</f>
        <v>24</v>
      </c>
      <c r="C9" s="57">
        <f>B9 - COUNTIFS(main!A:A,A9,main!B:B,"done")</f>
        <v>0</v>
      </c>
      <c r="D9" s="58">
        <f t="shared" ref="D9:D16" si="2">C9/B9</f>
        <v>0</v>
      </c>
      <c r="F9" s="47" t="s">
        <v>134</v>
      </c>
      <c r="G9" s="59">
        <f>COUNTIF(main!Q:Q,"Survey")</f>
        <v>58</v>
      </c>
    </row>
    <row r="10">
      <c r="A10" s="56">
        <v>44561.0</v>
      </c>
      <c r="B10" s="57">
        <f>countif(main!A:A,A10)</f>
        <v>97</v>
      </c>
      <c r="C10" s="57">
        <f>B10- COUNTIFS(main!A:A,A10,main!B:B,"done")</f>
        <v>0</v>
      </c>
      <c r="D10" s="58">
        <f t="shared" si="2"/>
        <v>0</v>
      </c>
      <c r="F10" s="47" t="s">
        <v>122</v>
      </c>
      <c r="G10" s="48">
        <f>COUNTIF(main!Q:Q,"Tool")</f>
        <v>75</v>
      </c>
    </row>
    <row r="11">
      <c r="A11" s="60">
        <v>44562.0</v>
      </c>
      <c r="B11" s="57">
        <f>countif(main!A:A,"1/1/2022")</f>
        <v>50</v>
      </c>
      <c r="C11" s="57">
        <f>B11- COUNTIFS(main!A:A,"1/1/2022",main!B:B,"done")</f>
        <v>0</v>
      </c>
      <c r="D11" s="58">
        <f t="shared" si="2"/>
        <v>0</v>
      </c>
      <c r="F11" s="47" t="s">
        <v>3502</v>
      </c>
      <c r="G11" s="48">
        <f>COUNTIF(main!Q:Q,"Model")</f>
        <v>48</v>
      </c>
    </row>
    <row r="12">
      <c r="A12" s="60">
        <v>44563.0</v>
      </c>
      <c r="B12" s="57">
        <f>countif(main!A:A,"1/2/2022")</f>
        <v>48</v>
      </c>
      <c r="C12" s="57">
        <f>B12- COUNTIFS(main!A:A,"1/2/2022",main!B:B,"done")</f>
        <v>0</v>
      </c>
      <c r="D12" s="58">
        <f t="shared" si="2"/>
        <v>0</v>
      </c>
      <c r="F12" s="47" t="s">
        <v>110</v>
      </c>
      <c r="G12" s="48">
        <f>COUNTIF(main!Q:Q,"Method")</f>
        <v>144</v>
      </c>
    </row>
    <row r="13">
      <c r="A13" s="60">
        <v>44564.0</v>
      </c>
      <c r="B13" s="57">
        <f>countif(main!A:A,"1/3/2022")</f>
        <v>47</v>
      </c>
      <c r="C13" s="57">
        <f>B13- COUNTIFS(main!A:A,"1/3/2022",main!B:B,"done")</f>
        <v>0</v>
      </c>
      <c r="D13" s="58">
        <f t="shared" si="2"/>
        <v>0</v>
      </c>
      <c r="G13">
        <f>SUM(G9:G12)</f>
        <v>325</v>
      </c>
    </row>
    <row r="14">
      <c r="A14" s="60">
        <v>44565.0</v>
      </c>
      <c r="B14" s="57">
        <f>countif(main!A:A,"1/4/2022")</f>
        <v>46</v>
      </c>
      <c r="C14" s="57">
        <f>B14 -COUNTIFS(main!A:A,"1/4/2022",main!B:B,"done")</f>
        <v>0</v>
      </c>
      <c r="D14" s="58">
        <f t="shared" si="2"/>
        <v>0</v>
      </c>
    </row>
    <row r="15">
      <c r="A15" s="61">
        <v>44566.0</v>
      </c>
      <c r="B15" s="62">
        <f>countif(main!A:A,"1/5/2022")</f>
        <v>47</v>
      </c>
      <c r="C15" s="62">
        <f>B15- COUNTIFS(main!A:A,"1/5/2022",main!B:B,"done")</f>
        <v>47</v>
      </c>
      <c r="D15" s="58">
        <f t="shared" si="2"/>
        <v>1</v>
      </c>
    </row>
    <row r="16">
      <c r="A16" s="61">
        <v>44567.0</v>
      </c>
      <c r="B16" s="62">
        <f>countif(main!A:A,"1/6/2022")</f>
        <v>28</v>
      </c>
      <c r="C16" s="62">
        <f>B16- COUNTIFS(main!A:A,"1/6/2022",main!B:B,"done")</f>
        <v>28</v>
      </c>
      <c r="D16" s="58">
        <f t="shared" si="2"/>
        <v>1</v>
      </c>
    </row>
    <row r="17">
      <c r="A17" s="12" t="s">
        <v>3784</v>
      </c>
      <c r="B17">
        <f>SUM(B8:B16)</f>
        <v>387</v>
      </c>
      <c r="C17">
        <f>SUM(C9:C16)</f>
        <v>75</v>
      </c>
      <c r="D17" s="43"/>
    </row>
    <row r="18">
      <c r="D18" s="43"/>
    </row>
    <row r="19">
      <c r="D19" s="43"/>
    </row>
    <row r="20">
      <c r="D20" s="43"/>
    </row>
    <row r="21">
      <c r="D21" s="43"/>
    </row>
    <row r="22">
      <c r="D22" s="43"/>
    </row>
    <row r="23">
      <c r="D23" s="43"/>
    </row>
    <row r="24">
      <c r="D24" s="43"/>
    </row>
    <row r="25">
      <c r="D25" s="43"/>
    </row>
    <row r="26">
      <c r="D26" s="43"/>
    </row>
    <row r="27">
      <c r="D27" s="43"/>
    </row>
    <row r="28">
      <c r="D28" s="43"/>
    </row>
    <row r="29">
      <c r="D29" s="43"/>
    </row>
    <row r="30">
      <c r="D30" s="43"/>
    </row>
    <row r="31">
      <c r="D31" s="43"/>
    </row>
    <row r="32">
      <c r="D32" s="43"/>
    </row>
    <row r="33">
      <c r="D33" s="43"/>
    </row>
    <row r="34">
      <c r="D34" s="43"/>
    </row>
    <row r="35">
      <c r="D35" s="43"/>
    </row>
    <row r="36">
      <c r="D36" s="43"/>
    </row>
    <row r="37">
      <c r="D37" s="43"/>
    </row>
    <row r="38">
      <c r="D38" s="43"/>
    </row>
    <row r="39">
      <c r="D39" s="43"/>
    </row>
    <row r="40">
      <c r="D40" s="43"/>
    </row>
    <row r="41">
      <c r="D41" s="43"/>
    </row>
    <row r="42">
      <c r="D42" s="43"/>
    </row>
    <row r="43">
      <c r="D43" s="43"/>
    </row>
    <row r="44">
      <c r="D44" s="43"/>
    </row>
    <row r="45">
      <c r="D45" s="43"/>
    </row>
    <row r="46">
      <c r="D46" s="43"/>
    </row>
    <row r="47">
      <c r="D47" s="43"/>
    </row>
    <row r="48">
      <c r="D48" s="43"/>
    </row>
    <row r="49">
      <c r="D49" s="43"/>
    </row>
    <row r="50">
      <c r="D50" s="43"/>
    </row>
    <row r="51">
      <c r="D51" s="43"/>
    </row>
    <row r="52">
      <c r="D52" s="43"/>
    </row>
    <row r="53">
      <c r="D53" s="43"/>
    </row>
    <row r="54">
      <c r="D54" s="43"/>
    </row>
    <row r="55">
      <c r="D55" s="43"/>
    </row>
    <row r="56">
      <c r="D56" s="43"/>
    </row>
    <row r="57">
      <c r="D57" s="43"/>
    </row>
    <row r="58">
      <c r="D58" s="43"/>
    </row>
    <row r="59">
      <c r="D59" s="43"/>
    </row>
    <row r="60">
      <c r="D60" s="43"/>
    </row>
    <row r="61">
      <c r="D61" s="43"/>
    </row>
    <row r="62">
      <c r="D62" s="43"/>
    </row>
    <row r="63">
      <c r="D63" s="43"/>
    </row>
    <row r="64">
      <c r="D64" s="43"/>
    </row>
    <row r="65">
      <c r="D65" s="43"/>
    </row>
    <row r="66">
      <c r="D66" s="43"/>
    </row>
    <row r="67">
      <c r="D67" s="43"/>
    </row>
    <row r="68">
      <c r="D68" s="43"/>
    </row>
    <row r="69">
      <c r="D69" s="43"/>
    </row>
    <row r="70">
      <c r="D70" s="43"/>
    </row>
    <row r="71">
      <c r="D71" s="43"/>
    </row>
    <row r="72">
      <c r="D72" s="43"/>
    </row>
    <row r="73">
      <c r="D73" s="43"/>
    </row>
    <row r="74">
      <c r="D74" s="43"/>
    </row>
    <row r="75">
      <c r="D75" s="43"/>
    </row>
    <row r="76">
      <c r="D76" s="43"/>
    </row>
    <row r="77">
      <c r="D77" s="43"/>
    </row>
    <row r="78">
      <c r="D78" s="43"/>
    </row>
    <row r="79">
      <c r="D79" s="43"/>
    </row>
    <row r="80">
      <c r="D80" s="43"/>
    </row>
    <row r="81">
      <c r="D81" s="43"/>
    </row>
    <row r="82">
      <c r="D82" s="43"/>
    </row>
    <row r="83">
      <c r="D83" s="43"/>
    </row>
    <row r="84">
      <c r="D84" s="43"/>
    </row>
    <row r="85">
      <c r="D85" s="43"/>
    </row>
    <row r="86">
      <c r="D86" s="43"/>
    </row>
    <row r="87">
      <c r="D87" s="43"/>
    </row>
    <row r="88">
      <c r="D88" s="43"/>
    </row>
    <row r="89">
      <c r="D89" s="43"/>
    </row>
    <row r="90">
      <c r="D90" s="43"/>
    </row>
    <row r="91">
      <c r="D91" s="43"/>
    </row>
    <row r="92">
      <c r="D92" s="43"/>
    </row>
    <row r="93">
      <c r="D93" s="43"/>
    </row>
    <row r="94">
      <c r="D94" s="43"/>
    </row>
    <row r="95">
      <c r="D95" s="43"/>
    </row>
    <row r="96">
      <c r="D96" s="43"/>
    </row>
    <row r="97">
      <c r="D97" s="43"/>
    </row>
    <row r="98">
      <c r="D98" s="43"/>
    </row>
    <row r="99">
      <c r="D99" s="43"/>
    </row>
    <row r="100">
      <c r="D100" s="43"/>
    </row>
    <row r="101">
      <c r="D101" s="43"/>
    </row>
    <row r="102">
      <c r="D102" s="43"/>
    </row>
    <row r="103">
      <c r="D103" s="43"/>
    </row>
    <row r="104">
      <c r="D104" s="43"/>
    </row>
    <row r="105">
      <c r="D105" s="43"/>
    </row>
    <row r="106">
      <c r="D106" s="43"/>
    </row>
    <row r="107">
      <c r="D107" s="43"/>
    </row>
    <row r="108">
      <c r="D108" s="43"/>
    </row>
    <row r="109">
      <c r="D109" s="43"/>
    </row>
    <row r="110">
      <c r="D110" s="43"/>
    </row>
    <row r="111">
      <c r="D111" s="43"/>
    </row>
    <row r="112">
      <c r="D112" s="43"/>
    </row>
    <row r="113">
      <c r="D113" s="43"/>
    </row>
    <row r="114">
      <c r="D114" s="43"/>
    </row>
    <row r="115">
      <c r="D115" s="43"/>
    </row>
    <row r="116">
      <c r="D116" s="43"/>
    </row>
    <row r="117">
      <c r="D117" s="43"/>
    </row>
    <row r="118">
      <c r="D118" s="43"/>
    </row>
    <row r="119">
      <c r="D119" s="43"/>
    </row>
    <row r="120">
      <c r="D120" s="43"/>
    </row>
    <row r="121">
      <c r="D121" s="43"/>
    </row>
    <row r="122">
      <c r="D122" s="43"/>
    </row>
    <row r="123">
      <c r="D123" s="43"/>
    </row>
    <row r="124">
      <c r="D124" s="43"/>
    </row>
    <row r="125">
      <c r="D125" s="43"/>
    </row>
    <row r="126">
      <c r="D126" s="43"/>
    </row>
    <row r="127">
      <c r="D127" s="43"/>
    </row>
    <row r="128">
      <c r="D128" s="43"/>
    </row>
    <row r="129">
      <c r="D129" s="43"/>
    </row>
    <row r="130">
      <c r="D130" s="43"/>
    </row>
    <row r="131">
      <c r="D131" s="43"/>
    </row>
    <row r="132">
      <c r="D132" s="43"/>
    </row>
    <row r="133">
      <c r="D133" s="43"/>
    </row>
    <row r="134">
      <c r="D134" s="43"/>
    </row>
    <row r="135">
      <c r="D135" s="43"/>
    </row>
    <row r="136">
      <c r="D136" s="43"/>
    </row>
    <row r="137">
      <c r="D137" s="43"/>
    </row>
    <row r="138">
      <c r="D138" s="43"/>
    </row>
    <row r="139">
      <c r="D139" s="43"/>
    </row>
    <row r="140">
      <c r="D140" s="43"/>
    </row>
    <row r="141">
      <c r="D141" s="43"/>
    </row>
    <row r="142">
      <c r="D142" s="43"/>
    </row>
    <row r="143">
      <c r="D143" s="43"/>
    </row>
    <row r="144">
      <c r="D144" s="43"/>
    </row>
    <row r="145">
      <c r="D145" s="43"/>
    </row>
    <row r="146">
      <c r="D146" s="43"/>
    </row>
    <row r="147">
      <c r="D147" s="43"/>
    </row>
    <row r="148">
      <c r="D148" s="43"/>
    </row>
    <row r="149">
      <c r="D149" s="43"/>
    </row>
    <row r="150">
      <c r="D150" s="43"/>
    </row>
    <row r="151">
      <c r="D151" s="43"/>
    </row>
    <row r="152">
      <c r="D152" s="43"/>
    </row>
    <row r="153">
      <c r="D153" s="43"/>
    </row>
    <row r="154">
      <c r="D154" s="43"/>
    </row>
    <row r="155">
      <c r="D155" s="43"/>
    </row>
    <row r="156">
      <c r="D156" s="43"/>
    </row>
    <row r="157">
      <c r="D157" s="43"/>
    </row>
    <row r="158">
      <c r="D158" s="43"/>
    </row>
    <row r="159">
      <c r="D159" s="43"/>
    </row>
    <row r="160">
      <c r="D160" s="43"/>
    </row>
    <row r="161">
      <c r="D161" s="43"/>
    </row>
    <row r="162">
      <c r="D162" s="43"/>
    </row>
    <row r="163">
      <c r="D163" s="43"/>
    </row>
    <row r="164">
      <c r="D164" s="43"/>
    </row>
    <row r="165">
      <c r="D165" s="43"/>
    </row>
    <row r="166">
      <c r="D166" s="43"/>
    </row>
    <row r="167">
      <c r="D167" s="43"/>
    </row>
    <row r="168">
      <c r="D168" s="43"/>
    </row>
    <row r="169">
      <c r="D169" s="43"/>
    </row>
    <row r="170">
      <c r="D170" s="43"/>
    </row>
    <row r="171">
      <c r="D171" s="43"/>
    </row>
    <row r="172">
      <c r="D172" s="43"/>
    </row>
    <row r="173">
      <c r="D173" s="43"/>
    </row>
    <row r="174">
      <c r="D174" s="43"/>
    </row>
    <row r="175">
      <c r="D175" s="43"/>
    </row>
    <row r="176">
      <c r="D176" s="43"/>
    </row>
    <row r="177">
      <c r="D177" s="43"/>
    </row>
    <row r="178">
      <c r="D178" s="43"/>
    </row>
    <row r="179">
      <c r="D179" s="43"/>
    </row>
    <row r="180">
      <c r="D180" s="43"/>
    </row>
    <row r="181">
      <c r="D181" s="43"/>
    </row>
    <row r="182">
      <c r="D182" s="43"/>
    </row>
    <row r="183">
      <c r="D183" s="43"/>
    </row>
    <row r="184">
      <c r="D184" s="43"/>
    </row>
    <row r="185">
      <c r="D185" s="43"/>
    </row>
    <row r="186">
      <c r="D186" s="43"/>
    </row>
    <row r="187">
      <c r="D187" s="43"/>
    </row>
    <row r="188">
      <c r="D188" s="43"/>
    </row>
    <row r="189">
      <c r="D189" s="43"/>
    </row>
    <row r="190">
      <c r="D190" s="43"/>
    </row>
    <row r="191">
      <c r="D191" s="43"/>
    </row>
    <row r="192">
      <c r="D192" s="43"/>
    </row>
    <row r="193">
      <c r="D193" s="43"/>
    </row>
    <row r="194">
      <c r="D194" s="43"/>
    </row>
    <row r="195">
      <c r="D195" s="43"/>
    </row>
    <row r="196">
      <c r="D196" s="43"/>
    </row>
    <row r="197">
      <c r="D197" s="43"/>
    </row>
    <row r="198">
      <c r="D198" s="43"/>
    </row>
    <row r="199">
      <c r="D199" s="43"/>
    </row>
    <row r="200">
      <c r="D200" s="43"/>
    </row>
    <row r="201">
      <c r="D201" s="43"/>
    </row>
    <row r="202">
      <c r="D202" s="43"/>
    </row>
    <row r="203">
      <c r="D203" s="43"/>
    </row>
    <row r="204">
      <c r="D204" s="43"/>
    </row>
    <row r="205">
      <c r="D205" s="43"/>
    </row>
    <row r="206">
      <c r="D206" s="43"/>
    </row>
    <row r="207">
      <c r="D207" s="43"/>
    </row>
    <row r="208">
      <c r="D208" s="43"/>
    </row>
    <row r="209">
      <c r="D209" s="43"/>
    </row>
    <row r="210">
      <c r="D210" s="43"/>
    </row>
    <row r="211">
      <c r="D211" s="43"/>
    </row>
    <row r="212">
      <c r="D212" s="43"/>
    </row>
    <row r="213">
      <c r="D213" s="43"/>
    </row>
    <row r="214">
      <c r="D214" s="43"/>
    </row>
    <row r="215">
      <c r="D215" s="43"/>
    </row>
    <row r="216">
      <c r="D216" s="43"/>
    </row>
    <row r="217">
      <c r="D217" s="43"/>
    </row>
    <row r="218">
      <c r="D218" s="43"/>
    </row>
    <row r="219">
      <c r="D219" s="43"/>
    </row>
    <row r="220">
      <c r="D220" s="43"/>
    </row>
    <row r="221">
      <c r="D221" s="43"/>
    </row>
    <row r="222">
      <c r="D222" s="43"/>
    </row>
    <row r="223">
      <c r="D223" s="43"/>
    </row>
    <row r="224">
      <c r="D224" s="43"/>
    </row>
    <row r="225">
      <c r="D225" s="43"/>
    </row>
    <row r="226">
      <c r="D226" s="43"/>
    </row>
    <row r="227">
      <c r="D227" s="43"/>
    </row>
    <row r="228">
      <c r="D228" s="43"/>
    </row>
    <row r="229">
      <c r="D229" s="43"/>
    </row>
    <row r="230">
      <c r="D230" s="43"/>
    </row>
    <row r="231">
      <c r="D231" s="43"/>
    </row>
    <row r="232">
      <c r="D232" s="43"/>
    </row>
    <row r="233">
      <c r="D233" s="43"/>
    </row>
    <row r="234">
      <c r="D234" s="43"/>
    </row>
    <row r="235">
      <c r="D235" s="43"/>
    </row>
    <row r="236">
      <c r="D236" s="43"/>
    </row>
    <row r="237">
      <c r="D237" s="43"/>
    </row>
    <row r="238">
      <c r="D238" s="43"/>
    </row>
    <row r="239">
      <c r="D239" s="43"/>
    </row>
    <row r="240">
      <c r="D240" s="43"/>
    </row>
    <row r="241">
      <c r="D241" s="43"/>
    </row>
    <row r="242">
      <c r="D242" s="43"/>
    </row>
    <row r="243">
      <c r="D243" s="43"/>
    </row>
    <row r="244">
      <c r="D244" s="43"/>
    </row>
    <row r="245">
      <c r="D245" s="43"/>
    </row>
    <row r="246">
      <c r="D246" s="43"/>
    </row>
    <row r="247">
      <c r="D247" s="43"/>
    </row>
    <row r="248">
      <c r="D248" s="43"/>
    </row>
    <row r="249">
      <c r="D249" s="43"/>
    </row>
    <row r="250">
      <c r="D250" s="43"/>
    </row>
    <row r="251">
      <c r="D251" s="43"/>
    </row>
    <row r="252">
      <c r="D252" s="43"/>
    </row>
    <row r="253">
      <c r="D253" s="43"/>
    </row>
    <row r="254">
      <c r="D254" s="43"/>
    </row>
    <row r="255">
      <c r="D255" s="43"/>
    </row>
    <row r="256">
      <c r="D256" s="43"/>
    </row>
    <row r="257">
      <c r="D257" s="43"/>
    </row>
    <row r="258">
      <c r="D258" s="43"/>
    </row>
    <row r="259">
      <c r="D259" s="43"/>
    </row>
    <row r="260">
      <c r="D260" s="43"/>
    </row>
    <row r="261">
      <c r="D261" s="43"/>
    </row>
    <row r="262">
      <c r="D262" s="43"/>
    </row>
    <row r="263">
      <c r="D263" s="43"/>
    </row>
    <row r="264">
      <c r="D264" s="43"/>
    </row>
    <row r="265">
      <c r="D265" s="43"/>
    </row>
    <row r="266">
      <c r="D266" s="43"/>
    </row>
    <row r="267">
      <c r="D267" s="43"/>
    </row>
    <row r="268">
      <c r="D268" s="43"/>
    </row>
    <row r="269">
      <c r="D269" s="43"/>
    </row>
    <row r="270">
      <c r="D270" s="43"/>
    </row>
    <row r="271">
      <c r="D271" s="43"/>
    </row>
    <row r="272">
      <c r="D272" s="43"/>
    </row>
    <row r="273">
      <c r="D273" s="43"/>
    </row>
    <row r="274">
      <c r="D274" s="43"/>
    </row>
    <row r="275">
      <c r="D275" s="43"/>
    </row>
    <row r="276">
      <c r="D276" s="43"/>
    </row>
    <row r="277">
      <c r="D277" s="43"/>
    </row>
    <row r="278">
      <c r="D278" s="43"/>
    </row>
    <row r="279">
      <c r="D279" s="43"/>
    </row>
    <row r="280">
      <c r="D280" s="43"/>
    </row>
    <row r="281">
      <c r="D281" s="43"/>
    </row>
    <row r="282">
      <c r="D282" s="43"/>
    </row>
    <row r="283">
      <c r="D283" s="43"/>
    </row>
    <row r="284">
      <c r="D284" s="43"/>
    </row>
    <row r="285">
      <c r="D285" s="43"/>
    </row>
    <row r="286">
      <c r="D286" s="43"/>
    </row>
    <row r="287">
      <c r="D287" s="43"/>
    </row>
    <row r="288">
      <c r="D288" s="43"/>
    </row>
    <row r="289">
      <c r="D289" s="43"/>
    </row>
    <row r="290">
      <c r="D290" s="43"/>
    </row>
    <row r="291">
      <c r="D291" s="43"/>
    </row>
    <row r="292">
      <c r="D292" s="43"/>
    </row>
    <row r="293">
      <c r="D293" s="43"/>
    </row>
    <row r="294">
      <c r="D294" s="43"/>
    </row>
    <row r="295">
      <c r="D295" s="43"/>
    </row>
    <row r="296">
      <c r="D296" s="43"/>
    </row>
    <row r="297">
      <c r="D297" s="43"/>
    </row>
    <row r="298">
      <c r="D298" s="43"/>
    </row>
    <row r="299">
      <c r="D299" s="43"/>
    </row>
    <row r="300">
      <c r="D300" s="43"/>
    </row>
    <row r="301">
      <c r="D301" s="43"/>
    </row>
    <row r="302">
      <c r="D302" s="43"/>
    </row>
    <row r="303">
      <c r="D303" s="43"/>
    </row>
    <row r="304">
      <c r="D304" s="43"/>
    </row>
    <row r="305">
      <c r="D305" s="43"/>
    </row>
    <row r="306">
      <c r="D306" s="43"/>
    </row>
    <row r="307">
      <c r="D307" s="43"/>
    </row>
    <row r="308">
      <c r="D308" s="43"/>
    </row>
    <row r="309">
      <c r="D309" s="43"/>
    </row>
    <row r="310">
      <c r="D310" s="43"/>
    </row>
    <row r="311">
      <c r="D311" s="43"/>
    </row>
    <row r="312">
      <c r="D312" s="43"/>
    </row>
    <row r="313">
      <c r="D313" s="43"/>
    </row>
    <row r="314">
      <c r="D314" s="43"/>
    </row>
    <row r="315">
      <c r="D315" s="43"/>
    </row>
    <row r="316">
      <c r="D316" s="43"/>
    </row>
    <row r="317">
      <c r="D317" s="43"/>
    </row>
    <row r="318">
      <c r="D318" s="43"/>
    </row>
    <row r="319">
      <c r="D319" s="43"/>
    </row>
    <row r="320">
      <c r="D320" s="43"/>
    </row>
    <row r="321">
      <c r="D321" s="43"/>
    </row>
    <row r="322">
      <c r="D322" s="43"/>
    </row>
    <row r="323">
      <c r="D323" s="43"/>
    </row>
    <row r="324">
      <c r="D324" s="43"/>
    </row>
    <row r="325">
      <c r="D325" s="43"/>
    </row>
    <row r="326">
      <c r="D326" s="43"/>
    </row>
    <row r="327">
      <c r="D327" s="43"/>
    </row>
    <row r="328">
      <c r="D328" s="43"/>
    </row>
    <row r="329">
      <c r="D329" s="43"/>
    </row>
    <row r="330">
      <c r="D330" s="43"/>
    </row>
    <row r="331">
      <c r="D331" s="43"/>
    </row>
    <row r="332">
      <c r="D332" s="43"/>
    </row>
    <row r="333">
      <c r="D333" s="43"/>
    </row>
    <row r="334">
      <c r="D334" s="43"/>
    </row>
    <row r="335">
      <c r="D335" s="43"/>
    </row>
    <row r="336">
      <c r="D336" s="43"/>
    </row>
    <row r="337">
      <c r="D337" s="43"/>
    </row>
    <row r="338">
      <c r="D338" s="43"/>
    </row>
    <row r="339">
      <c r="D339" s="43"/>
    </row>
    <row r="340">
      <c r="D340" s="43"/>
    </row>
    <row r="341">
      <c r="D341" s="43"/>
    </row>
    <row r="342">
      <c r="D342" s="43"/>
    </row>
    <row r="343">
      <c r="D343" s="43"/>
    </row>
    <row r="344">
      <c r="D344" s="43"/>
    </row>
    <row r="345">
      <c r="D345" s="43"/>
    </row>
    <row r="346">
      <c r="D346" s="43"/>
    </row>
    <row r="347">
      <c r="D347" s="43"/>
    </row>
    <row r="348">
      <c r="D348" s="43"/>
    </row>
    <row r="349">
      <c r="D349" s="43"/>
    </row>
    <row r="350">
      <c r="D350" s="43"/>
    </row>
    <row r="351">
      <c r="D351" s="43"/>
    </row>
    <row r="352">
      <c r="D352" s="43"/>
    </row>
    <row r="353">
      <c r="D353" s="43"/>
    </row>
    <row r="354">
      <c r="D354" s="43"/>
    </row>
    <row r="355">
      <c r="D355" s="43"/>
    </row>
    <row r="356">
      <c r="D356" s="43"/>
    </row>
    <row r="357">
      <c r="D357" s="43"/>
    </row>
    <row r="358">
      <c r="D358" s="43"/>
    </row>
    <row r="359">
      <c r="D359" s="43"/>
    </row>
    <row r="360">
      <c r="D360" s="43"/>
    </row>
    <row r="361">
      <c r="D361" s="43"/>
    </row>
    <row r="362">
      <c r="D362" s="43"/>
    </row>
    <row r="363">
      <c r="D363" s="43"/>
    </row>
    <row r="364">
      <c r="D364" s="43"/>
    </row>
    <row r="365">
      <c r="D365" s="43"/>
    </row>
    <row r="366">
      <c r="D366" s="43"/>
    </row>
    <row r="367">
      <c r="D367" s="43"/>
    </row>
    <row r="368">
      <c r="D368" s="43"/>
    </row>
    <row r="369">
      <c r="D369" s="43"/>
    </row>
    <row r="370">
      <c r="D370" s="43"/>
    </row>
    <row r="371">
      <c r="D371" s="43"/>
    </row>
    <row r="372">
      <c r="D372" s="43"/>
    </row>
    <row r="373">
      <c r="D373" s="43"/>
    </row>
    <row r="374">
      <c r="D374" s="43"/>
    </row>
    <row r="375">
      <c r="D375" s="43"/>
    </row>
    <row r="376">
      <c r="D376" s="43"/>
    </row>
    <row r="377">
      <c r="D377" s="43"/>
    </row>
    <row r="378">
      <c r="D378" s="43"/>
    </row>
    <row r="379">
      <c r="D379" s="43"/>
    </row>
    <row r="380">
      <c r="D380" s="43"/>
    </row>
    <row r="381">
      <c r="D381" s="43"/>
    </row>
    <row r="382">
      <c r="D382" s="43"/>
    </row>
    <row r="383">
      <c r="D383" s="43"/>
    </row>
    <row r="384">
      <c r="D384" s="43"/>
    </row>
    <row r="385">
      <c r="D385" s="43"/>
    </row>
    <row r="386">
      <c r="D386" s="43"/>
    </row>
    <row r="387">
      <c r="D387" s="43"/>
    </row>
    <row r="388">
      <c r="D388" s="43"/>
    </row>
    <row r="389">
      <c r="D389" s="43"/>
    </row>
    <row r="390">
      <c r="D390" s="43"/>
    </row>
    <row r="391">
      <c r="D391" s="43"/>
    </row>
    <row r="392">
      <c r="D392" s="43"/>
    </row>
    <row r="393">
      <c r="D393" s="43"/>
    </row>
    <row r="394">
      <c r="D394" s="43"/>
    </row>
    <row r="395">
      <c r="D395" s="43"/>
    </row>
    <row r="396">
      <c r="D396" s="43"/>
    </row>
    <row r="397">
      <c r="D397" s="43"/>
    </row>
    <row r="398">
      <c r="D398" s="43"/>
    </row>
    <row r="399">
      <c r="D399" s="43"/>
    </row>
    <row r="400">
      <c r="D400" s="43"/>
    </row>
    <row r="401">
      <c r="D401" s="43"/>
    </row>
    <row r="402">
      <c r="D402" s="43"/>
    </row>
    <row r="403">
      <c r="D403" s="43"/>
    </row>
    <row r="404">
      <c r="D404" s="43"/>
    </row>
    <row r="405">
      <c r="D405" s="43"/>
    </row>
    <row r="406">
      <c r="D406" s="43"/>
    </row>
    <row r="407">
      <c r="D407" s="43"/>
    </row>
    <row r="408">
      <c r="D408" s="43"/>
    </row>
    <row r="409">
      <c r="D409" s="43"/>
    </row>
    <row r="410">
      <c r="D410" s="43"/>
    </row>
    <row r="411">
      <c r="D411" s="43"/>
    </row>
    <row r="412">
      <c r="D412" s="43"/>
    </row>
    <row r="413">
      <c r="D413" s="43"/>
    </row>
    <row r="414">
      <c r="D414" s="43"/>
    </row>
    <row r="415">
      <c r="D415" s="43"/>
    </row>
    <row r="416">
      <c r="D416" s="43"/>
    </row>
    <row r="417">
      <c r="D417" s="43"/>
    </row>
    <row r="418">
      <c r="D418" s="43"/>
    </row>
    <row r="419">
      <c r="D419" s="43"/>
    </row>
    <row r="420">
      <c r="D420" s="43"/>
    </row>
    <row r="421">
      <c r="D421" s="43"/>
    </row>
    <row r="422">
      <c r="D422" s="43"/>
    </row>
    <row r="423">
      <c r="D423" s="43"/>
    </row>
    <row r="424">
      <c r="D424" s="43"/>
    </row>
    <row r="425">
      <c r="D425" s="43"/>
    </row>
    <row r="426">
      <c r="D426" s="43"/>
    </row>
    <row r="427">
      <c r="D427" s="43"/>
    </row>
    <row r="428">
      <c r="D428" s="43"/>
    </row>
    <row r="429">
      <c r="D429" s="43"/>
    </row>
    <row r="430">
      <c r="D430" s="43"/>
    </row>
    <row r="431">
      <c r="D431" s="43"/>
    </row>
    <row r="432">
      <c r="D432" s="43"/>
    </row>
    <row r="433">
      <c r="D433" s="43"/>
    </row>
    <row r="434">
      <c r="D434" s="43"/>
    </row>
    <row r="435">
      <c r="D435" s="43"/>
    </row>
    <row r="436">
      <c r="D436" s="43"/>
    </row>
    <row r="437">
      <c r="D437" s="43"/>
    </row>
    <row r="438">
      <c r="D438" s="43"/>
    </row>
    <row r="439">
      <c r="D439" s="43"/>
    </row>
    <row r="440">
      <c r="D440" s="43"/>
    </row>
    <row r="441">
      <c r="D441" s="43"/>
    </row>
    <row r="442">
      <c r="D442" s="43"/>
    </row>
    <row r="443">
      <c r="D443" s="43"/>
    </row>
    <row r="444">
      <c r="D444" s="43"/>
    </row>
    <row r="445">
      <c r="D445" s="43"/>
    </row>
    <row r="446">
      <c r="D446" s="43"/>
    </row>
    <row r="447">
      <c r="D447" s="43"/>
    </row>
    <row r="448">
      <c r="D448" s="43"/>
    </row>
    <row r="449">
      <c r="D449" s="43"/>
    </row>
    <row r="450">
      <c r="D450" s="43"/>
    </row>
    <row r="451">
      <c r="D451" s="43"/>
    </row>
    <row r="452">
      <c r="D452" s="43"/>
    </row>
    <row r="453">
      <c r="D453" s="43"/>
    </row>
    <row r="454">
      <c r="D454" s="43"/>
    </row>
    <row r="455">
      <c r="D455" s="43"/>
    </row>
    <row r="456">
      <c r="D456" s="43"/>
    </row>
    <row r="457">
      <c r="D457" s="43"/>
    </row>
    <row r="458">
      <c r="D458" s="43"/>
    </row>
    <row r="459">
      <c r="D459" s="43"/>
    </row>
    <row r="460">
      <c r="D460" s="43"/>
    </row>
    <row r="461">
      <c r="D461" s="43"/>
    </row>
    <row r="462">
      <c r="D462" s="43"/>
    </row>
    <row r="463">
      <c r="D463" s="43"/>
    </row>
    <row r="464">
      <c r="D464" s="43"/>
    </row>
    <row r="465">
      <c r="D465" s="43"/>
    </row>
    <row r="466">
      <c r="D466" s="43"/>
    </row>
    <row r="467">
      <c r="D467" s="43"/>
    </row>
    <row r="468">
      <c r="D468" s="43"/>
    </row>
    <row r="469">
      <c r="D469" s="43"/>
    </row>
    <row r="470">
      <c r="D470" s="43"/>
    </row>
    <row r="471">
      <c r="D471" s="43"/>
    </row>
    <row r="472">
      <c r="D472" s="43"/>
    </row>
    <row r="473">
      <c r="D473" s="43"/>
    </row>
    <row r="474">
      <c r="D474" s="43"/>
    </row>
    <row r="475">
      <c r="D475" s="43"/>
    </row>
    <row r="476">
      <c r="D476" s="43"/>
    </row>
    <row r="477">
      <c r="D477" s="43"/>
    </row>
    <row r="478">
      <c r="D478" s="43"/>
    </row>
    <row r="479">
      <c r="D479" s="43"/>
    </row>
    <row r="480">
      <c r="D480" s="43"/>
    </row>
    <row r="481">
      <c r="D481" s="43"/>
    </row>
    <row r="482">
      <c r="D482" s="43"/>
    </row>
    <row r="483">
      <c r="D483" s="43"/>
    </row>
    <row r="484">
      <c r="D484" s="43"/>
    </row>
    <row r="485">
      <c r="D485" s="43"/>
    </row>
    <row r="486">
      <c r="D486" s="43"/>
    </row>
    <row r="487">
      <c r="D487" s="43"/>
    </row>
    <row r="488">
      <c r="D488" s="43"/>
    </row>
    <row r="489">
      <c r="D489" s="43"/>
    </row>
    <row r="490">
      <c r="D490" s="43"/>
    </row>
    <row r="491">
      <c r="D491" s="43"/>
    </row>
    <row r="492">
      <c r="D492" s="43"/>
    </row>
    <row r="493">
      <c r="D493" s="43"/>
    </row>
    <row r="494">
      <c r="D494" s="43"/>
    </row>
    <row r="495">
      <c r="D495" s="43"/>
    </row>
    <row r="496">
      <c r="D496" s="43"/>
    </row>
    <row r="497">
      <c r="D497" s="43"/>
    </row>
    <row r="498">
      <c r="D498" s="43"/>
    </row>
    <row r="499">
      <c r="D499" s="43"/>
    </row>
    <row r="500">
      <c r="D500" s="43"/>
    </row>
    <row r="501">
      <c r="D501" s="43"/>
    </row>
    <row r="502">
      <c r="D502" s="43"/>
    </row>
    <row r="503">
      <c r="D503" s="43"/>
    </row>
    <row r="504">
      <c r="D504" s="43"/>
    </row>
    <row r="505">
      <c r="D505" s="43"/>
    </row>
    <row r="506">
      <c r="D506" s="43"/>
    </row>
    <row r="507">
      <c r="D507" s="43"/>
    </row>
    <row r="508">
      <c r="D508" s="43"/>
    </row>
    <row r="509">
      <c r="D509" s="43"/>
    </row>
    <row r="510">
      <c r="D510" s="43"/>
    </row>
    <row r="511">
      <c r="D511" s="43"/>
    </row>
    <row r="512">
      <c r="D512" s="43"/>
    </row>
    <row r="513">
      <c r="D513" s="43"/>
    </row>
    <row r="514">
      <c r="D514" s="43"/>
    </row>
    <row r="515">
      <c r="D515" s="43"/>
    </row>
    <row r="516">
      <c r="D516" s="43"/>
    </row>
    <row r="517">
      <c r="D517" s="43"/>
    </row>
    <row r="518">
      <c r="D518" s="43"/>
    </row>
    <row r="519">
      <c r="D519" s="43"/>
    </row>
    <row r="520">
      <c r="D520" s="43"/>
    </row>
    <row r="521">
      <c r="D521" s="43"/>
    </row>
    <row r="522">
      <c r="D522" s="43"/>
    </row>
    <row r="523">
      <c r="D523" s="43"/>
    </row>
    <row r="524">
      <c r="D524" s="43"/>
    </row>
    <row r="525">
      <c r="D525" s="43"/>
    </row>
    <row r="526">
      <c r="D526" s="43"/>
    </row>
    <row r="527">
      <c r="D527" s="43"/>
    </row>
    <row r="528">
      <c r="D528" s="43"/>
    </row>
    <row r="529">
      <c r="D529" s="43"/>
    </row>
    <row r="530">
      <c r="D530" s="43"/>
    </row>
    <row r="531">
      <c r="D531" s="43"/>
    </row>
    <row r="532">
      <c r="D532" s="43"/>
    </row>
    <row r="533">
      <c r="D533" s="43"/>
    </row>
    <row r="534">
      <c r="D534" s="43"/>
    </row>
    <row r="535">
      <c r="D535" s="43"/>
    </row>
    <row r="536">
      <c r="D536" s="43"/>
    </row>
    <row r="537">
      <c r="D537" s="43"/>
    </row>
    <row r="538">
      <c r="D538" s="43"/>
    </row>
    <row r="539">
      <c r="D539" s="43"/>
    </row>
    <row r="540">
      <c r="D540" s="43"/>
    </row>
    <row r="541">
      <c r="D541" s="43"/>
    </row>
    <row r="542">
      <c r="D542" s="43"/>
    </row>
    <row r="543">
      <c r="D543" s="43"/>
    </row>
    <row r="544">
      <c r="D544" s="43"/>
    </row>
    <row r="545">
      <c r="D545" s="43"/>
    </row>
    <row r="546">
      <c r="D546" s="43"/>
    </row>
    <row r="547">
      <c r="D547" s="43"/>
    </row>
    <row r="548">
      <c r="D548" s="43"/>
    </row>
    <row r="549">
      <c r="D549" s="43"/>
    </row>
    <row r="550">
      <c r="D550" s="43"/>
    </row>
    <row r="551">
      <c r="D551" s="43"/>
    </row>
    <row r="552">
      <c r="D552" s="43"/>
    </row>
    <row r="553">
      <c r="D553" s="43"/>
    </row>
    <row r="554">
      <c r="D554" s="43"/>
    </row>
    <row r="555">
      <c r="D555" s="43"/>
    </row>
    <row r="556">
      <c r="D556" s="43"/>
    </row>
    <row r="557">
      <c r="D557" s="43"/>
    </row>
    <row r="558">
      <c r="D558" s="43"/>
    </row>
    <row r="559">
      <c r="D559" s="43"/>
    </row>
    <row r="560">
      <c r="D560" s="43"/>
    </row>
    <row r="561">
      <c r="D561" s="43"/>
    </row>
    <row r="562">
      <c r="D562" s="43"/>
    </row>
    <row r="563">
      <c r="D563" s="43"/>
    </row>
    <row r="564">
      <c r="D564" s="43"/>
    </row>
    <row r="565">
      <c r="D565" s="43"/>
    </row>
    <row r="566">
      <c r="D566" s="43"/>
    </row>
    <row r="567">
      <c r="D567" s="43"/>
    </row>
    <row r="568">
      <c r="D568" s="43"/>
    </row>
    <row r="569">
      <c r="D569" s="43"/>
    </row>
    <row r="570">
      <c r="D570" s="43"/>
    </row>
    <row r="571">
      <c r="D571" s="43"/>
    </row>
    <row r="572">
      <c r="D572" s="43"/>
    </row>
    <row r="573">
      <c r="D573" s="43"/>
    </row>
    <row r="574">
      <c r="D574" s="43"/>
    </row>
    <row r="575">
      <c r="D575" s="43"/>
    </row>
    <row r="576">
      <c r="D576" s="43"/>
    </row>
    <row r="577">
      <c r="D577" s="43"/>
    </row>
    <row r="578">
      <c r="D578" s="43"/>
    </row>
    <row r="579">
      <c r="D579" s="43"/>
    </row>
    <row r="580">
      <c r="D580" s="43"/>
    </row>
    <row r="581">
      <c r="D581" s="43"/>
    </row>
    <row r="582">
      <c r="D582" s="43"/>
    </row>
    <row r="583">
      <c r="D583" s="43"/>
    </row>
    <row r="584">
      <c r="D584" s="43"/>
    </row>
    <row r="585">
      <c r="D585" s="43"/>
    </row>
    <row r="586">
      <c r="D586" s="43"/>
    </row>
    <row r="587">
      <c r="D587" s="43"/>
    </row>
    <row r="588">
      <c r="D588" s="43"/>
    </row>
    <row r="589">
      <c r="D589" s="43"/>
    </row>
    <row r="590">
      <c r="D590" s="43"/>
    </row>
    <row r="591">
      <c r="D591" s="43"/>
    </row>
    <row r="592">
      <c r="D592" s="43"/>
    </row>
    <row r="593">
      <c r="D593" s="43"/>
    </row>
    <row r="594">
      <c r="D594" s="43"/>
    </row>
    <row r="595">
      <c r="D595" s="43"/>
    </row>
    <row r="596">
      <c r="D596" s="43"/>
    </row>
    <row r="597">
      <c r="D597" s="43"/>
    </row>
    <row r="598">
      <c r="D598" s="43"/>
    </row>
    <row r="599">
      <c r="D599" s="43"/>
    </row>
    <row r="600">
      <c r="D600" s="43"/>
    </row>
    <row r="601">
      <c r="D601" s="43"/>
    </row>
    <row r="602">
      <c r="D602" s="43"/>
    </row>
    <row r="603">
      <c r="D603" s="43"/>
    </row>
    <row r="604">
      <c r="D604" s="43"/>
    </row>
    <row r="605">
      <c r="D605" s="43"/>
    </row>
    <row r="606">
      <c r="D606" s="43"/>
    </row>
    <row r="607">
      <c r="D607" s="43"/>
    </row>
    <row r="608">
      <c r="D608" s="43"/>
    </row>
    <row r="609">
      <c r="D609" s="43"/>
    </row>
    <row r="610">
      <c r="D610" s="43"/>
    </row>
    <row r="611">
      <c r="D611" s="43"/>
    </row>
    <row r="612">
      <c r="D612" s="43"/>
    </row>
    <row r="613">
      <c r="D613" s="43"/>
    </row>
    <row r="614">
      <c r="D614" s="43"/>
    </row>
    <row r="615">
      <c r="D615" s="43"/>
    </row>
    <row r="616">
      <c r="D616" s="43"/>
    </row>
    <row r="617">
      <c r="D617" s="43"/>
    </row>
    <row r="618">
      <c r="D618" s="43"/>
    </row>
    <row r="619">
      <c r="D619" s="43"/>
    </row>
    <row r="620">
      <c r="D620" s="43"/>
    </row>
    <row r="621">
      <c r="D621" s="43"/>
    </row>
    <row r="622">
      <c r="D622" s="43"/>
    </row>
    <row r="623">
      <c r="D623" s="43"/>
    </row>
    <row r="624">
      <c r="D624" s="43"/>
    </row>
    <row r="625">
      <c r="D625" s="43"/>
    </row>
    <row r="626">
      <c r="D626" s="43"/>
    </row>
    <row r="627">
      <c r="D627" s="43"/>
    </row>
    <row r="628">
      <c r="D628" s="43"/>
    </row>
    <row r="629">
      <c r="D629" s="43"/>
    </row>
    <row r="630">
      <c r="D630" s="43"/>
    </row>
    <row r="631">
      <c r="D631" s="43"/>
    </row>
    <row r="632">
      <c r="D632" s="43"/>
    </row>
    <row r="633">
      <c r="D633" s="43"/>
    </row>
    <row r="634">
      <c r="D634" s="43"/>
    </row>
    <row r="635">
      <c r="D635" s="43"/>
    </row>
    <row r="636">
      <c r="D636" s="43"/>
    </row>
    <row r="637">
      <c r="D637" s="43"/>
    </row>
    <row r="638">
      <c r="D638" s="43"/>
    </row>
    <row r="639">
      <c r="D639" s="43"/>
    </row>
    <row r="640">
      <c r="D640" s="43"/>
    </row>
    <row r="641">
      <c r="D641" s="43"/>
    </row>
    <row r="642">
      <c r="D642" s="43"/>
    </row>
    <row r="643">
      <c r="D643" s="43"/>
    </row>
    <row r="644">
      <c r="D644" s="43"/>
    </row>
    <row r="645">
      <c r="D645" s="43"/>
    </row>
    <row r="646">
      <c r="D646" s="43"/>
    </row>
    <row r="647">
      <c r="D647" s="43"/>
    </row>
    <row r="648">
      <c r="D648" s="43"/>
    </row>
    <row r="649">
      <c r="D649" s="43"/>
    </row>
    <row r="650">
      <c r="D650" s="43"/>
    </row>
    <row r="651">
      <c r="D651" s="43"/>
    </row>
    <row r="652">
      <c r="D652" s="43"/>
    </row>
    <row r="653">
      <c r="D653" s="43"/>
    </row>
    <row r="654">
      <c r="D654" s="43"/>
    </row>
    <row r="655">
      <c r="D655" s="43"/>
    </row>
    <row r="656">
      <c r="D656" s="43"/>
    </row>
    <row r="657">
      <c r="D657" s="43"/>
    </row>
    <row r="658">
      <c r="D658" s="43"/>
    </row>
    <row r="659">
      <c r="D659" s="43"/>
    </row>
    <row r="660">
      <c r="D660" s="43"/>
    </row>
    <row r="661">
      <c r="D661" s="43"/>
    </row>
    <row r="662">
      <c r="D662" s="43"/>
    </row>
    <row r="663">
      <c r="D663" s="43"/>
    </row>
    <row r="664">
      <c r="D664" s="43"/>
    </row>
    <row r="665">
      <c r="D665" s="43"/>
    </row>
    <row r="666">
      <c r="D666" s="43"/>
    </row>
    <row r="667">
      <c r="D667" s="43"/>
    </row>
    <row r="668">
      <c r="D668" s="43"/>
    </row>
    <row r="669">
      <c r="D669" s="43"/>
    </row>
    <row r="670">
      <c r="D670" s="43"/>
    </row>
    <row r="671">
      <c r="D671" s="43"/>
    </row>
    <row r="672">
      <c r="D672" s="43"/>
    </row>
    <row r="673">
      <c r="D673" s="43"/>
    </row>
    <row r="674">
      <c r="D674" s="43"/>
    </row>
    <row r="675">
      <c r="D675" s="43"/>
    </row>
    <row r="676">
      <c r="D676" s="43"/>
    </row>
    <row r="677">
      <c r="D677" s="43"/>
    </row>
    <row r="678">
      <c r="D678" s="43"/>
    </row>
    <row r="679">
      <c r="D679" s="43"/>
    </row>
    <row r="680">
      <c r="D680" s="43"/>
    </row>
    <row r="681">
      <c r="D681" s="43"/>
    </row>
    <row r="682">
      <c r="D682" s="43"/>
    </row>
    <row r="683">
      <c r="D683" s="43"/>
    </row>
    <row r="684">
      <c r="D684" s="43"/>
    </row>
    <row r="685">
      <c r="D685" s="43"/>
    </row>
    <row r="686">
      <c r="D686" s="43"/>
    </row>
    <row r="687">
      <c r="D687" s="43"/>
    </row>
    <row r="688">
      <c r="D688" s="43"/>
    </row>
    <row r="689">
      <c r="D689" s="43"/>
    </row>
    <row r="690">
      <c r="D690" s="43"/>
    </row>
    <row r="691">
      <c r="D691" s="43"/>
    </row>
    <row r="692">
      <c r="D692" s="43"/>
    </row>
    <row r="693">
      <c r="D693" s="43"/>
    </row>
    <row r="694">
      <c r="D694" s="43"/>
    </row>
    <row r="695">
      <c r="D695" s="43"/>
    </row>
    <row r="696">
      <c r="D696" s="43"/>
    </row>
    <row r="697">
      <c r="D697" s="43"/>
    </row>
    <row r="698">
      <c r="D698" s="43"/>
    </row>
    <row r="699">
      <c r="D699" s="43"/>
    </row>
    <row r="700">
      <c r="D700" s="43"/>
    </row>
    <row r="701">
      <c r="D701" s="43"/>
    </row>
    <row r="702">
      <c r="D702" s="43"/>
    </row>
    <row r="703">
      <c r="D703" s="43"/>
    </row>
    <row r="704">
      <c r="D704" s="43"/>
    </row>
    <row r="705">
      <c r="D705" s="43"/>
    </row>
    <row r="706">
      <c r="D706" s="43"/>
    </row>
    <row r="707">
      <c r="D707" s="43"/>
    </row>
    <row r="708">
      <c r="D708" s="43"/>
    </row>
    <row r="709">
      <c r="D709" s="43"/>
    </row>
    <row r="710">
      <c r="D710" s="43"/>
    </row>
    <row r="711">
      <c r="D711" s="43"/>
    </row>
    <row r="712">
      <c r="D712" s="43"/>
    </row>
    <row r="713">
      <c r="D713" s="43"/>
    </row>
    <row r="714">
      <c r="D714" s="43"/>
    </row>
    <row r="715">
      <c r="D715" s="43"/>
    </row>
    <row r="716">
      <c r="D716" s="43"/>
    </row>
    <row r="717">
      <c r="D717" s="43"/>
    </row>
    <row r="718">
      <c r="D718" s="43"/>
    </row>
    <row r="719">
      <c r="D719" s="43"/>
    </row>
    <row r="720">
      <c r="D720" s="43"/>
    </row>
    <row r="721">
      <c r="D721" s="43"/>
    </row>
    <row r="722">
      <c r="D722" s="43"/>
    </row>
    <row r="723">
      <c r="D723" s="43"/>
    </row>
    <row r="724">
      <c r="D724" s="43"/>
    </row>
    <row r="725">
      <c r="D725" s="43"/>
    </row>
    <row r="726">
      <c r="D726" s="43"/>
    </row>
    <row r="727">
      <c r="D727" s="43"/>
    </row>
    <row r="728">
      <c r="D728" s="43"/>
    </row>
    <row r="729">
      <c r="D729" s="43"/>
    </row>
    <row r="730">
      <c r="D730" s="43"/>
    </row>
    <row r="731">
      <c r="D731" s="43"/>
    </row>
    <row r="732">
      <c r="D732" s="43"/>
    </row>
    <row r="733">
      <c r="D733" s="43"/>
    </row>
    <row r="734">
      <c r="D734" s="43"/>
    </row>
    <row r="735">
      <c r="D735" s="43"/>
    </row>
    <row r="736">
      <c r="D736" s="43"/>
    </row>
    <row r="737">
      <c r="D737" s="43"/>
    </row>
    <row r="738">
      <c r="D738" s="43"/>
    </row>
    <row r="739">
      <c r="D739" s="43"/>
    </row>
    <row r="740">
      <c r="D740" s="43"/>
    </row>
    <row r="741">
      <c r="D741" s="43"/>
    </row>
    <row r="742">
      <c r="D742" s="43"/>
    </row>
    <row r="743">
      <c r="D743" s="43"/>
    </row>
    <row r="744">
      <c r="D744" s="43"/>
    </row>
    <row r="745">
      <c r="D745" s="43"/>
    </row>
    <row r="746">
      <c r="D746" s="43"/>
    </row>
    <row r="747">
      <c r="D747" s="43"/>
    </row>
    <row r="748">
      <c r="D748" s="43"/>
    </row>
    <row r="749">
      <c r="D749" s="43"/>
    </row>
    <row r="750">
      <c r="D750" s="43"/>
    </row>
    <row r="751">
      <c r="D751" s="43"/>
    </row>
    <row r="752">
      <c r="D752" s="43"/>
    </row>
    <row r="753">
      <c r="D753" s="43"/>
    </row>
    <row r="754">
      <c r="D754" s="43"/>
    </row>
    <row r="755">
      <c r="D755" s="43"/>
    </row>
    <row r="756">
      <c r="D756" s="43"/>
    </row>
    <row r="757">
      <c r="D757" s="43"/>
    </row>
    <row r="758">
      <c r="D758" s="43"/>
    </row>
    <row r="759">
      <c r="D759" s="43"/>
    </row>
    <row r="760">
      <c r="D760" s="43"/>
    </row>
    <row r="761">
      <c r="D761" s="43"/>
    </row>
    <row r="762">
      <c r="D762" s="43"/>
    </row>
    <row r="763">
      <c r="D763" s="43"/>
    </row>
    <row r="764">
      <c r="D764" s="43"/>
    </row>
    <row r="765">
      <c r="D765" s="43"/>
    </row>
    <row r="766">
      <c r="D766" s="43"/>
    </row>
    <row r="767">
      <c r="D767" s="43"/>
    </row>
    <row r="768">
      <c r="D768" s="43"/>
    </row>
    <row r="769">
      <c r="D769" s="43"/>
    </row>
    <row r="770">
      <c r="D770" s="43"/>
    </row>
    <row r="771">
      <c r="D771" s="43"/>
    </row>
    <row r="772">
      <c r="D772" s="43"/>
    </row>
    <row r="773">
      <c r="D773" s="43"/>
    </row>
    <row r="774">
      <c r="D774" s="43"/>
    </row>
    <row r="775">
      <c r="D775" s="43"/>
    </row>
    <row r="776">
      <c r="D776" s="43"/>
    </row>
    <row r="777">
      <c r="D777" s="43"/>
    </row>
    <row r="778">
      <c r="D778" s="43"/>
    </row>
    <row r="779">
      <c r="D779" s="43"/>
    </row>
    <row r="780">
      <c r="D780" s="43"/>
    </row>
    <row r="781">
      <c r="D781" s="43"/>
    </row>
    <row r="782">
      <c r="D782" s="43"/>
    </row>
    <row r="783">
      <c r="D783" s="43"/>
    </row>
    <row r="784">
      <c r="D784" s="43"/>
    </row>
    <row r="785">
      <c r="D785" s="43"/>
    </row>
    <row r="786">
      <c r="D786" s="43"/>
    </row>
    <row r="787">
      <c r="D787" s="43"/>
    </row>
    <row r="788">
      <c r="D788" s="43"/>
    </row>
    <row r="789">
      <c r="D789" s="43"/>
    </row>
    <row r="790">
      <c r="D790" s="43"/>
    </row>
    <row r="791">
      <c r="D791" s="43"/>
    </row>
    <row r="792">
      <c r="D792" s="43"/>
    </row>
    <row r="793">
      <c r="D793" s="43"/>
    </row>
    <row r="794">
      <c r="D794" s="43"/>
    </row>
    <row r="795">
      <c r="D795" s="43"/>
    </row>
    <row r="796">
      <c r="D796" s="43"/>
    </row>
    <row r="797">
      <c r="D797" s="43"/>
    </row>
    <row r="798">
      <c r="D798" s="43"/>
    </row>
    <row r="799">
      <c r="D799" s="43"/>
    </row>
    <row r="800">
      <c r="D800" s="43"/>
    </row>
    <row r="801">
      <c r="D801" s="43"/>
    </row>
    <row r="802">
      <c r="D802" s="43"/>
    </row>
    <row r="803">
      <c r="D803" s="43"/>
    </row>
    <row r="804">
      <c r="D804" s="43"/>
    </row>
    <row r="805">
      <c r="D805" s="43"/>
    </row>
    <row r="806">
      <c r="D806" s="43"/>
    </row>
    <row r="807">
      <c r="D807" s="43"/>
    </row>
    <row r="808">
      <c r="D808" s="43"/>
    </row>
    <row r="809">
      <c r="D809" s="43"/>
    </row>
    <row r="810">
      <c r="D810" s="43"/>
    </row>
    <row r="811">
      <c r="D811" s="43"/>
    </row>
    <row r="812">
      <c r="D812" s="43"/>
    </row>
    <row r="813">
      <c r="D813" s="43"/>
    </row>
    <row r="814">
      <c r="D814" s="43"/>
    </row>
    <row r="815">
      <c r="D815" s="43"/>
    </row>
    <row r="816">
      <c r="D816" s="43"/>
    </row>
    <row r="817">
      <c r="D817" s="43"/>
    </row>
    <row r="818">
      <c r="D818" s="43"/>
    </row>
    <row r="819">
      <c r="D819" s="43"/>
    </row>
    <row r="820">
      <c r="D820" s="43"/>
    </row>
    <row r="821">
      <c r="D821" s="43"/>
    </row>
    <row r="822">
      <c r="D822" s="43"/>
    </row>
    <row r="823">
      <c r="D823" s="43"/>
    </row>
    <row r="824">
      <c r="D824" s="43"/>
    </row>
    <row r="825">
      <c r="D825" s="43"/>
    </row>
    <row r="826">
      <c r="D826" s="43"/>
    </row>
    <row r="827">
      <c r="D827" s="43"/>
    </row>
    <row r="828">
      <c r="D828" s="43"/>
    </row>
    <row r="829">
      <c r="D829" s="43"/>
    </row>
    <row r="830">
      <c r="D830" s="43"/>
    </row>
    <row r="831">
      <c r="D831" s="43"/>
    </row>
    <row r="832">
      <c r="D832" s="43"/>
    </row>
    <row r="833">
      <c r="D833" s="43"/>
    </row>
    <row r="834">
      <c r="D834" s="43"/>
    </row>
    <row r="835">
      <c r="D835" s="43"/>
    </row>
    <row r="836">
      <c r="D836" s="43"/>
    </row>
    <row r="837">
      <c r="D837" s="43"/>
    </row>
    <row r="838">
      <c r="D838" s="43"/>
    </row>
    <row r="839">
      <c r="D839" s="43"/>
    </row>
    <row r="840">
      <c r="D840" s="43"/>
    </row>
    <row r="841">
      <c r="D841" s="43"/>
    </row>
    <row r="842">
      <c r="D842" s="43"/>
    </row>
    <row r="843">
      <c r="D843" s="43"/>
    </row>
    <row r="844">
      <c r="D844" s="43"/>
    </row>
    <row r="845">
      <c r="D845" s="43"/>
    </row>
    <row r="846">
      <c r="D846" s="43"/>
    </row>
    <row r="847">
      <c r="D847" s="43"/>
    </row>
    <row r="848">
      <c r="D848" s="43"/>
    </row>
    <row r="849">
      <c r="D849" s="43"/>
    </row>
    <row r="850">
      <c r="D850" s="43"/>
    </row>
    <row r="851">
      <c r="D851" s="43"/>
    </row>
    <row r="852">
      <c r="D852" s="43"/>
    </row>
    <row r="853">
      <c r="D853" s="43"/>
    </row>
    <row r="854">
      <c r="D854" s="43"/>
    </row>
    <row r="855">
      <c r="D855" s="43"/>
    </row>
    <row r="856">
      <c r="D856" s="43"/>
    </row>
    <row r="857">
      <c r="D857" s="43"/>
    </row>
    <row r="858">
      <c r="D858" s="43"/>
    </row>
    <row r="859">
      <c r="D859" s="43"/>
    </row>
    <row r="860">
      <c r="D860" s="43"/>
    </row>
    <row r="861">
      <c r="D861" s="43"/>
    </row>
    <row r="862">
      <c r="D862" s="43"/>
    </row>
    <row r="863">
      <c r="D863" s="43"/>
    </row>
    <row r="864">
      <c r="D864" s="43"/>
    </row>
    <row r="865">
      <c r="D865" s="43"/>
    </row>
    <row r="866">
      <c r="D866" s="43"/>
    </row>
    <row r="867">
      <c r="D867" s="43"/>
    </row>
    <row r="868">
      <c r="D868" s="43"/>
    </row>
    <row r="869">
      <c r="D869" s="43"/>
    </row>
    <row r="870">
      <c r="D870" s="43"/>
    </row>
    <row r="871">
      <c r="D871" s="43"/>
    </row>
    <row r="872">
      <c r="D872" s="43"/>
    </row>
    <row r="873">
      <c r="D873" s="43"/>
    </row>
    <row r="874">
      <c r="D874" s="43"/>
    </row>
    <row r="875">
      <c r="D875" s="43"/>
    </row>
    <row r="876">
      <c r="D876" s="43"/>
    </row>
    <row r="877">
      <c r="D877" s="43"/>
    </row>
    <row r="878">
      <c r="D878" s="43"/>
    </row>
    <row r="879">
      <c r="D879" s="43"/>
    </row>
    <row r="880">
      <c r="D880" s="43"/>
    </row>
    <row r="881">
      <c r="D881" s="43"/>
    </row>
    <row r="882">
      <c r="D882" s="43"/>
    </row>
    <row r="883">
      <c r="D883" s="43"/>
    </row>
    <row r="884">
      <c r="D884" s="43"/>
    </row>
    <row r="885">
      <c r="D885" s="43"/>
    </row>
    <row r="886">
      <c r="D886" s="43"/>
    </row>
    <row r="887">
      <c r="D887" s="43"/>
    </row>
    <row r="888">
      <c r="D888" s="43"/>
    </row>
    <row r="889">
      <c r="D889" s="43"/>
    </row>
    <row r="890">
      <c r="D890" s="43"/>
    </row>
    <row r="891">
      <c r="D891" s="43"/>
    </row>
    <row r="892">
      <c r="D892" s="43"/>
    </row>
    <row r="893">
      <c r="D893" s="43"/>
    </row>
    <row r="894">
      <c r="D894" s="43"/>
    </row>
    <row r="895">
      <c r="D895" s="43"/>
    </row>
    <row r="896">
      <c r="D896" s="43"/>
    </row>
    <row r="897">
      <c r="D897" s="43"/>
    </row>
    <row r="898">
      <c r="D898" s="43"/>
    </row>
    <row r="899">
      <c r="D899" s="43"/>
    </row>
    <row r="900">
      <c r="D900" s="43"/>
    </row>
    <row r="901">
      <c r="D901" s="43"/>
    </row>
    <row r="902">
      <c r="D902" s="43"/>
    </row>
    <row r="903">
      <c r="D903" s="43"/>
    </row>
    <row r="904">
      <c r="D904" s="43"/>
    </row>
    <row r="905">
      <c r="D905" s="43"/>
    </row>
    <row r="906">
      <c r="D906" s="43"/>
    </row>
    <row r="907">
      <c r="D907" s="43"/>
    </row>
    <row r="908">
      <c r="D908" s="43"/>
    </row>
    <row r="909">
      <c r="D909" s="43"/>
    </row>
    <row r="910">
      <c r="D910" s="43"/>
    </row>
    <row r="911">
      <c r="D911" s="43"/>
    </row>
    <row r="912">
      <c r="D912" s="43"/>
    </row>
    <row r="913">
      <c r="D913" s="43"/>
    </row>
    <row r="914">
      <c r="D914" s="43"/>
    </row>
    <row r="915">
      <c r="D915" s="43"/>
    </row>
    <row r="916">
      <c r="D916" s="43"/>
    </row>
    <row r="917">
      <c r="D917" s="43"/>
    </row>
    <row r="918">
      <c r="D918" s="43"/>
    </row>
    <row r="919">
      <c r="D919" s="43"/>
    </row>
    <row r="920">
      <c r="D920" s="43"/>
    </row>
    <row r="921">
      <c r="D921" s="43"/>
    </row>
    <row r="922">
      <c r="D922" s="43"/>
    </row>
    <row r="923">
      <c r="D923" s="43"/>
    </row>
    <row r="924">
      <c r="D924" s="43"/>
    </row>
    <row r="925">
      <c r="D925" s="43"/>
    </row>
    <row r="926">
      <c r="D926" s="43"/>
    </row>
    <row r="927">
      <c r="D927" s="43"/>
    </row>
    <row r="928">
      <c r="D928" s="43"/>
    </row>
    <row r="929">
      <c r="D929" s="43"/>
    </row>
    <row r="930">
      <c r="D930" s="43"/>
    </row>
    <row r="931">
      <c r="D931" s="43"/>
    </row>
    <row r="932">
      <c r="D932" s="43"/>
    </row>
    <row r="933">
      <c r="D933" s="43"/>
    </row>
    <row r="934">
      <c r="D934" s="43"/>
    </row>
    <row r="935">
      <c r="D935" s="43"/>
    </row>
    <row r="936">
      <c r="D936" s="43"/>
    </row>
    <row r="937">
      <c r="D937" s="43"/>
    </row>
    <row r="938">
      <c r="D938" s="43"/>
    </row>
    <row r="939">
      <c r="D939" s="43"/>
    </row>
    <row r="940">
      <c r="D940" s="43"/>
    </row>
    <row r="941">
      <c r="D941" s="43"/>
    </row>
    <row r="942">
      <c r="D942" s="43"/>
    </row>
    <row r="943">
      <c r="D943" s="43"/>
    </row>
    <row r="944">
      <c r="D944" s="43"/>
    </row>
    <row r="945">
      <c r="D945" s="43"/>
    </row>
    <row r="946">
      <c r="D946" s="43"/>
    </row>
    <row r="947">
      <c r="D947" s="43"/>
    </row>
    <row r="948">
      <c r="D948" s="43"/>
    </row>
    <row r="949">
      <c r="D949" s="43"/>
    </row>
    <row r="950">
      <c r="D950" s="43"/>
    </row>
    <row r="951">
      <c r="D951" s="43"/>
    </row>
    <row r="952">
      <c r="D952" s="43"/>
    </row>
    <row r="953">
      <c r="D953" s="43"/>
    </row>
    <row r="954">
      <c r="D954" s="43"/>
    </row>
    <row r="955">
      <c r="D955" s="43"/>
    </row>
    <row r="956">
      <c r="D956" s="43"/>
    </row>
    <row r="957">
      <c r="D957" s="43"/>
    </row>
    <row r="958">
      <c r="D958" s="43"/>
    </row>
    <row r="959">
      <c r="D959" s="43"/>
    </row>
    <row r="960">
      <c r="D960" s="43"/>
    </row>
    <row r="961">
      <c r="D961" s="43"/>
    </row>
    <row r="962">
      <c r="D962" s="43"/>
    </row>
    <row r="963">
      <c r="D963" s="43"/>
    </row>
    <row r="964">
      <c r="D964" s="43"/>
    </row>
    <row r="965">
      <c r="D965" s="43"/>
    </row>
    <row r="966">
      <c r="D966" s="43"/>
    </row>
    <row r="967">
      <c r="D967" s="43"/>
    </row>
    <row r="968">
      <c r="D968" s="43"/>
    </row>
    <row r="969">
      <c r="D969" s="43"/>
    </row>
    <row r="970">
      <c r="D970" s="43"/>
    </row>
    <row r="971">
      <c r="D971" s="43"/>
    </row>
    <row r="972">
      <c r="D972" s="43"/>
    </row>
    <row r="973">
      <c r="D973" s="43"/>
    </row>
    <row r="974">
      <c r="D974" s="43"/>
    </row>
    <row r="975">
      <c r="D975" s="43"/>
    </row>
    <row r="976">
      <c r="D976" s="43"/>
    </row>
    <row r="977">
      <c r="D977" s="43"/>
    </row>
    <row r="978">
      <c r="D978" s="43"/>
    </row>
    <row r="979">
      <c r="D979" s="43"/>
    </row>
    <row r="980">
      <c r="D980" s="43"/>
    </row>
    <row r="981">
      <c r="D981" s="43"/>
    </row>
    <row r="982">
      <c r="D982" s="43"/>
    </row>
    <row r="983">
      <c r="D983" s="43"/>
    </row>
    <row r="984">
      <c r="D984" s="43"/>
    </row>
    <row r="985">
      <c r="D985" s="43"/>
    </row>
    <row r="986">
      <c r="D986" s="43"/>
    </row>
    <row r="987">
      <c r="D987" s="43"/>
    </row>
    <row r="988">
      <c r="D988" s="43"/>
    </row>
    <row r="989">
      <c r="D989" s="43"/>
    </row>
    <row r="990">
      <c r="D990" s="43"/>
    </row>
    <row r="991">
      <c r="D991" s="43"/>
    </row>
    <row r="992">
      <c r="D992" s="43"/>
    </row>
    <row r="993">
      <c r="D993" s="43"/>
    </row>
    <row r="994">
      <c r="D994" s="43"/>
    </row>
    <row r="995">
      <c r="D995" s="43"/>
    </row>
    <row r="996">
      <c r="D996" s="43"/>
    </row>
    <row r="997">
      <c r="D997" s="43"/>
    </row>
    <row r="998">
      <c r="D998" s="43"/>
    </row>
    <row r="999">
      <c r="D999" s="43"/>
    </row>
    <row r="1000">
      <c r="D1000" s="43"/>
    </row>
    <row r="1001">
      <c r="D1001" s="4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2" max="2" width="23.57"/>
  </cols>
  <sheetData>
    <row r="1">
      <c r="A1" s="2">
        <v>174.0</v>
      </c>
      <c r="B1" s="63" t="s">
        <v>3785</v>
      </c>
      <c r="C1" s="4" t="s">
        <v>3786</v>
      </c>
      <c r="D1" s="4">
        <v>2011.0</v>
      </c>
      <c r="E1" s="6"/>
      <c r="F1" s="6"/>
      <c r="G1" s="64"/>
      <c r="H1" s="6"/>
      <c r="I1" s="64"/>
      <c r="J1" s="6"/>
      <c r="K1" s="65" t="s">
        <v>3787</v>
      </c>
      <c r="L1" s="6"/>
      <c r="M1" s="6"/>
      <c r="N1" s="6"/>
      <c r="O1" s="6"/>
      <c r="P1" s="6"/>
      <c r="Q1" s="6"/>
      <c r="R1" s="6"/>
      <c r="S1" s="6"/>
      <c r="T1" s="6"/>
      <c r="U1" s="6"/>
      <c r="V1" s="6"/>
      <c r="W1" s="6"/>
      <c r="X1" s="6"/>
      <c r="Y1" s="6"/>
      <c r="Z1" s="6"/>
      <c r="AA1" s="6"/>
      <c r="AB1" s="4" t="s">
        <v>3788</v>
      </c>
      <c r="AC1" s="6"/>
      <c r="AD1" s="6"/>
      <c r="AE1" s="6"/>
      <c r="AF1" s="4" t="s">
        <v>3789</v>
      </c>
      <c r="AG1" s="6"/>
      <c r="AH1" s="6"/>
      <c r="AI1" s="6"/>
      <c r="AJ1" s="6"/>
    </row>
    <row r="2">
      <c r="A2" s="38">
        <v>178.0</v>
      </c>
      <c r="B2" s="63" t="s">
        <v>3790</v>
      </c>
      <c r="C2" s="4" t="s">
        <v>3791</v>
      </c>
      <c r="D2" s="4">
        <v>2012.0</v>
      </c>
      <c r="E2" s="6"/>
      <c r="F2" s="6"/>
      <c r="G2" s="64"/>
      <c r="H2" s="6"/>
      <c r="I2" s="64"/>
      <c r="J2" s="6"/>
      <c r="K2" s="65" t="s">
        <v>76</v>
      </c>
      <c r="L2" s="6"/>
      <c r="M2" s="6"/>
      <c r="N2" s="6"/>
      <c r="O2" s="6"/>
      <c r="P2" s="6"/>
      <c r="Q2" s="6"/>
      <c r="R2" s="6"/>
      <c r="S2" s="6"/>
      <c r="T2" s="6"/>
      <c r="U2" s="6"/>
      <c r="V2" s="6"/>
      <c r="W2" s="6"/>
      <c r="X2" s="6"/>
      <c r="Y2" s="6"/>
      <c r="Z2" s="6"/>
      <c r="AA2" s="6"/>
      <c r="AB2" s="4" t="s">
        <v>3792</v>
      </c>
      <c r="AC2" s="6"/>
      <c r="AD2" s="6"/>
      <c r="AE2" s="6"/>
      <c r="AF2" s="4" t="s">
        <v>3793</v>
      </c>
      <c r="AG2" s="6"/>
      <c r="AH2" s="6"/>
      <c r="AI2" s="6"/>
      <c r="AJ2" s="6"/>
    </row>
    <row r="3">
      <c r="A3" s="2">
        <v>324.0</v>
      </c>
      <c r="B3" s="63" t="s">
        <v>3794</v>
      </c>
      <c r="C3" s="4" t="s">
        <v>3795</v>
      </c>
      <c r="D3" s="4">
        <v>2015.0</v>
      </c>
      <c r="E3" s="2" t="s">
        <v>3796</v>
      </c>
      <c r="F3" s="2">
        <v>0.0</v>
      </c>
      <c r="G3" s="65">
        <v>-4.0</v>
      </c>
      <c r="H3" s="2">
        <v>-4.0</v>
      </c>
      <c r="I3" s="66"/>
      <c r="J3" s="38"/>
      <c r="K3" s="65" t="s">
        <v>1301</v>
      </c>
      <c r="L3" s="2">
        <v>1.0</v>
      </c>
      <c r="M3" s="2">
        <v>0.0</v>
      </c>
      <c r="N3" s="38"/>
      <c r="O3" s="2" t="s">
        <v>134</v>
      </c>
      <c r="P3" s="38"/>
      <c r="Q3" s="38"/>
      <c r="R3" s="38"/>
      <c r="S3" s="38"/>
      <c r="T3" s="38"/>
      <c r="U3" s="38"/>
      <c r="V3" s="2" t="s">
        <v>3797</v>
      </c>
      <c r="W3" s="2" t="s">
        <v>3798</v>
      </c>
      <c r="X3" s="38"/>
      <c r="Y3" s="2" t="s">
        <v>3799</v>
      </c>
      <c r="Z3" s="38"/>
      <c r="AA3" s="38"/>
      <c r="AB3" s="4" t="s">
        <v>3795</v>
      </c>
      <c r="AC3" s="2" t="s">
        <v>3800</v>
      </c>
      <c r="AD3" s="2" t="s">
        <v>3801</v>
      </c>
      <c r="AE3" s="38"/>
      <c r="AF3" s="4" t="s">
        <v>3802</v>
      </c>
      <c r="AG3" s="38"/>
      <c r="AH3" s="38"/>
      <c r="AI3" s="38"/>
      <c r="AJ3" s="38"/>
    </row>
    <row r="4">
      <c r="A4" s="2">
        <v>159.0</v>
      </c>
      <c r="B4" s="63" t="s">
        <v>3803</v>
      </c>
      <c r="C4" s="4" t="s">
        <v>3804</v>
      </c>
      <c r="D4" s="4">
        <v>2011.0</v>
      </c>
      <c r="E4" s="6"/>
      <c r="F4" s="6"/>
      <c r="G4" s="64"/>
      <c r="H4" s="6"/>
      <c r="I4" s="64"/>
      <c r="J4" s="6"/>
      <c r="K4" s="65" t="s">
        <v>109</v>
      </c>
      <c r="L4" s="2">
        <v>0.0</v>
      </c>
      <c r="M4" s="6"/>
      <c r="N4" s="6"/>
      <c r="O4" s="4" t="s">
        <v>122</v>
      </c>
      <c r="P4" s="6"/>
      <c r="Q4" s="6"/>
      <c r="R4" s="6"/>
      <c r="S4" s="6"/>
      <c r="T4" s="2">
        <f t="shared" ref="T4:T33" si="1">SUM(Q4:S4)</f>
        <v>0</v>
      </c>
      <c r="U4" s="6"/>
      <c r="V4" s="2" t="s">
        <v>862</v>
      </c>
      <c r="W4" s="2" t="s">
        <v>3805</v>
      </c>
      <c r="X4" s="6"/>
      <c r="Y4" s="6"/>
      <c r="Z4" s="6"/>
      <c r="AA4" s="6"/>
      <c r="AB4" s="4" t="s">
        <v>3806</v>
      </c>
      <c r="AC4" s="2" t="s">
        <v>3807</v>
      </c>
      <c r="AD4" s="6"/>
      <c r="AE4" s="6"/>
      <c r="AF4" s="4" t="s">
        <v>3808</v>
      </c>
      <c r="AG4" s="6"/>
      <c r="AH4" s="6"/>
      <c r="AI4" s="6"/>
      <c r="AJ4" s="6"/>
    </row>
    <row r="5">
      <c r="A5" s="2">
        <v>244.0</v>
      </c>
      <c r="B5" s="63" t="s">
        <v>3809</v>
      </c>
      <c r="C5" s="4" t="s">
        <v>3810</v>
      </c>
      <c r="D5" s="4">
        <v>2007.0</v>
      </c>
      <c r="E5" s="38"/>
      <c r="F5" s="38"/>
      <c r="G5" s="38"/>
      <c r="H5" s="38"/>
      <c r="I5" s="38"/>
      <c r="J5" s="38"/>
      <c r="K5" s="2" t="s">
        <v>114</v>
      </c>
      <c r="L5" s="38"/>
      <c r="M5" s="38"/>
      <c r="N5" s="38"/>
      <c r="O5" s="38"/>
      <c r="P5" s="38"/>
      <c r="Q5" s="38"/>
      <c r="R5" s="38"/>
      <c r="S5" s="38"/>
      <c r="T5" s="2">
        <f t="shared" si="1"/>
        <v>0</v>
      </c>
      <c r="U5" s="38"/>
      <c r="V5" s="38"/>
      <c r="W5" s="38"/>
      <c r="X5" s="38"/>
      <c r="Y5" s="38"/>
      <c r="Z5" s="38"/>
      <c r="AA5" s="38"/>
      <c r="AB5" s="4" t="s">
        <v>3810</v>
      </c>
      <c r="AC5" s="38"/>
      <c r="AD5" s="38"/>
      <c r="AE5" s="38"/>
      <c r="AF5" s="4" t="s">
        <v>3811</v>
      </c>
      <c r="AG5" s="38"/>
      <c r="AH5" s="38"/>
      <c r="AI5" s="38"/>
      <c r="AJ5" s="38"/>
    </row>
    <row r="6">
      <c r="A6" s="38">
        <v>386.0</v>
      </c>
      <c r="B6" s="63" t="s">
        <v>3812</v>
      </c>
      <c r="C6" s="4" t="s">
        <v>3813</v>
      </c>
      <c r="D6" s="4">
        <v>2008.0</v>
      </c>
      <c r="E6" s="38"/>
      <c r="F6" s="38"/>
      <c r="G6" s="38"/>
      <c r="H6" s="38"/>
      <c r="I6" s="38"/>
      <c r="J6" s="38"/>
      <c r="K6" s="2" t="s">
        <v>3814</v>
      </c>
      <c r="L6" s="38"/>
      <c r="M6" s="38"/>
      <c r="N6" s="38"/>
      <c r="O6" s="38"/>
      <c r="P6" s="38"/>
      <c r="Q6" s="38"/>
      <c r="R6" s="38"/>
      <c r="S6" s="38"/>
      <c r="T6" s="2">
        <f t="shared" si="1"/>
        <v>0</v>
      </c>
      <c r="U6" s="38"/>
      <c r="V6" s="38"/>
      <c r="W6" s="38"/>
      <c r="X6" s="38"/>
      <c r="Y6" s="38"/>
      <c r="Z6" s="38"/>
      <c r="AA6" s="38"/>
      <c r="AB6" s="4" t="s">
        <v>3813</v>
      </c>
      <c r="AC6" s="38"/>
      <c r="AD6" s="38"/>
      <c r="AE6" s="38"/>
      <c r="AF6" s="4" t="s">
        <v>3815</v>
      </c>
      <c r="AG6" s="38"/>
      <c r="AH6" s="38"/>
      <c r="AI6" s="38"/>
      <c r="AJ6" s="38"/>
    </row>
    <row r="7">
      <c r="A7" s="2">
        <v>255.0</v>
      </c>
      <c r="B7" s="63" t="s">
        <v>3816</v>
      </c>
      <c r="C7" s="4" t="s">
        <v>3817</v>
      </c>
      <c r="D7" s="4">
        <v>2003.0</v>
      </c>
      <c r="E7" s="38"/>
      <c r="F7" s="38"/>
      <c r="G7" s="38"/>
      <c r="H7" s="38"/>
      <c r="I7" s="38"/>
      <c r="J7" s="38"/>
      <c r="K7" s="2" t="s">
        <v>1301</v>
      </c>
      <c r="L7" s="38"/>
      <c r="M7" s="38"/>
      <c r="N7" s="38"/>
      <c r="O7" s="38"/>
      <c r="P7" s="38"/>
      <c r="Q7" s="38"/>
      <c r="R7" s="38"/>
      <c r="S7" s="38"/>
      <c r="T7" s="2">
        <f t="shared" si="1"/>
        <v>0</v>
      </c>
      <c r="U7" s="38"/>
      <c r="V7" s="38"/>
      <c r="W7" s="38"/>
      <c r="X7" s="38"/>
      <c r="Y7" s="38"/>
      <c r="Z7" s="38"/>
      <c r="AA7" s="38"/>
      <c r="AB7" s="4" t="s">
        <v>3817</v>
      </c>
      <c r="AC7" s="38"/>
      <c r="AD7" s="38"/>
      <c r="AE7" s="38"/>
      <c r="AF7" s="4" t="s">
        <v>3818</v>
      </c>
      <c r="AG7" s="38"/>
      <c r="AH7" s="38"/>
      <c r="AI7" s="38"/>
      <c r="AJ7" s="38"/>
    </row>
    <row r="8">
      <c r="A8" s="38">
        <v>256.0</v>
      </c>
      <c r="B8" s="63" t="s">
        <v>3819</v>
      </c>
      <c r="C8" s="4" t="s">
        <v>3820</v>
      </c>
      <c r="D8" s="4">
        <v>2021.0</v>
      </c>
      <c r="E8" s="38"/>
      <c r="F8" s="38"/>
      <c r="G8" s="38"/>
      <c r="H8" s="38"/>
      <c r="I8" s="38"/>
      <c r="J8" s="38"/>
      <c r="K8" s="38"/>
      <c r="L8" s="38"/>
      <c r="M8" s="38"/>
      <c r="N8" s="38"/>
      <c r="O8" s="38"/>
      <c r="P8" s="38"/>
      <c r="Q8" s="38"/>
      <c r="R8" s="38"/>
      <c r="S8" s="38"/>
      <c r="T8" s="2">
        <f t="shared" si="1"/>
        <v>0</v>
      </c>
      <c r="U8" s="38"/>
      <c r="V8" s="38"/>
      <c r="W8" s="38"/>
      <c r="X8" s="38"/>
      <c r="Y8" s="38"/>
      <c r="Z8" s="38"/>
      <c r="AA8" s="38"/>
      <c r="AB8" s="4" t="s">
        <v>3820</v>
      </c>
      <c r="AC8" s="38"/>
      <c r="AD8" s="38"/>
      <c r="AE8" s="38"/>
      <c r="AF8" s="11"/>
      <c r="AG8" s="38"/>
      <c r="AH8" s="38"/>
      <c r="AI8" s="38"/>
      <c r="AJ8" s="38"/>
    </row>
    <row r="9">
      <c r="A9" s="2">
        <v>271.0</v>
      </c>
      <c r="B9" s="63" t="s">
        <v>3821</v>
      </c>
      <c r="C9" s="4" t="s">
        <v>3822</v>
      </c>
      <c r="D9" s="4">
        <v>1985.0</v>
      </c>
      <c r="E9" s="38"/>
      <c r="F9" s="38"/>
      <c r="G9" s="38"/>
      <c r="H9" s="38"/>
      <c r="I9" s="38"/>
      <c r="J9" s="38"/>
      <c r="K9" s="38"/>
      <c r="L9" s="38"/>
      <c r="M9" s="38"/>
      <c r="N9" s="38"/>
      <c r="O9" s="38"/>
      <c r="P9" s="38"/>
      <c r="Q9" s="38"/>
      <c r="R9" s="38"/>
      <c r="S9" s="38"/>
      <c r="T9" s="2">
        <f t="shared" si="1"/>
        <v>0</v>
      </c>
      <c r="U9" s="38"/>
      <c r="V9" s="38"/>
      <c r="W9" s="38"/>
      <c r="X9" s="38"/>
      <c r="Y9" s="38"/>
      <c r="Z9" s="38"/>
      <c r="AA9" s="38"/>
      <c r="AB9" s="4" t="s">
        <v>3822</v>
      </c>
      <c r="AC9" s="38"/>
      <c r="AD9" s="38"/>
      <c r="AE9" s="38"/>
      <c r="AF9" s="4" t="s">
        <v>3823</v>
      </c>
      <c r="AG9" s="38"/>
      <c r="AH9" s="38"/>
      <c r="AI9" s="38"/>
      <c r="AJ9" s="38"/>
    </row>
    <row r="10">
      <c r="A10" s="2">
        <v>270.0</v>
      </c>
      <c r="B10" s="63" t="s">
        <v>3824</v>
      </c>
      <c r="C10" s="4" t="s">
        <v>3825</v>
      </c>
      <c r="D10" s="4">
        <v>2016.0</v>
      </c>
      <c r="E10" s="38"/>
      <c r="F10" s="38"/>
      <c r="G10" s="38"/>
      <c r="H10" s="38"/>
      <c r="I10" s="38"/>
      <c r="J10" s="38"/>
      <c r="K10" s="38"/>
      <c r="L10" s="38"/>
      <c r="M10" s="38"/>
      <c r="N10" s="38"/>
      <c r="O10" s="38"/>
      <c r="P10" s="38"/>
      <c r="Q10" s="38"/>
      <c r="R10" s="38"/>
      <c r="S10" s="38"/>
      <c r="T10" s="2">
        <f t="shared" si="1"/>
        <v>0</v>
      </c>
      <c r="U10" s="38"/>
      <c r="V10" s="38"/>
      <c r="W10" s="38"/>
      <c r="X10" s="38"/>
      <c r="Y10" s="38"/>
      <c r="Z10" s="38"/>
      <c r="AA10" s="38"/>
      <c r="AB10" s="4" t="s">
        <v>3825</v>
      </c>
      <c r="AC10" s="38"/>
      <c r="AD10" s="38"/>
      <c r="AE10" s="38"/>
      <c r="AF10" s="4" t="s">
        <v>3826</v>
      </c>
      <c r="AG10" s="38"/>
      <c r="AH10" s="38"/>
      <c r="AI10" s="38"/>
      <c r="AJ10" s="38"/>
    </row>
    <row r="11">
      <c r="A11" s="2">
        <v>273.0</v>
      </c>
      <c r="B11" s="63" t="s">
        <v>3827</v>
      </c>
      <c r="C11" s="4" t="s">
        <v>3828</v>
      </c>
      <c r="D11" s="4">
        <v>2010.0</v>
      </c>
      <c r="E11" s="38"/>
      <c r="F11" s="38"/>
      <c r="G11" s="38"/>
      <c r="H11" s="38"/>
      <c r="I11" s="38"/>
      <c r="J11" s="38"/>
      <c r="K11" s="38"/>
      <c r="L11" s="38"/>
      <c r="M11" s="38"/>
      <c r="N11" s="38"/>
      <c r="O11" s="38"/>
      <c r="P11" s="38"/>
      <c r="Q11" s="38"/>
      <c r="R11" s="38"/>
      <c r="S11" s="38"/>
      <c r="T11" s="2">
        <f t="shared" si="1"/>
        <v>0</v>
      </c>
      <c r="U11" s="38"/>
      <c r="V11" s="38"/>
      <c r="W11" s="38"/>
      <c r="X11" s="38"/>
      <c r="Y11" s="38"/>
      <c r="Z11" s="38"/>
      <c r="AA11" s="38"/>
      <c r="AB11" s="4" t="s">
        <v>3828</v>
      </c>
      <c r="AC11" s="38"/>
      <c r="AD11" s="38"/>
      <c r="AE11" s="38"/>
      <c r="AF11" s="4" t="s">
        <v>3829</v>
      </c>
      <c r="AG11" s="38"/>
      <c r="AH11" s="38"/>
      <c r="AI11" s="38"/>
      <c r="AJ11" s="38"/>
    </row>
    <row r="12">
      <c r="A12" s="38">
        <v>274.0</v>
      </c>
      <c r="B12" s="63" t="s">
        <v>3830</v>
      </c>
      <c r="C12" s="4" t="s">
        <v>3831</v>
      </c>
      <c r="D12" s="4">
        <v>2010.0</v>
      </c>
      <c r="E12" s="38"/>
      <c r="F12" s="38"/>
      <c r="G12" s="38"/>
      <c r="H12" s="38"/>
      <c r="I12" s="38"/>
      <c r="J12" s="38"/>
      <c r="K12" s="38"/>
      <c r="L12" s="38"/>
      <c r="M12" s="38"/>
      <c r="N12" s="38"/>
      <c r="O12" s="38"/>
      <c r="P12" s="38"/>
      <c r="Q12" s="38"/>
      <c r="R12" s="38"/>
      <c r="S12" s="38"/>
      <c r="T12" s="2">
        <f t="shared" si="1"/>
        <v>0</v>
      </c>
      <c r="U12" s="38"/>
      <c r="V12" s="38"/>
      <c r="W12" s="38"/>
      <c r="X12" s="38"/>
      <c r="Y12" s="38"/>
      <c r="Z12" s="38"/>
      <c r="AA12" s="38"/>
      <c r="AB12" s="4" t="s">
        <v>3831</v>
      </c>
      <c r="AC12" s="38"/>
      <c r="AD12" s="38"/>
      <c r="AE12" s="38"/>
      <c r="AF12" s="4" t="s">
        <v>3832</v>
      </c>
      <c r="AG12" s="38"/>
      <c r="AH12" s="38"/>
      <c r="AI12" s="38"/>
      <c r="AJ12" s="38"/>
    </row>
    <row r="13">
      <c r="A13" s="2">
        <v>276.0</v>
      </c>
      <c r="B13" s="63" t="s">
        <v>3833</v>
      </c>
      <c r="C13" s="4" t="s">
        <v>699</v>
      </c>
      <c r="D13" s="4">
        <v>2014.0</v>
      </c>
      <c r="E13" s="38"/>
      <c r="F13" s="38"/>
      <c r="G13" s="38"/>
      <c r="H13" s="38"/>
      <c r="I13" s="38"/>
      <c r="J13" s="38"/>
      <c r="K13" s="2" t="s">
        <v>109</v>
      </c>
      <c r="L13" s="38"/>
      <c r="M13" s="38"/>
      <c r="N13" s="38"/>
      <c r="O13" s="38"/>
      <c r="P13" s="38"/>
      <c r="Q13" s="38"/>
      <c r="R13" s="38"/>
      <c r="S13" s="38"/>
      <c r="T13" s="2">
        <f t="shared" si="1"/>
        <v>0</v>
      </c>
      <c r="U13" s="38"/>
      <c r="V13" s="38"/>
      <c r="W13" s="38"/>
      <c r="X13" s="38"/>
      <c r="Y13" s="38"/>
      <c r="Z13" s="38"/>
      <c r="AA13" s="38"/>
      <c r="AB13" s="4" t="s">
        <v>699</v>
      </c>
      <c r="AC13" s="38"/>
      <c r="AD13" s="38"/>
      <c r="AE13" s="38"/>
      <c r="AF13" s="4"/>
      <c r="AG13" s="38"/>
      <c r="AH13" s="38"/>
      <c r="AI13" s="38"/>
      <c r="AJ13" s="38"/>
    </row>
    <row r="14">
      <c r="A14" s="38">
        <v>444.0</v>
      </c>
      <c r="B14" s="63" t="s">
        <v>3834</v>
      </c>
      <c r="C14" s="4" t="s">
        <v>3835</v>
      </c>
      <c r="D14" s="4">
        <v>2021.0</v>
      </c>
      <c r="E14" s="2">
        <v>3.0</v>
      </c>
      <c r="F14" s="38"/>
      <c r="G14" s="38"/>
      <c r="H14" s="38"/>
      <c r="I14" s="38"/>
      <c r="J14" s="38"/>
      <c r="K14" s="2" t="s">
        <v>177</v>
      </c>
      <c r="L14" s="38"/>
      <c r="M14" s="38"/>
      <c r="N14" s="38"/>
      <c r="O14" s="38"/>
      <c r="P14" s="38"/>
      <c r="Q14" s="38"/>
      <c r="R14" s="38"/>
      <c r="S14" s="38"/>
      <c r="T14" s="2">
        <f t="shared" si="1"/>
        <v>0</v>
      </c>
      <c r="U14" s="38"/>
      <c r="V14" s="2" t="s">
        <v>2317</v>
      </c>
      <c r="W14" s="2" t="s">
        <v>3765</v>
      </c>
      <c r="X14" s="38"/>
      <c r="Y14" s="38"/>
      <c r="Z14" s="38"/>
      <c r="AA14" s="38"/>
      <c r="AB14" s="2" t="s">
        <v>3836</v>
      </c>
      <c r="AC14" s="2" t="s">
        <v>3837</v>
      </c>
      <c r="AD14" s="38"/>
      <c r="AE14" s="38"/>
      <c r="AF14" s="11"/>
      <c r="AG14" s="38"/>
      <c r="AH14" s="38"/>
      <c r="AI14" s="38"/>
      <c r="AJ14" s="38"/>
    </row>
    <row r="15">
      <c r="A15" s="2">
        <v>191.0</v>
      </c>
      <c r="B15" s="63" t="s">
        <v>3838</v>
      </c>
      <c r="C15" s="4" t="s">
        <v>3839</v>
      </c>
      <c r="D15" s="4">
        <v>2020.0</v>
      </c>
      <c r="E15" s="2" t="s">
        <v>39</v>
      </c>
      <c r="F15" s="2">
        <v>0.0</v>
      </c>
      <c r="G15" s="2">
        <v>-9.0</v>
      </c>
      <c r="H15" s="2">
        <v>-5.0</v>
      </c>
      <c r="I15" s="6"/>
      <c r="J15" s="6"/>
      <c r="K15" s="2" t="s">
        <v>72</v>
      </c>
      <c r="L15" s="6"/>
      <c r="M15" s="6"/>
      <c r="N15" s="6"/>
      <c r="O15" s="6"/>
      <c r="P15" s="6"/>
      <c r="Q15" s="6"/>
      <c r="R15" s="6"/>
      <c r="S15" s="6"/>
      <c r="T15" s="2">
        <f t="shared" si="1"/>
        <v>0</v>
      </c>
      <c r="U15" s="6"/>
      <c r="V15" s="6"/>
      <c r="W15" s="6"/>
      <c r="X15" s="6"/>
      <c r="Y15" s="2" t="s">
        <v>3840</v>
      </c>
      <c r="Z15" s="6"/>
      <c r="AA15" s="6"/>
      <c r="AB15" s="4" t="s">
        <v>3841</v>
      </c>
      <c r="AC15" s="6"/>
      <c r="AD15" s="6"/>
      <c r="AE15" s="6"/>
      <c r="AF15" s="4" t="s">
        <v>3842</v>
      </c>
      <c r="AG15" s="6"/>
      <c r="AH15" s="6"/>
      <c r="AI15" s="6"/>
      <c r="AJ15" s="6"/>
    </row>
    <row r="16">
      <c r="A16" s="2">
        <v>457.0</v>
      </c>
      <c r="B16" s="63" t="s">
        <v>3843</v>
      </c>
      <c r="C16" s="4" t="s">
        <v>3844</v>
      </c>
      <c r="D16" s="4">
        <v>2021.0</v>
      </c>
      <c r="E16" s="2" t="s">
        <v>3845</v>
      </c>
      <c r="F16" s="2"/>
      <c r="G16" s="2">
        <v>-7.0</v>
      </c>
      <c r="H16" s="4"/>
      <c r="I16" s="2"/>
      <c r="J16" s="2"/>
      <c r="K16" s="2" t="s">
        <v>1165</v>
      </c>
      <c r="L16" s="2">
        <v>1.0</v>
      </c>
      <c r="M16" s="2">
        <v>0.0</v>
      </c>
      <c r="N16" s="2"/>
      <c r="O16" s="4"/>
      <c r="P16" s="6"/>
      <c r="Q16" s="2">
        <v>0.75</v>
      </c>
      <c r="R16" s="2">
        <v>0.25</v>
      </c>
      <c r="S16" s="2"/>
      <c r="T16" s="2">
        <f t="shared" si="1"/>
        <v>1</v>
      </c>
      <c r="U16" s="2" t="s">
        <v>3846</v>
      </c>
      <c r="V16" s="2"/>
      <c r="W16" s="2" t="s">
        <v>3847</v>
      </c>
      <c r="X16" s="2" t="s">
        <v>3848</v>
      </c>
      <c r="Y16" s="2"/>
      <c r="Z16" s="6"/>
      <c r="AA16" s="2"/>
      <c r="AB16" s="4" t="s">
        <v>3849</v>
      </c>
      <c r="AC16" s="2" t="s">
        <v>3850</v>
      </c>
      <c r="AD16" s="2" t="s">
        <v>3851</v>
      </c>
      <c r="AE16" s="6"/>
      <c r="AF16" s="4" t="s">
        <v>3852</v>
      </c>
      <c r="AG16" s="2"/>
      <c r="AH16" s="2" t="s">
        <v>54</v>
      </c>
      <c r="AI16" s="2"/>
      <c r="AJ16" s="2"/>
    </row>
    <row r="17">
      <c r="A17" s="2">
        <v>293.0</v>
      </c>
      <c r="B17" s="63" t="s">
        <v>3853</v>
      </c>
      <c r="C17" s="4" t="s">
        <v>3854</v>
      </c>
      <c r="D17" s="4">
        <v>2020.0</v>
      </c>
      <c r="E17" s="38"/>
      <c r="F17" s="38"/>
      <c r="G17" s="38"/>
      <c r="H17" s="38"/>
      <c r="I17" s="38"/>
      <c r="J17" s="38"/>
      <c r="K17" s="38"/>
      <c r="L17" s="38"/>
      <c r="M17" s="38"/>
      <c r="N17" s="38"/>
      <c r="O17" s="38"/>
      <c r="P17" s="38"/>
      <c r="Q17" s="38"/>
      <c r="R17" s="38"/>
      <c r="S17" s="38"/>
      <c r="T17" s="2">
        <f t="shared" si="1"/>
        <v>0</v>
      </c>
      <c r="U17" s="38"/>
      <c r="V17" s="38"/>
      <c r="W17" s="38"/>
      <c r="X17" s="38"/>
      <c r="Y17" s="38"/>
      <c r="Z17" s="38"/>
      <c r="AA17" s="38"/>
      <c r="AB17" s="4" t="s">
        <v>3854</v>
      </c>
      <c r="AC17" s="38"/>
      <c r="AD17" s="38"/>
      <c r="AE17" s="38"/>
      <c r="AF17" s="4" t="s">
        <v>3855</v>
      </c>
      <c r="AG17" s="38"/>
      <c r="AH17" s="38"/>
      <c r="AI17" s="38"/>
      <c r="AJ17" s="38"/>
    </row>
    <row r="18">
      <c r="A18" s="2">
        <v>440.0</v>
      </c>
      <c r="B18" s="63" t="s">
        <v>3856</v>
      </c>
      <c r="C18" s="11"/>
      <c r="D18" s="11"/>
      <c r="E18" s="38"/>
      <c r="F18" s="38"/>
      <c r="G18" s="38"/>
      <c r="H18" s="38"/>
      <c r="I18" s="38"/>
      <c r="J18" s="38"/>
      <c r="K18" s="38"/>
      <c r="L18" s="38"/>
      <c r="M18" s="38"/>
      <c r="N18" s="38"/>
      <c r="O18" s="38"/>
      <c r="P18" s="38"/>
      <c r="Q18" s="38"/>
      <c r="R18" s="38"/>
      <c r="S18" s="38"/>
      <c r="T18" s="2">
        <f t="shared" si="1"/>
        <v>0</v>
      </c>
      <c r="U18" s="38"/>
      <c r="V18" s="38"/>
      <c r="W18" s="38"/>
      <c r="X18" s="38"/>
      <c r="Y18" s="38"/>
      <c r="Z18" s="38"/>
      <c r="AA18" s="38"/>
      <c r="AB18" s="38"/>
      <c r="AC18" s="38"/>
      <c r="AD18" s="38"/>
      <c r="AE18" s="38"/>
      <c r="AF18" s="11"/>
      <c r="AG18" s="38"/>
      <c r="AH18" s="38"/>
      <c r="AI18" s="38"/>
      <c r="AJ18" s="38"/>
    </row>
    <row r="19">
      <c r="A19" s="38">
        <v>441.0</v>
      </c>
      <c r="B19" s="63" t="s">
        <v>3857</v>
      </c>
      <c r="C19" s="11"/>
      <c r="D19" s="11"/>
      <c r="E19" s="38"/>
      <c r="F19" s="38"/>
      <c r="G19" s="38"/>
      <c r="H19" s="38"/>
      <c r="I19" s="38"/>
      <c r="J19" s="38"/>
      <c r="K19" s="38"/>
      <c r="L19" s="38"/>
      <c r="M19" s="38"/>
      <c r="N19" s="38"/>
      <c r="O19" s="38"/>
      <c r="P19" s="38"/>
      <c r="Q19" s="38"/>
      <c r="R19" s="38"/>
      <c r="S19" s="38"/>
      <c r="T19" s="2">
        <f t="shared" si="1"/>
        <v>0</v>
      </c>
      <c r="U19" s="38"/>
      <c r="V19" s="38"/>
      <c r="W19" s="38"/>
      <c r="X19" s="38"/>
      <c r="Y19" s="38"/>
      <c r="Z19" s="38"/>
      <c r="AA19" s="38"/>
      <c r="AB19" s="38"/>
      <c r="AC19" s="38"/>
      <c r="AD19" s="38"/>
      <c r="AE19" s="38"/>
      <c r="AF19" s="11"/>
      <c r="AG19" s="38"/>
      <c r="AH19" s="38"/>
      <c r="AI19" s="38"/>
      <c r="AJ19" s="38"/>
    </row>
    <row r="20">
      <c r="A20" s="38">
        <v>448.0</v>
      </c>
      <c r="B20" s="63" t="s">
        <v>3858</v>
      </c>
      <c r="C20" s="11"/>
      <c r="D20" s="11"/>
      <c r="E20" s="38"/>
      <c r="F20" s="38"/>
      <c r="G20" s="38"/>
      <c r="H20" s="38"/>
      <c r="I20" s="38"/>
      <c r="J20" s="38"/>
      <c r="K20" s="38"/>
      <c r="L20" s="38"/>
      <c r="M20" s="38"/>
      <c r="N20" s="38"/>
      <c r="O20" s="38"/>
      <c r="P20" s="38"/>
      <c r="Q20" s="38"/>
      <c r="R20" s="38"/>
      <c r="S20" s="38"/>
      <c r="T20" s="2">
        <f t="shared" si="1"/>
        <v>0</v>
      </c>
      <c r="U20" s="38"/>
      <c r="V20" s="38"/>
      <c r="W20" s="38"/>
      <c r="X20" s="38"/>
      <c r="Y20" s="38"/>
      <c r="Z20" s="38"/>
      <c r="AA20" s="38"/>
      <c r="AB20" s="38"/>
      <c r="AC20" s="38"/>
      <c r="AD20" s="38"/>
      <c r="AE20" s="38"/>
      <c r="AF20" s="11"/>
      <c r="AG20" s="38"/>
      <c r="AH20" s="38"/>
      <c r="AI20" s="38"/>
      <c r="AJ20" s="38"/>
    </row>
    <row r="21">
      <c r="A21" s="2">
        <v>447.0</v>
      </c>
      <c r="B21" s="63" t="s">
        <v>3859</v>
      </c>
      <c r="C21" s="11"/>
      <c r="D21" s="11"/>
      <c r="E21" s="38"/>
      <c r="F21" s="38"/>
      <c r="G21" s="38"/>
      <c r="H21" s="38"/>
      <c r="I21" s="38"/>
      <c r="J21" s="38"/>
      <c r="K21" s="38"/>
      <c r="L21" s="38"/>
      <c r="M21" s="38"/>
      <c r="N21" s="38"/>
      <c r="O21" s="38"/>
      <c r="P21" s="38"/>
      <c r="Q21" s="38"/>
      <c r="R21" s="38"/>
      <c r="S21" s="38"/>
      <c r="T21" s="2">
        <f t="shared" si="1"/>
        <v>0</v>
      </c>
      <c r="U21" s="38"/>
      <c r="V21" s="38"/>
      <c r="W21" s="38"/>
      <c r="X21" s="38"/>
      <c r="Y21" s="38"/>
      <c r="Z21" s="38"/>
      <c r="AA21" s="38"/>
      <c r="AB21" s="38"/>
      <c r="AC21" s="38"/>
      <c r="AD21" s="38"/>
      <c r="AE21" s="38"/>
      <c r="AF21" s="11"/>
      <c r="AG21" s="38"/>
      <c r="AH21" s="38"/>
      <c r="AI21" s="38"/>
      <c r="AJ21" s="38"/>
    </row>
    <row r="22">
      <c r="A22" s="38">
        <v>297.0</v>
      </c>
      <c r="B22" s="63" t="s">
        <v>3860</v>
      </c>
      <c r="C22" s="4" t="s">
        <v>3861</v>
      </c>
      <c r="D22" s="4">
        <v>2019.0</v>
      </c>
      <c r="E22" s="38"/>
      <c r="F22" s="38"/>
      <c r="G22" s="38"/>
      <c r="H22" s="38"/>
      <c r="I22" s="38"/>
      <c r="J22" s="38"/>
      <c r="K22" s="38"/>
      <c r="L22" s="38"/>
      <c r="M22" s="38"/>
      <c r="N22" s="38"/>
      <c r="O22" s="38"/>
      <c r="P22" s="38"/>
      <c r="Q22" s="38"/>
      <c r="R22" s="38"/>
      <c r="S22" s="38"/>
      <c r="T22" s="2">
        <f t="shared" si="1"/>
        <v>0</v>
      </c>
      <c r="U22" s="38"/>
      <c r="V22" s="38"/>
      <c r="W22" s="38"/>
      <c r="X22" s="38"/>
      <c r="Y22" s="38"/>
      <c r="Z22" s="38"/>
      <c r="AA22" s="38"/>
      <c r="AB22" s="4" t="s">
        <v>3861</v>
      </c>
      <c r="AC22" s="38"/>
      <c r="AD22" s="38"/>
      <c r="AE22" s="38"/>
      <c r="AF22" s="4" t="s">
        <v>3862</v>
      </c>
      <c r="AG22" s="38"/>
      <c r="AH22" s="38"/>
      <c r="AI22" s="38"/>
      <c r="AJ22" s="38"/>
    </row>
    <row r="23">
      <c r="A23" s="2">
        <v>298.0</v>
      </c>
      <c r="B23" s="63" t="s">
        <v>3863</v>
      </c>
      <c r="C23" s="4" t="s">
        <v>3864</v>
      </c>
      <c r="D23" s="4">
        <v>2012.0</v>
      </c>
      <c r="E23" s="38"/>
      <c r="F23" s="38"/>
      <c r="G23" s="38"/>
      <c r="H23" s="38"/>
      <c r="I23" s="38"/>
      <c r="J23" s="38"/>
      <c r="K23" s="38"/>
      <c r="L23" s="38"/>
      <c r="M23" s="38"/>
      <c r="N23" s="38"/>
      <c r="O23" s="38"/>
      <c r="P23" s="38"/>
      <c r="Q23" s="38"/>
      <c r="R23" s="38"/>
      <c r="S23" s="38"/>
      <c r="T23" s="2">
        <f t="shared" si="1"/>
        <v>0</v>
      </c>
      <c r="U23" s="38"/>
      <c r="V23" s="38"/>
      <c r="W23" s="38"/>
      <c r="X23" s="38"/>
      <c r="Y23" s="38"/>
      <c r="Z23" s="38"/>
      <c r="AA23" s="38"/>
      <c r="AB23" s="4" t="s">
        <v>3864</v>
      </c>
      <c r="AC23" s="38"/>
      <c r="AD23" s="38"/>
      <c r="AE23" s="38"/>
      <c r="AF23" s="11"/>
      <c r="AG23" s="38"/>
      <c r="AH23" s="38"/>
      <c r="AI23" s="38"/>
      <c r="AJ23" s="38"/>
    </row>
    <row r="24">
      <c r="A24" s="38">
        <v>299.0</v>
      </c>
      <c r="B24" s="63" t="s">
        <v>3865</v>
      </c>
      <c r="C24" s="4" t="s">
        <v>3866</v>
      </c>
      <c r="D24" s="4">
        <v>2008.0</v>
      </c>
      <c r="E24" s="38"/>
      <c r="F24" s="38"/>
      <c r="G24" s="38"/>
      <c r="H24" s="38"/>
      <c r="I24" s="38"/>
      <c r="J24" s="38"/>
      <c r="K24" s="38"/>
      <c r="L24" s="38"/>
      <c r="M24" s="38"/>
      <c r="N24" s="38"/>
      <c r="O24" s="38"/>
      <c r="P24" s="38"/>
      <c r="Q24" s="38"/>
      <c r="R24" s="38"/>
      <c r="S24" s="38"/>
      <c r="T24" s="2">
        <f t="shared" si="1"/>
        <v>0</v>
      </c>
      <c r="U24" s="38"/>
      <c r="V24" s="38"/>
      <c r="W24" s="38"/>
      <c r="X24" s="38"/>
      <c r="Y24" s="38"/>
      <c r="Z24" s="38"/>
      <c r="AA24" s="38"/>
      <c r="AB24" s="4" t="s">
        <v>3866</v>
      </c>
      <c r="AC24" s="38"/>
      <c r="AD24" s="38"/>
      <c r="AE24" s="38"/>
      <c r="AF24" s="4" t="s">
        <v>3867</v>
      </c>
      <c r="AG24" s="38"/>
      <c r="AH24" s="38"/>
      <c r="AI24" s="38"/>
      <c r="AJ24" s="38"/>
    </row>
    <row r="25">
      <c r="A25" s="2">
        <v>173.0</v>
      </c>
      <c r="B25" s="63" t="s">
        <v>3868</v>
      </c>
      <c r="C25" s="4" t="s">
        <v>3869</v>
      </c>
      <c r="D25" s="11"/>
      <c r="E25" s="2" t="s">
        <v>39</v>
      </c>
      <c r="F25" s="2">
        <v>0.0</v>
      </c>
      <c r="G25" s="6"/>
      <c r="H25" s="6"/>
      <c r="I25" s="6"/>
      <c r="J25" s="6"/>
      <c r="K25" s="2" t="s">
        <v>109</v>
      </c>
      <c r="L25" s="6"/>
      <c r="M25" s="6"/>
      <c r="N25" s="6"/>
      <c r="O25" s="6"/>
      <c r="P25" s="6"/>
      <c r="Q25" s="6"/>
      <c r="R25" s="6"/>
      <c r="S25" s="6"/>
      <c r="T25" s="2">
        <f t="shared" si="1"/>
        <v>0</v>
      </c>
      <c r="U25" s="6"/>
      <c r="V25" s="6"/>
      <c r="W25" s="6"/>
      <c r="X25" s="6"/>
      <c r="Y25" s="6"/>
      <c r="Z25" s="6"/>
      <c r="AA25" s="6"/>
      <c r="AB25" s="4" t="s">
        <v>3870</v>
      </c>
      <c r="AC25" s="6"/>
      <c r="AD25" s="6"/>
      <c r="AE25" s="6"/>
      <c r="AF25" s="2"/>
      <c r="AG25" s="6"/>
      <c r="AH25" s="6"/>
      <c r="AI25" s="6"/>
      <c r="AJ25" s="6"/>
    </row>
    <row r="26">
      <c r="A26" s="2">
        <v>308.0</v>
      </c>
      <c r="B26" s="63" t="s">
        <v>3871</v>
      </c>
      <c r="C26" s="4" t="s">
        <v>3872</v>
      </c>
      <c r="D26" s="4">
        <v>2015.0</v>
      </c>
      <c r="E26" s="38"/>
      <c r="F26" s="38"/>
      <c r="G26" s="38"/>
      <c r="H26" s="38"/>
      <c r="I26" s="38"/>
      <c r="J26" s="38"/>
      <c r="K26" s="2" t="s">
        <v>3873</v>
      </c>
      <c r="L26" s="38"/>
      <c r="M26" s="38"/>
      <c r="N26" s="38"/>
      <c r="O26" s="38"/>
      <c r="P26" s="38"/>
      <c r="Q26" s="38"/>
      <c r="R26" s="38"/>
      <c r="S26" s="38"/>
      <c r="T26" s="2">
        <f t="shared" si="1"/>
        <v>0</v>
      </c>
      <c r="U26" s="38"/>
      <c r="V26" s="38"/>
      <c r="W26" s="38"/>
      <c r="X26" s="38"/>
      <c r="Y26" s="38"/>
      <c r="Z26" s="38"/>
      <c r="AA26" s="38"/>
      <c r="AB26" s="4" t="s">
        <v>3872</v>
      </c>
      <c r="AC26" s="38"/>
      <c r="AD26" s="38"/>
      <c r="AE26" s="38"/>
      <c r="AF26" s="4" t="s">
        <v>3874</v>
      </c>
      <c r="AG26" s="38"/>
      <c r="AH26" s="38"/>
      <c r="AI26" s="38"/>
      <c r="AJ26" s="38"/>
    </row>
    <row r="27">
      <c r="A27" s="2">
        <v>319.0</v>
      </c>
      <c r="B27" s="63" t="s">
        <v>3875</v>
      </c>
      <c r="C27" s="4" t="s">
        <v>3876</v>
      </c>
      <c r="D27" s="4">
        <v>2001.0</v>
      </c>
      <c r="E27" s="38"/>
      <c r="F27" s="38"/>
      <c r="G27" s="38"/>
      <c r="H27" s="38"/>
      <c r="I27" s="38"/>
      <c r="J27" s="38"/>
      <c r="K27" s="2" t="s">
        <v>430</v>
      </c>
      <c r="L27" s="38"/>
      <c r="M27" s="38"/>
      <c r="N27" s="38"/>
      <c r="O27" s="38"/>
      <c r="P27" s="38"/>
      <c r="Q27" s="38"/>
      <c r="R27" s="38"/>
      <c r="S27" s="38"/>
      <c r="T27" s="2">
        <f t="shared" si="1"/>
        <v>0</v>
      </c>
      <c r="U27" s="38"/>
      <c r="V27" s="38"/>
      <c r="W27" s="38"/>
      <c r="X27" s="38"/>
      <c r="Y27" s="38"/>
      <c r="Z27" s="38"/>
      <c r="AA27" s="38"/>
      <c r="AB27" s="4" t="s">
        <v>3876</v>
      </c>
      <c r="AC27" s="38"/>
      <c r="AD27" s="38"/>
      <c r="AE27" s="38"/>
      <c r="AF27" s="4" t="s">
        <v>3877</v>
      </c>
      <c r="AG27" s="38"/>
      <c r="AH27" s="38"/>
      <c r="AI27" s="38"/>
      <c r="AJ27" s="38"/>
    </row>
    <row r="28">
      <c r="A28" s="38">
        <v>336.0</v>
      </c>
      <c r="B28" s="63" t="s">
        <v>3878</v>
      </c>
      <c r="C28" s="4" t="s">
        <v>3879</v>
      </c>
      <c r="D28" s="4">
        <v>2007.0</v>
      </c>
      <c r="E28" s="38"/>
      <c r="F28" s="38"/>
      <c r="G28" s="38"/>
      <c r="H28" s="38"/>
      <c r="I28" s="38"/>
      <c r="J28" s="38"/>
      <c r="K28" s="38"/>
      <c r="L28" s="38"/>
      <c r="M28" s="38"/>
      <c r="N28" s="38"/>
      <c r="O28" s="38"/>
      <c r="P28" s="38"/>
      <c r="Q28" s="38"/>
      <c r="R28" s="38"/>
      <c r="S28" s="38"/>
      <c r="T28" s="2">
        <f t="shared" si="1"/>
        <v>0</v>
      </c>
      <c r="U28" s="38"/>
      <c r="V28" s="38"/>
      <c r="W28" s="38"/>
      <c r="X28" s="38"/>
      <c r="Y28" s="38"/>
      <c r="Z28" s="38"/>
      <c r="AA28" s="38"/>
      <c r="AB28" s="4" t="s">
        <v>3879</v>
      </c>
      <c r="AC28" s="38"/>
      <c r="AD28" s="38"/>
      <c r="AE28" s="38"/>
      <c r="AF28" s="4" t="s">
        <v>3880</v>
      </c>
      <c r="AG28" s="38"/>
      <c r="AH28" s="38"/>
      <c r="AI28" s="38"/>
      <c r="AJ28" s="38"/>
    </row>
    <row r="29">
      <c r="A29" s="2">
        <v>341.0</v>
      </c>
      <c r="B29" s="63" t="s">
        <v>3881</v>
      </c>
      <c r="C29" s="4" t="s">
        <v>3882</v>
      </c>
      <c r="D29" s="4">
        <v>2020.0</v>
      </c>
      <c r="E29" s="38"/>
      <c r="F29" s="38"/>
      <c r="G29" s="38"/>
      <c r="H29" s="38"/>
      <c r="I29" s="38"/>
      <c r="J29" s="38"/>
      <c r="K29" s="38"/>
      <c r="L29" s="38"/>
      <c r="M29" s="38"/>
      <c r="N29" s="38"/>
      <c r="O29" s="38"/>
      <c r="P29" s="38"/>
      <c r="Q29" s="38"/>
      <c r="R29" s="38"/>
      <c r="S29" s="38"/>
      <c r="T29" s="2">
        <f t="shared" si="1"/>
        <v>0</v>
      </c>
      <c r="U29" s="38"/>
      <c r="V29" s="38"/>
      <c r="W29" s="38"/>
      <c r="X29" s="38"/>
      <c r="Y29" s="38"/>
      <c r="Z29" s="38"/>
      <c r="AA29" s="38"/>
      <c r="AB29" s="4" t="s">
        <v>3882</v>
      </c>
      <c r="AC29" s="38"/>
      <c r="AD29" s="38"/>
      <c r="AE29" s="38"/>
      <c r="AF29" s="4" t="s">
        <v>3883</v>
      </c>
      <c r="AG29" s="38"/>
      <c r="AH29" s="38"/>
      <c r="AI29" s="38"/>
      <c r="AJ29" s="38"/>
    </row>
    <row r="30">
      <c r="A30" s="38">
        <v>348.0</v>
      </c>
      <c r="B30" s="63" t="s">
        <v>3884</v>
      </c>
      <c r="C30" s="4" t="s">
        <v>3885</v>
      </c>
      <c r="D30" s="4">
        <v>2016.0</v>
      </c>
      <c r="E30" s="38"/>
      <c r="F30" s="38"/>
      <c r="G30" s="38"/>
      <c r="H30" s="38"/>
      <c r="I30" s="38"/>
      <c r="J30" s="38"/>
      <c r="K30" s="2" t="s">
        <v>3886</v>
      </c>
      <c r="L30" s="38"/>
      <c r="M30" s="38"/>
      <c r="N30" s="38"/>
      <c r="O30" s="2" t="s">
        <v>134</v>
      </c>
      <c r="P30" s="38"/>
      <c r="Q30" s="38"/>
      <c r="R30" s="38"/>
      <c r="S30" s="38"/>
      <c r="T30" s="2">
        <f t="shared" si="1"/>
        <v>0</v>
      </c>
      <c r="U30" s="38"/>
      <c r="V30" s="38"/>
      <c r="W30" s="38"/>
      <c r="X30" s="38"/>
      <c r="Y30" s="38"/>
      <c r="Z30" s="38"/>
      <c r="AA30" s="38"/>
      <c r="AB30" s="4" t="s">
        <v>3885</v>
      </c>
      <c r="AC30" s="38"/>
      <c r="AD30" s="38"/>
      <c r="AE30" s="38"/>
      <c r="AF30" s="4" t="s">
        <v>3887</v>
      </c>
      <c r="AG30" s="38"/>
      <c r="AH30" s="38"/>
      <c r="AI30" s="38"/>
      <c r="AJ30" s="38"/>
    </row>
    <row r="31">
      <c r="A31" s="2">
        <v>365.0</v>
      </c>
      <c r="B31" s="63" t="s">
        <v>3888</v>
      </c>
      <c r="C31" s="4" t="s">
        <v>3889</v>
      </c>
      <c r="D31" s="4">
        <v>2009.0</v>
      </c>
      <c r="E31" s="38"/>
      <c r="F31" s="38"/>
      <c r="G31" s="38"/>
      <c r="H31" s="38"/>
      <c r="I31" s="38"/>
      <c r="J31" s="38"/>
      <c r="K31" s="38"/>
      <c r="L31" s="38"/>
      <c r="M31" s="38"/>
      <c r="N31" s="38"/>
      <c r="O31" s="38"/>
      <c r="P31" s="38"/>
      <c r="Q31" s="38"/>
      <c r="R31" s="38"/>
      <c r="S31" s="38"/>
      <c r="T31" s="2">
        <f t="shared" si="1"/>
        <v>0</v>
      </c>
      <c r="U31" s="38"/>
      <c r="V31" s="38"/>
      <c r="W31" s="38"/>
      <c r="X31" s="38"/>
      <c r="Y31" s="38"/>
      <c r="Z31" s="38"/>
      <c r="AA31" s="38"/>
      <c r="AB31" s="4" t="s">
        <v>3889</v>
      </c>
      <c r="AC31" s="38"/>
      <c r="AD31" s="38"/>
      <c r="AE31" s="38"/>
      <c r="AF31" s="4" t="s">
        <v>3890</v>
      </c>
      <c r="AG31" s="38"/>
      <c r="AH31" s="38"/>
      <c r="AI31" s="38"/>
      <c r="AJ31" s="38"/>
    </row>
    <row r="32">
      <c r="A32" s="38">
        <v>303.0</v>
      </c>
      <c r="B32" s="63" t="s">
        <v>3891</v>
      </c>
      <c r="C32" s="4" t="s">
        <v>3892</v>
      </c>
      <c r="D32" s="4">
        <v>2017.0</v>
      </c>
      <c r="F32" s="38"/>
      <c r="G32" s="38"/>
      <c r="H32" s="22"/>
      <c r="I32" s="38"/>
      <c r="J32" s="38"/>
      <c r="K32" s="38"/>
      <c r="L32" s="38"/>
      <c r="M32" s="38"/>
      <c r="N32" s="38"/>
      <c r="O32" s="38"/>
      <c r="P32" s="38"/>
      <c r="Q32" s="38"/>
      <c r="R32" s="38"/>
      <c r="S32" s="38"/>
      <c r="T32" s="2">
        <f t="shared" si="1"/>
        <v>0</v>
      </c>
      <c r="U32" s="38"/>
      <c r="V32" s="38"/>
      <c r="W32" s="38"/>
      <c r="X32" s="38"/>
      <c r="Y32" s="38"/>
      <c r="Z32" s="38"/>
      <c r="AA32" s="38"/>
      <c r="AB32" s="4" t="s">
        <v>3892</v>
      </c>
      <c r="AC32" s="38"/>
      <c r="AD32" s="38"/>
      <c r="AE32" s="38"/>
      <c r="AF32" s="4" t="s">
        <v>3893</v>
      </c>
      <c r="AG32" s="38"/>
      <c r="AH32" s="38"/>
      <c r="AI32" s="38"/>
      <c r="AJ32" s="38"/>
    </row>
    <row r="33">
      <c r="A33" s="38">
        <v>306.0</v>
      </c>
      <c r="B33" s="63" t="s">
        <v>3894</v>
      </c>
      <c r="C33" s="4" t="s">
        <v>3895</v>
      </c>
      <c r="D33" s="4">
        <v>2021.0</v>
      </c>
      <c r="F33" s="38"/>
      <c r="G33" s="38"/>
      <c r="H33" s="22"/>
      <c r="I33" s="38"/>
      <c r="J33" s="38"/>
      <c r="K33" s="38"/>
      <c r="L33" s="38"/>
      <c r="M33" s="38"/>
      <c r="N33" s="38"/>
      <c r="O33" s="38"/>
      <c r="P33" s="38"/>
      <c r="Q33" s="38"/>
      <c r="R33" s="38"/>
      <c r="S33" s="38"/>
      <c r="T33" s="2">
        <f t="shared" si="1"/>
        <v>0</v>
      </c>
      <c r="U33" s="38"/>
      <c r="V33" s="38"/>
      <c r="W33" s="38"/>
      <c r="X33" s="38"/>
      <c r="Y33" s="38"/>
      <c r="Z33" s="38"/>
      <c r="AA33" s="38"/>
      <c r="AB33" s="4" t="s">
        <v>3895</v>
      </c>
      <c r="AC33" s="38"/>
      <c r="AD33" s="38"/>
      <c r="AE33" s="38"/>
      <c r="AF33" s="4" t="s">
        <v>3896</v>
      </c>
      <c r="AH33" s="38"/>
      <c r="AI33" s="38"/>
      <c r="AJ33" s="38"/>
    </row>
    <row r="34">
      <c r="A34" s="38">
        <v>226.0</v>
      </c>
      <c r="B34" s="63" t="s">
        <v>3897</v>
      </c>
      <c r="C34" s="4" t="s">
        <v>3898</v>
      </c>
      <c r="D34" s="4">
        <v>2001.0</v>
      </c>
      <c r="E34" s="38"/>
      <c r="F34" s="38"/>
      <c r="G34" s="2">
        <v>-9.0</v>
      </c>
      <c r="H34" s="2">
        <v>-6.0</v>
      </c>
      <c r="I34" s="4">
        <v>-12.0</v>
      </c>
      <c r="J34" s="4">
        <v>2.0</v>
      </c>
      <c r="K34" s="2" t="s">
        <v>109</v>
      </c>
      <c r="M34" s="38"/>
      <c r="N34" s="38"/>
      <c r="O34" s="38"/>
      <c r="P34" s="38"/>
      <c r="Q34" s="38"/>
      <c r="R34" s="38"/>
      <c r="S34" s="38"/>
      <c r="T34" s="38"/>
      <c r="U34" s="2">
        <f t="shared" ref="U34:U35" si="2">SUM(R34:T34)</f>
        <v>0</v>
      </c>
      <c r="V34" s="38"/>
      <c r="W34" s="38"/>
      <c r="X34" s="38"/>
      <c r="Y34" s="38"/>
      <c r="Z34" s="38"/>
      <c r="AA34" s="38"/>
      <c r="AB34" s="38"/>
      <c r="AC34" s="4" t="s">
        <v>3898</v>
      </c>
      <c r="AD34" s="38"/>
      <c r="AE34" s="38"/>
      <c r="AF34" s="38"/>
      <c r="AG34" s="4" t="s">
        <v>3899</v>
      </c>
      <c r="AH34" s="38"/>
      <c r="AI34" s="38"/>
      <c r="AJ34" s="38"/>
    </row>
    <row r="35">
      <c r="A35" s="38">
        <v>179.0</v>
      </c>
      <c r="B35" s="63" t="s">
        <v>3900</v>
      </c>
      <c r="C35" s="4" t="s">
        <v>2369</v>
      </c>
      <c r="D35" s="4">
        <v>2016.0</v>
      </c>
      <c r="E35" s="6"/>
      <c r="F35" s="6"/>
      <c r="G35" s="11"/>
      <c r="H35" s="6"/>
      <c r="I35" s="6"/>
      <c r="J35" s="6"/>
      <c r="K35" s="2" t="s">
        <v>109</v>
      </c>
      <c r="M35" s="6"/>
      <c r="N35" s="6"/>
      <c r="O35" s="6"/>
      <c r="P35" s="6"/>
      <c r="Q35" s="6"/>
      <c r="R35" s="6"/>
      <c r="S35" s="6"/>
      <c r="T35" s="6"/>
      <c r="U35" s="2">
        <f t="shared" si="2"/>
        <v>0</v>
      </c>
      <c r="V35" s="6"/>
      <c r="W35" s="6"/>
      <c r="X35" s="6"/>
      <c r="Y35" s="6"/>
      <c r="Z35" s="6"/>
      <c r="AA35" s="6"/>
      <c r="AB35" s="6"/>
      <c r="AC35" s="4" t="s">
        <v>3901</v>
      </c>
      <c r="AD35" s="6"/>
      <c r="AE35" s="6"/>
      <c r="AF35" s="6"/>
      <c r="AG35" s="4" t="s">
        <v>3902</v>
      </c>
      <c r="AH35" s="6"/>
      <c r="AI35" s="6"/>
      <c r="AJ35" s="6"/>
    </row>
    <row r="36">
      <c r="A36" s="38">
        <v>190.0</v>
      </c>
      <c r="B36" s="63" t="s">
        <v>3903</v>
      </c>
      <c r="C36" s="4" t="s">
        <v>3904</v>
      </c>
      <c r="D36" s="4">
        <v>2014.0</v>
      </c>
      <c r="E36" s="6"/>
      <c r="F36" s="6"/>
      <c r="G36" s="11"/>
      <c r="H36" s="6"/>
      <c r="I36" s="6"/>
      <c r="J36" s="6"/>
      <c r="K36" s="2" t="s">
        <v>109</v>
      </c>
      <c r="N36" s="6"/>
      <c r="O36" s="6"/>
      <c r="P36" s="6"/>
      <c r="Q36" s="6"/>
      <c r="R36" s="6"/>
      <c r="S36" s="6"/>
      <c r="T36" s="6"/>
      <c r="U36" s="6"/>
      <c r="V36" s="2">
        <f t="shared" ref="V36:V44" si="3">SUM(S36:U36)</f>
        <v>0</v>
      </c>
      <c r="W36" s="6"/>
      <c r="X36" s="6"/>
      <c r="Y36" s="6"/>
      <c r="Z36" s="6"/>
      <c r="AA36" s="6"/>
      <c r="AB36" s="6"/>
      <c r="AC36" s="6"/>
      <c r="AD36" s="4" t="s">
        <v>3905</v>
      </c>
      <c r="AE36" s="6"/>
      <c r="AF36" s="6"/>
      <c r="AG36" s="6"/>
      <c r="AH36" s="4" t="s">
        <v>3906</v>
      </c>
      <c r="AI36" s="6"/>
      <c r="AJ36" s="6"/>
    </row>
    <row r="37">
      <c r="A37" s="5">
        <v>200.0</v>
      </c>
      <c r="B37" s="63" t="s">
        <v>3907</v>
      </c>
      <c r="C37" s="4" t="s">
        <v>3908</v>
      </c>
      <c r="D37" s="4">
        <v>1985.0</v>
      </c>
      <c r="E37" s="6"/>
      <c r="F37" s="6"/>
      <c r="G37" s="39"/>
      <c r="H37" s="6"/>
      <c r="I37" s="6"/>
      <c r="J37" s="6"/>
      <c r="K37" s="2" t="s">
        <v>109</v>
      </c>
      <c r="N37" s="6"/>
      <c r="O37" s="6"/>
      <c r="P37" s="6"/>
      <c r="Q37" s="6"/>
      <c r="R37" s="6"/>
      <c r="S37" s="6"/>
      <c r="T37" s="6"/>
      <c r="U37" s="6"/>
      <c r="V37" s="2">
        <f t="shared" si="3"/>
        <v>0</v>
      </c>
      <c r="W37" s="6"/>
      <c r="X37" s="6"/>
      <c r="Y37" s="6"/>
      <c r="Z37" s="6"/>
      <c r="AA37" s="6"/>
      <c r="AB37" s="6"/>
      <c r="AC37" s="6"/>
      <c r="AD37" s="4" t="s">
        <v>3909</v>
      </c>
      <c r="AE37" s="6"/>
      <c r="AF37" s="6"/>
      <c r="AG37" s="6"/>
      <c r="AH37" s="4" t="s">
        <v>3910</v>
      </c>
      <c r="AI37" s="6"/>
      <c r="AJ37" s="6"/>
    </row>
    <row r="38">
      <c r="A38" s="5">
        <v>324.0</v>
      </c>
      <c r="B38" s="63" t="s">
        <v>3911</v>
      </c>
      <c r="C38" s="4" t="s">
        <v>3912</v>
      </c>
      <c r="D38" s="4">
        <v>1998.0</v>
      </c>
      <c r="E38" s="5"/>
      <c r="F38" s="5"/>
      <c r="G38" s="2">
        <v>-10.0</v>
      </c>
      <c r="H38" s="5"/>
      <c r="I38" s="5"/>
      <c r="J38" s="5"/>
      <c r="K38" s="9" t="s">
        <v>109</v>
      </c>
      <c r="N38" s="38"/>
      <c r="O38" s="5"/>
      <c r="P38" s="5"/>
      <c r="Q38" s="5"/>
      <c r="R38" s="5"/>
      <c r="S38" s="5"/>
      <c r="T38" s="5"/>
      <c r="U38" s="5"/>
      <c r="V38" s="2">
        <f t="shared" si="3"/>
        <v>0</v>
      </c>
      <c r="W38" s="5"/>
      <c r="X38" s="5"/>
      <c r="Y38" s="5"/>
      <c r="Z38" s="5"/>
      <c r="AA38" s="5"/>
      <c r="AB38" s="5"/>
      <c r="AC38" s="5"/>
      <c r="AD38" s="4" t="s">
        <v>3912</v>
      </c>
      <c r="AE38" s="5"/>
      <c r="AF38" s="5"/>
      <c r="AG38" s="5"/>
      <c r="AH38" s="4" t="s">
        <v>3913</v>
      </c>
      <c r="AI38" s="5"/>
      <c r="AJ38" s="5"/>
    </row>
    <row r="39">
      <c r="A39" s="5">
        <v>388.0</v>
      </c>
      <c r="B39" s="63" t="s">
        <v>3914</v>
      </c>
      <c r="C39" s="4" t="s">
        <v>3915</v>
      </c>
      <c r="D39" s="4">
        <v>2010.0</v>
      </c>
      <c r="E39" s="5"/>
      <c r="F39" s="5"/>
      <c r="G39" s="2">
        <v>-10.0</v>
      </c>
      <c r="H39" s="5"/>
      <c r="I39" s="5"/>
      <c r="J39" s="5"/>
      <c r="K39" s="3" t="s">
        <v>109</v>
      </c>
      <c r="N39" s="38"/>
      <c r="O39" s="5"/>
      <c r="P39" s="5"/>
      <c r="Q39" s="5"/>
      <c r="R39" s="5"/>
      <c r="S39" s="5"/>
      <c r="T39" s="5"/>
      <c r="U39" s="5"/>
      <c r="V39" s="2">
        <f t="shared" si="3"/>
        <v>0</v>
      </c>
      <c r="W39" s="5"/>
      <c r="X39" s="5"/>
      <c r="Y39" s="5"/>
      <c r="Z39" s="5"/>
      <c r="AA39" s="5"/>
      <c r="AB39" s="5"/>
      <c r="AC39" s="5"/>
      <c r="AD39" s="4" t="s">
        <v>3915</v>
      </c>
      <c r="AE39" s="5"/>
      <c r="AF39" s="5"/>
      <c r="AG39" s="5"/>
      <c r="AH39" s="4" t="s">
        <v>3916</v>
      </c>
      <c r="AI39" s="5"/>
      <c r="AJ39" s="5"/>
    </row>
    <row r="40">
      <c r="A40" s="5">
        <v>24.0</v>
      </c>
      <c r="B40" s="63" t="s">
        <v>3917</v>
      </c>
      <c r="C40" s="2" t="s">
        <v>3918</v>
      </c>
      <c r="D40" s="4">
        <v>2004.0</v>
      </c>
      <c r="E40" s="2" t="s">
        <v>39</v>
      </c>
      <c r="F40" s="2">
        <v>0.0</v>
      </c>
      <c r="G40" s="2">
        <v>-9.0</v>
      </c>
      <c r="H40" s="2">
        <v>0.0</v>
      </c>
      <c r="I40" s="2">
        <v>-9.0</v>
      </c>
      <c r="J40" s="2">
        <v>5.0</v>
      </c>
      <c r="K40" s="7" t="s">
        <v>40</v>
      </c>
      <c r="N40" s="2">
        <v>1.0</v>
      </c>
      <c r="O40" s="2">
        <v>1.0</v>
      </c>
      <c r="P40" s="2" t="s">
        <v>59</v>
      </c>
      <c r="Q40" s="2" t="s">
        <v>42</v>
      </c>
      <c r="R40" s="2" t="s">
        <v>43</v>
      </c>
      <c r="S40" s="2">
        <v>0.0</v>
      </c>
      <c r="T40" s="2">
        <v>0.0</v>
      </c>
      <c r="U40" s="2">
        <v>0.0</v>
      </c>
      <c r="V40" s="2">
        <f t="shared" si="3"/>
        <v>0</v>
      </c>
      <c r="W40" s="2" t="s">
        <v>87</v>
      </c>
      <c r="X40" s="2" t="s">
        <v>45</v>
      </c>
      <c r="Y40" s="2" t="s">
        <v>46</v>
      </c>
      <c r="Z40" s="2" t="s">
        <v>47</v>
      </c>
      <c r="AA40" s="2" t="s">
        <v>88</v>
      </c>
      <c r="AB40" s="2" t="s">
        <v>49</v>
      </c>
      <c r="AC40" s="2" t="s">
        <v>49</v>
      </c>
      <c r="AD40" s="4" t="s">
        <v>3919</v>
      </c>
      <c r="AE40" s="2" t="s">
        <v>3920</v>
      </c>
      <c r="AF40" s="2" t="s">
        <v>49</v>
      </c>
      <c r="AG40" s="2" t="s">
        <v>49</v>
      </c>
      <c r="AH40" s="4" t="s">
        <v>3921</v>
      </c>
      <c r="AI40" s="4" t="s">
        <v>69</v>
      </c>
      <c r="AJ40" s="4"/>
    </row>
    <row r="41">
      <c r="A41" s="5">
        <v>302.0</v>
      </c>
      <c r="B41" s="63" t="s">
        <v>3922</v>
      </c>
      <c r="C41" s="4" t="s">
        <v>3923</v>
      </c>
      <c r="D41" s="4">
        <v>1996.0</v>
      </c>
      <c r="E41" s="5"/>
      <c r="F41" s="5"/>
      <c r="G41" s="2">
        <v>-10.0</v>
      </c>
      <c r="H41" s="5"/>
      <c r="I41" s="5"/>
      <c r="J41" s="5"/>
      <c r="K41" s="3" t="s">
        <v>109</v>
      </c>
      <c r="N41" s="38"/>
      <c r="O41" s="5"/>
      <c r="P41" s="5"/>
      <c r="Q41" s="5"/>
      <c r="R41" s="5"/>
      <c r="S41" s="5"/>
      <c r="T41" s="5"/>
      <c r="U41" s="5"/>
      <c r="V41" s="2">
        <f t="shared" si="3"/>
        <v>0</v>
      </c>
      <c r="W41" s="5"/>
      <c r="X41" s="5"/>
      <c r="Y41" s="5"/>
      <c r="Z41" s="5"/>
      <c r="AA41" s="5"/>
      <c r="AB41" s="5"/>
      <c r="AC41" s="5"/>
      <c r="AD41" s="4" t="s">
        <v>3923</v>
      </c>
      <c r="AE41" s="5"/>
      <c r="AF41" s="5"/>
      <c r="AG41" s="5"/>
      <c r="AH41" s="4" t="s">
        <v>3924</v>
      </c>
      <c r="AI41" s="5"/>
      <c r="AJ41" s="5"/>
    </row>
    <row r="42">
      <c r="A42" s="5">
        <v>185.0</v>
      </c>
      <c r="B42" s="63" t="s">
        <v>3925</v>
      </c>
      <c r="C42" s="4" t="s">
        <v>3926</v>
      </c>
      <c r="D42" s="4">
        <v>2005.0</v>
      </c>
      <c r="E42" s="6"/>
      <c r="F42" s="6"/>
      <c r="G42" s="39"/>
      <c r="H42" s="6"/>
      <c r="I42" s="6"/>
      <c r="J42" s="6"/>
      <c r="K42" s="2" t="s">
        <v>338</v>
      </c>
      <c r="N42" s="6"/>
      <c r="O42" s="6"/>
      <c r="P42" s="6"/>
      <c r="Q42" s="6"/>
      <c r="R42" s="6"/>
      <c r="S42" s="6"/>
      <c r="T42" s="6"/>
      <c r="U42" s="6"/>
      <c r="V42" s="2">
        <f t="shared" si="3"/>
        <v>0</v>
      </c>
      <c r="W42" s="6"/>
      <c r="X42" s="6"/>
      <c r="Y42" s="6"/>
      <c r="Z42" s="6"/>
      <c r="AA42" s="6"/>
      <c r="AB42" s="6"/>
      <c r="AC42" s="6"/>
      <c r="AD42" s="4" t="s">
        <v>3927</v>
      </c>
      <c r="AE42" s="2" t="s">
        <v>3928</v>
      </c>
      <c r="AF42" s="6"/>
      <c r="AG42" s="6"/>
      <c r="AH42" s="4" t="s">
        <v>3929</v>
      </c>
      <c r="AI42" s="6"/>
      <c r="AJ42" s="6"/>
    </row>
    <row r="43">
      <c r="A43" s="5">
        <v>379.0</v>
      </c>
      <c r="B43" s="63" t="s">
        <v>3930</v>
      </c>
      <c r="C43" s="4" t="s">
        <v>3931</v>
      </c>
      <c r="D43" s="4">
        <v>2020.0</v>
      </c>
      <c r="E43" s="3" t="s">
        <v>260</v>
      </c>
      <c r="F43" s="25">
        <v>44595.0</v>
      </c>
      <c r="G43" s="4">
        <v>-7.0</v>
      </c>
      <c r="H43" s="5"/>
      <c r="I43" s="5"/>
      <c r="J43" s="5"/>
      <c r="K43" s="3" t="s">
        <v>430</v>
      </c>
      <c r="N43" s="2">
        <v>1.0</v>
      </c>
      <c r="O43" s="5"/>
      <c r="P43" s="5"/>
      <c r="Q43" s="5"/>
      <c r="R43" s="5"/>
      <c r="S43" s="5"/>
      <c r="T43" s="5"/>
      <c r="U43" s="5"/>
      <c r="V43" s="2">
        <f t="shared" si="3"/>
        <v>0</v>
      </c>
      <c r="W43" s="5"/>
      <c r="X43" s="5"/>
      <c r="Y43" s="5"/>
      <c r="Z43" s="5"/>
      <c r="AA43" s="3" t="s">
        <v>3932</v>
      </c>
      <c r="AB43" s="5"/>
      <c r="AC43" s="5"/>
      <c r="AD43" s="4" t="s">
        <v>3931</v>
      </c>
      <c r="AE43" s="3" t="s">
        <v>3933</v>
      </c>
      <c r="AF43" s="3" t="s">
        <v>3934</v>
      </c>
      <c r="AG43" s="5"/>
      <c r="AH43" s="4" t="s">
        <v>3935</v>
      </c>
      <c r="AI43" s="5"/>
      <c r="AJ43" s="5"/>
    </row>
    <row r="44">
      <c r="A44" s="5">
        <v>261.0</v>
      </c>
      <c r="B44" s="63" t="s">
        <v>3936</v>
      </c>
      <c r="C44" s="4" t="s">
        <v>3937</v>
      </c>
      <c r="D44" s="4">
        <v>2021.0</v>
      </c>
      <c r="E44" s="5"/>
      <c r="F44" s="5"/>
      <c r="G44" s="2">
        <v>-10.0</v>
      </c>
      <c r="H44" s="5"/>
      <c r="I44" s="3">
        <v>-6.0</v>
      </c>
      <c r="J44" s="3">
        <v>5.0</v>
      </c>
      <c r="K44" s="3" t="s">
        <v>109</v>
      </c>
      <c r="N44" s="38"/>
      <c r="O44" s="5"/>
      <c r="P44" s="5"/>
      <c r="Q44" s="5"/>
      <c r="R44" s="5"/>
      <c r="S44" s="5"/>
      <c r="T44" s="5"/>
      <c r="U44" s="5"/>
      <c r="V44" s="2">
        <f t="shared" si="3"/>
        <v>0</v>
      </c>
      <c r="W44" s="5"/>
      <c r="X44" s="3" t="s">
        <v>862</v>
      </c>
      <c r="Y44" s="3" t="s">
        <v>114</v>
      </c>
      <c r="Z44" s="5"/>
      <c r="AA44" s="5"/>
      <c r="AB44" s="5"/>
      <c r="AC44" s="5"/>
      <c r="AD44" s="4" t="s">
        <v>3937</v>
      </c>
      <c r="AE44" s="5"/>
      <c r="AF44" s="5"/>
      <c r="AG44" s="5"/>
      <c r="AH44" s="4" t="s">
        <v>3938</v>
      </c>
      <c r="AI44" s="5"/>
      <c r="AJ44" s="5"/>
    </row>
    <row r="45">
      <c r="A45" s="5"/>
      <c r="B45" s="63" t="s">
        <v>3939</v>
      </c>
      <c r="C45" s="4" t="s">
        <v>3940</v>
      </c>
      <c r="D45" s="4">
        <v>2017.0</v>
      </c>
      <c r="G45" s="3"/>
      <c r="H45" s="3"/>
      <c r="I45" s="2"/>
      <c r="J45" s="3"/>
      <c r="K45" s="3"/>
      <c r="L45" s="3"/>
      <c r="M45" s="3"/>
      <c r="N45" s="2">
        <v>1.0</v>
      </c>
      <c r="O45" s="3">
        <v>0.0</v>
      </c>
      <c r="P45" s="3" t="s">
        <v>59</v>
      </c>
      <c r="Q45" s="3" t="s">
        <v>134</v>
      </c>
      <c r="R45" s="5"/>
      <c r="S45" s="5"/>
      <c r="T45" s="5"/>
      <c r="U45" s="5"/>
      <c r="V45" s="2"/>
      <c r="W45" s="5"/>
      <c r="X45" s="5"/>
      <c r="Y45" s="5"/>
      <c r="Z45" s="5"/>
      <c r="AA45" s="3" t="s">
        <v>3941</v>
      </c>
      <c r="AB45" s="5"/>
      <c r="AC45" s="5"/>
      <c r="AD45" s="4" t="s">
        <v>3942</v>
      </c>
      <c r="AE45" s="3" t="s">
        <v>3943</v>
      </c>
      <c r="AF45" s="3" t="s">
        <v>3944</v>
      </c>
      <c r="AG45" s="5"/>
      <c r="AH45" s="4" t="s">
        <v>3945</v>
      </c>
      <c r="AI45" s="3" t="s">
        <v>69</v>
      </c>
      <c r="AJ45" s="3" t="s">
        <v>54</v>
      </c>
    </row>
    <row r="46">
      <c r="A46" s="5">
        <v>229.0</v>
      </c>
      <c r="B46" s="63" t="s">
        <v>3946</v>
      </c>
      <c r="C46" s="4" t="s">
        <v>3947</v>
      </c>
      <c r="D46" s="4">
        <v>2021.0</v>
      </c>
      <c r="E46" s="5"/>
      <c r="F46" s="5"/>
      <c r="G46" s="2">
        <v>-10.0</v>
      </c>
      <c r="H46" s="3">
        <v>-6.0</v>
      </c>
      <c r="I46" s="3">
        <v>2.0</v>
      </c>
      <c r="J46" s="3">
        <v>2.0</v>
      </c>
      <c r="K46" s="3" t="s">
        <v>142</v>
      </c>
      <c r="N46" s="38"/>
      <c r="O46" s="5"/>
      <c r="P46" s="5"/>
      <c r="Q46" s="5"/>
      <c r="R46" s="5"/>
      <c r="S46" s="5"/>
      <c r="T46" s="5"/>
      <c r="U46" s="5"/>
      <c r="V46" s="2">
        <f t="shared" ref="V46:V54" si="4">SUM(S46:U46)</f>
        <v>0</v>
      </c>
      <c r="W46" s="5"/>
      <c r="X46" s="5"/>
      <c r="Y46" s="5"/>
      <c r="Z46" s="5"/>
      <c r="AA46" s="5"/>
      <c r="AB46" s="5"/>
      <c r="AC46" s="5"/>
      <c r="AD46" s="4" t="s">
        <v>3947</v>
      </c>
      <c r="AE46" s="5"/>
      <c r="AF46" s="5"/>
      <c r="AG46" s="5"/>
      <c r="AH46" s="4" t="s">
        <v>3948</v>
      </c>
      <c r="AI46" s="5"/>
      <c r="AJ46" s="5"/>
    </row>
    <row r="47">
      <c r="A47" s="5">
        <v>350.0</v>
      </c>
      <c r="B47" s="63" t="s">
        <v>3949</v>
      </c>
      <c r="C47" s="4" t="s">
        <v>3950</v>
      </c>
      <c r="D47" s="4">
        <v>2021.0</v>
      </c>
      <c r="E47" s="5"/>
      <c r="F47" s="5"/>
      <c r="G47" s="2">
        <v>-10.0</v>
      </c>
      <c r="H47" s="5"/>
      <c r="I47" s="5"/>
      <c r="J47" s="5"/>
      <c r="K47" s="3" t="s">
        <v>109</v>
      </c>
      <c r="N47" s="38"/>
      <c r="O47" s="5"/>
      <c r="P47" s="5"/>
      <c r="Q47" s="5"/>
      <c r="R47" s="5"/>
      <c r="S47" s="5"/>
      <c r="T47" s="5"/>
      <c r="U47" s="5"/>
      <c r="V47" s="2">
        <f t="shared" si="4"/>
        <v>0</v>
      </c>
      <c r="W47" s="5"/>
      <c r="X47" s="5"/>
      <c r="Y47" s="5"/>
      <c r="Z47" s="5"/>
      <c r="AA47" s="5"/>
      <c r="AB47" s="5"/>
      <c r="AC47" s="5"/>
      <c r="AD47" s="4" t="s">
        <v>3950</v>
      </c>
      <c r="AE47" s="5"/>
      <c r="AF47" s="5"/>
      <c r="AG47" s="5"/>
      <c r="AH47" s="11"/>
      <c r="AI47" s="5"/>
      <c r="AJ47" s="5"/>
    </row>
    <row r="48">
      <c r="A48" s="5">
        <v>267.0</v>
      </c>
      <c r="B48" s="63" t="s">
        <v>3951</v>
      </c>
      <c r="C48" s="4" t="s">
        <v>3952</v>
      </c>
      <c r="D48" s="4">
        <v>1987.0</v>
      </c>
      <c r="E48" s="5"/>
      <c r="F48" s="5"/>
      <c r="G48" s="40"/>
      <c r="H48" s="5"/>
      <c r="I48" s="5"/>
      <c r="J48" s="5"/>
      <c r="K48" s="3" t="s">
        <v>163</v>
      </c>
      <c r="N48" s="38"/>
      <c r="O48" s="5"/>
      <c r="P48" s="5"/>
      <c r="Q48" s="5"/>
      <c r="R48" s="5"/>
      <c r="S48" s="5"/>
      <c r="T48" s="5"/>
      <c r="U48" s="5"/>
      <c r="V48" s="2">
        <f t="shared" si="4"/>
        <v>0</v>
      </c>
      <c r="W48" s="5"/>
      <c r="X48" s="5"/>
      <c r="Y48" s="5"/>
      <c r="Z48" s="5"/>
      <c r="AA48" s="5"/>
      <c r="AB48" s="5"/>
      <c r="AC48" s="5"/>
      <c r="AD48" s="4" t="s">
        <v>3952</v>
      </c>
      <c r="AE48" s="5"/>
      <c r="AF48" s="5"/>
      <c r="AG48" s="5"/>
      <c r="AH48" s="11"/>
      <c r="AI48" s="5"/>
      <c r="AJ48" s="5"/>
    </row>
    <row r="49">
      <c r="A49" s="5">
        <v>178.0</v>
      </c>
      <c r="B49" s="63" t="s">
        <v>3953</v>
      </c>
      <c r="C49" s="4" t="s">
        <v>3954</v>
      </c>
      <c r="D49" s="4">
        <v>2016.0</v>
      </c>
      <c r="E49" s="2" t="s">
        <v>2799</v>
      </c>
      <c r="F49" s="2">
        <v>2.0</v>
      </c>
      <c r="G49" s="2">
        <v>-10.0</v>
      </c>
      <c r="H49" s="3">
        <v>-6.0</v>
      </c>
      <c r="I49" s="3">
        <v>2.0</v>
      </c>
      <c r="J49" s="3">
        <v>2.0</v>
      </c>
      <c r="K49" s="3" t="s">
        <v>142</v>
      </c>
      <c r="N49" s="6"/>
      <c r="O49" s="6"/>
      <c r="P49" s="2" t="s">
        <v>1227</v>
      </c>
      <c r="Q49" s="6"/>
      <c r="R49" s="6"/>
      <c r="S49" s="6"/>
      <c r="T49" s="6"/>
      <c r="U49" s="6"/>
      <c r="V49" s="2">
        <f t="shared" si="4"/>
        <v>0</v>
      </c>
      <c r="W49" s="6"/>
      <c r="X49" s="6"/>
      <c r="Y49" s="6"/>
      <c r="Z49" s="6"/>
      <c r="AA49" s="6"/>
      <c r="AB49" s="6"/>
      <c r="AC49" s="6"/>
      <c r="AD49" s="4" t="s">
        <v>3955</v>
      </c>
      <c r="AE49" s="6"/>
      <c r="AF49" s="6"/>
      <c r="AG49" s="6"/>
      <c r="AH49" s="4" t="s">
        <v>3956</v>
      </c>
      <c r="AI49" s="6"/>
      <c r="AJ49" s="6"/>
    </row>
    <row r="50">
      <c r="A50" s="5">
        <v>265.0</v>
      </c>
      <c r="B50" s="63" t="s">
        <v>3957</v>
      </c>
      <c r="C50" s="4" t="s">
        <v>3958</v>
      </c>
      <c r="D50" s="4">
        <v>2019.0</v>
      </c>
      <c r="E50" s="5"/>
      <c r="F50" s="5"/>
      <c r="G50" s="2">
        <v>-10.0</v>
      </c>
      <c r="H50" s="5"/>
      <c r="I50" s="5"/>
      <c r="J50" s="5"/>
      <c r="K50" s="3" t="s">
        <v>109</v>
      </c>
      <c r="N50" s="38"/>
      <c r="O50" s="5"/>
      <c r="P50" s="5"/>
      <c r="Q50" s="5"/>
      <c r="R50" s="5"/>
      <c r="S50" s="5"/>
      <c r="T50" s="5"/>
      <c r="U50" s="5"/>
      <c r="V50" s="2">
        <f t="shared" si="4"/>
        <v>0</v>
      </c>
      <c r="W50" s="5"/>
      <c r="X50" s="5"/>
      <c r="Y50" s="5"/>
      <c r="Z50" s="5"/>
      <c r="AA50" s="5"/>
      <c r="AB50" s="5"/>
      <c r="AC50" s="5"/>
      <c r="AD50" s="4" t="s">
        <v>3958</v>
      </c>
      <c r="AE50" s="5"/>
      <c r="AF50" s="5"/>
      <c r="AG50" s="5"/>
      <c r="AH50" s="11"/>
      <c r="AI50" s="5"/>
      <c r="AJ50" s="5"/>
    </row>
    <row r="51">
      <c r="A51" s="5">
        <v>169.0</v>
      </c>
      <c r="B51" s="63" t="s">
        <v>3959</v>
      </c>
      <c r="C51" s="4" t="s">
        <v>3960</v>
      </c>
      <c r="D51" s="4">
        <v>2019.0</v>
      </c>
      <c r="E51" s="6"/>
      <c r="F51" s="6"/>
      <c r="G51" s="39"/>
      <c r="H51" s="9">
        <v>-15.0</v>
      </c>
      <c r="I51" s="6"/>
      <c r="J51" s="6"/>
      <c r="K51" s="2" t="s">
        <v>109</v>
      </c>
      <c r="N51" s="6"/>
      <c r="O51" s="6"/>
      <c r="P51" s="6"/>
      <c r="Q51" s="6"/>
      <c r="R51" s="6"/>
      <c r="S51" s="6"/>
      <c r="T51" s="6"/>
      <c r="U51" s="6"/>
      <c r="V51" s="2">
        <f t="shared" si="4"/>
        <v>0</v>
      </c>
      <c r="W51" s="6"/>
      <c r="X51" s="6"/>
      <c r="Y51" s="6"/>
      <c r="Z51" s="6"/>
      <c r="AA51" s="6"/>
      <c r="AB51" s="6"/>
      <c r="AC51" s="6"/>
      <c r="AD51" s="4" t="s">
        <v>3961</v>
      </c>
      <c r="AE51" s="6"/>
      <c r="AF51" s="6"/>
      <c r="AG51" s="6"/>
      <c r="AH51" s="11"/>
      <c r="AI51" s="6"/>
      <c r="AJ51" s="6"/>
    </row>
    <row r="52">
      <c r="A52" s="5">
        <v>374.0</v>
      </c>
      <c r="B52" s="63" t="s">
        <v>3962</v>
      </c>
      <c r="C52" s="4" t="s">
        <v>3963</v>
      </c>
      <c r="D52" s="9">
        <v>2013.0</v>
      </c>
      <c r="E52" s="3" t="s">
        <v>3964</v>
      </c>
      <c r="F52" s="5"/>
      <c r="G52" s="40"/>
      <c r="H52" s="5"/>
      <c r="I52" s="5"/>
      <c r="J52" s="5"/>
      <c r="K52" s="9" t="s">
        <v>575</v>
      </c>
      <c r="N52" s="2">
        <v>1.0</v>
      </c>
      <c r="O52" s="3">
        <v>1.0</v>
      </c>
      <c r="P52" s="5"/>
      <c r="Q52" s="5"/>
      <c r="R52" s="5"/>
      <c r="S52" s="5"/>
      <c r="T52" s="5"/>
      <c r="U52" s="5"/>
      <c r="V52" s="2">
        <f t="shared" si="4"/>
        <v>0</v>
      </c>
      <c r="W52" s="5"/>
      <c r="X52" s="5"/>
      <c r="Y52" s="5"/>
      <c r="Z52" s="5"/>
      <c r="AA52" s="5"/>
      <c r="AB52" s="5"/>
      <c r="AC52" s="3" t="s">
        <v>3965</v>
      </c>
      <c r="AD52" s="4" t="s">
        <v>3963</v>
      </c>
      <c r="AE52" s="3" t="s">
        <v>3966</v>
      </c>
      <c r="AF52" s="3" t="s">
        <v>3967</v>
      </c>
      <c r="AG52" s="5"/>
      <c r="AH52" s="11"/>
      <c r="AI52" s="5"/>
      <c r="AJ52" s="5"/>
    </row>
    <row r="53">
      <c r="A53" s="5">
        <v>217.0</v>
      </c>
      <c r="B53" s="63" t="s">
        <v>3968</v>
      </c>
      <c r="C53" s="4" t="s">
        <v>3969</v>
      </c>
      <c r="D53" s="4">
        <v>2010.0</v>
      </c>
      <c r="E53" s="6"/>
      <c r="F53" s="6"/>
      <c r="G53" s="39"/>
      <c r="H53" s="6"/>
      <c r="I53" s="6"/>
      <c r="J53" s="6"/>
      <c r="K53" s="2" t="s">
        <v>142</v>
      </c>
      <c r="N53" s="6"/>
      <c r="O53" s="6"/>
      <c r="P53" s="6"/>
      <c r="Q53" s="2" t="s">
        <v>134</v>
      </c>
      <c r="R53" s="6"/>
      <c r="S53" s="6"/>
      <c r="T53" s="6"/>
      <c r="U53" s="6"/>
      <c r="V53" s="2">
        <f t="shared" si="4"/>
        <v>0</v>
      </c>
      <c r="W53" s="6"/>
      <c r="X53" s="6"/>
      <c r="Y53" s="6"/>
      <c r="Z53" s="6"/>
      <c r="AA53" s="6"/>
      <c r="AB53" s="6"/>
      <c r="AC53" s="6"/>
      <c r="AD53" s="4" t="s">
        <v>3969</v>
      </c>
      <c r="AE53" s="6"/>
      <c r="AF53" s="6"/>
      <c r="AG53" s="6"/>
      <c r="AH53" s="11"/>
      <c r="AI53" s="6"/>
      <c r="AJ53" s="6"/>
    </row>
    <row r="54">
      <c r="A54" s="5">
        <v>376.0</v>
      </c>
      <c r="B54" s="63" t="s">
        <v>3970</v>
      </c>
      <c r="C54" s="4" t="s">
        <v>3971</v>
      </c>
      <c r="D54" s="4">
        <v>2012.0</v>
      </c>
      <c r="E54" s="5"/>
      <c r="F54" s="5"/>
      <c r="G54" s="9">
        <v>-3.0</v>
      </c>
      <c r="H54" s="5"/>
      <c r="I54" s="5"/>
      <c r="J54" s="5"/>
      <c r="K54" s="3" t="s">
        <v>1301</v>
      </c>
      <c r="N54" s="38"/>
      <c r="O54" s="5"/>
      <c r="P54" s="5"/>
      <c r="Q54" s="5"/>
      <c r="R54" s="5"/>
      <c r="S54" s="5"/>
      <c r="T54" s="5"/>
      <c r="U54" s="5"/>
      <c r="V54" s="2">
        <f t="shared" si="4"/>
        <v>0</v>
      </c>
      <c r="W54" s="5"/>
      <c r="X54" s="5"/>
      <c r="Y54" s="5"/>
      <c r="Z54" s="5"/>
      <c r="AA54" s="5"/>
      <c r="AB54" s="5"/>
      <c r="AC54" s="5"/>
      <c r="AD54" s="4" t="s">
        <v>3971</v>
      </c>
      <c r="AE54" s="5"/>
      <c r="AF54" s="5"/>
      <c r="AG54" s="5"/>
      <c r="AH54" s="4" t="s">
        <v>3972</v>
      </c>
      <c r="AI54" s="5"/>
      <c r="AJ54" s="5"/>
    </row>
    <row r="55">
      <c r="A55" s="5">
        <v>389.0</v>
      </c>
      <c r="B55" s="63" t="s">
        <v>3973</v>
      </c>
      <c r="C55" s="4" t="s">
        <v>3974</v>
      </c>
      <c r="D55" s="4">
        <v>2016.0</v>
      </c>
      <c r="E55" s="3" t="s">
        <v>289</v>
      </c>
      <c r="F55" s="5"/>
      <c r="G55" s="2">
        <v>-10.0</v>
      </c>
      <c r="H55" s="5"/>
      <c r="I55" s="5"/>
      <c r="J55" s="5"/>
      <c r="K55" s="3" t="s">
        <v>109</v>
      </c>
      <c r="Z55" s="5"/>
      <c r="AA55" s="5"/>
      <c r="AB55" s="5"/>
      <c r="AC55" s="5"/>
      <c r="AD55" s="4" t="s">
        <v>3974</v>
      </c>
      <c r="AE55" s="3" t="s">
        <v>3975</v>
      </c>
      <c r="AF55" s="5"/>
      <c r="AG55" s="5"/>
      <c r="AH55" s="4" t="s">
        <v>3976</v>
      </c>
      <c r="AI55" s="3" t="s">
        <v>69</v>
      </c>
      <c r="AJ55" s="5"/>
    </row>
    <row r="56">
      <c r="A56" s="5">
        <v>205.0</v>
      </c>
      <c r="B56" s="67" t="s">
        <v>3977</v>
      </c>
      <c r="C56" s="4" t="s">
        <v>71</v>
      </c>
      <c r="D56" s="4">
        <v>2019.0</v>
      </c>
      <c r="E56" s="2" t="s">
        <v>2394</v>
      </c>
      <c r="F56" s="2">
        <v>3.0</v>
      </c>
      <c r="G56" s="4">
        <v>-7.0</v>
      </c>
      <c r="H56" s="2">
        <v>-3.0</v>
      </c>
      <c r="I56" s="2" t="s">
        <v>52</v>
      </c>
      <c r="J56" s="2" t="s">
        <v>52</v>
      </c>
      <c r="K56" s="2" t="s">
        <v>418</v>
      </c>
      <c r="N56" s="2">
        <v>0.0</v>
      </c>
      <c r="O56" s="2">
        <v>1.0</v>
      </c>
      <c r="P56" s="2" t="s">
        <v>96</v>
      </c>
      <c r="Q56" s="2" t="s">
        <v>110</v>
      </c>
      <c r="R56" s="6"/>
      <c r="S56" s="2">
        <v>1.0</v>
      </c>
      <c r="T56" s="2">
        <v>0.0</v>
      </c>
      <c r="U56" s="2">
        <v>0.0</v>
      </c>
      <c r="V56" s="2">
        <f t="shared" ref="V56:V69" si="5">SUM(S56:U56)</f>
        <v>1</v>
      </c>
      <c r="W56" s="2" t="s">
        <v>3978</v>
      </c>
      <c r="X56" s="2" t="s">
        <v>49</v>
      </c>
      <c r="Y56" s="2" t="s">
        <v>3979</v>
      </c>
      <c r="Z56" s="2" t="s">
        <v>77</v>
      </c>
      <c r="AA56" s="2" t="s">
        <v>3980</v>
      </c>
      <c r="AB56" s="6"/>
      <c r="AC56" s="2" t="s">
        <v>3981</v>
      </c>
      <c r="AD56" s="4" t="s">
        <v>3982</v>
      </c>
      <c r="AE56" s="2" t="s">
        <v>3983</v>
      </c>
      <c r="AF56" s="2" t="s">
        <v>3984</v>
      </c>
      <c r="AG56" s="2" t="s">
        <v>3985</v>
      </c>
      <c r="AH56" s="4" t="s">
        <v>3986</v>
      </c>
      <c r="AI56" s="2" t="s">
        <v>174</v>
      </c>
      <c r="AJ56" s="2" t="s">
        <v>54</v>
      </c>
    </row>
    <row r="57">
      <c r="A57" s="5">
        <v>192.0</v>
      </c>
      <c r="B57" s="67" t="s">
        <v>3987</v>
      </c>
      <c r="C57" s="4" t="s">
        <v>3988</v>
      </c>
      <c r="D57" s="4">
        <v>2019.0</v>
      </c>
      <c r="E57" s="2" t="s">
        <v>3537</v>
      </c>
      <c r="F57" s="13">
        <v>44595.0</v>
      </c>
      <c r="G57" s="4">
        <v>-7.0</v>
      </c>
      <c r="H57" s="2">
        <v>-3.0</v>
      </c>
      <c r="I57" s="2" t="s">
        <v>52</v>
      </c>
      <c r="J57" s="2" t="s">
        <v>52</v>
      </c>
      <c r="K57" s="2" t="s">
        <v>1301</v>
      </c>
      <c r="N57" s="2">
        <v>0.0</v>
      </c>
      <c r="O57" s="2">
        <v>1.0</v>
      </c>
      <c r="P57" s="2" t="s">
        <v>96</v>
      </c>
      <c r="Q57" s="2" t="s">
        <v>134</v>
      </c>
      <c r="R57" s="6"/>
      <c r="S57" s="2">
        <v>0.0</v>
      </c>
      <c r="T57" s="2">
        <v>1.0</v>
      </c>
      <c r="U57" s="2">
        <v>0.0</v>
      </c>
      <c r="V57" s="2">
        <f t="shared" si="5"/>
        <v>1</v>
      </c>
      <c r="W57" s="2" t="s">
        <v>3989</v>
      </c>
      <c r="X57" s="2" t="s">
        <v>49</v>
      </c>
      <c r="Y57" s="2" t="s">
        <v>3979</v>
      </c>
      <c r="Z57" s="2" t="s">
        <v>77</v>
      </c>
      <c r="AA57" s="2" t="s">
        <v>3990</v>
      </c>
      <c r="AB57" s="6"/>
      <c r="AC57" s="2" t="s">
        <v>3991</v>
      </c>
      <c r="AD57" s="4" t="s">
        <v>3992</v>
      </c>
      <c r="AE57" s="2" t="s">
        <v>3993</v>
      </c>
      <c r="AF57" s="2" t="s">
        <v>3994</v>
      </c>
      <c r="AG57" s="2" t="s">
        <v>3995</v>
      </c>
      <c r="AH57" s="4" t="s">
        <v>3996</v>
      </c>
      <c r="AI57" s="2" t="s">
        <v>174</v>
      </c>
      <c r="AJ57" s="2" t="s">
        <v>54</v>
      </c>
    </row>
    <row r="58">
      <c r="A58" s="5">
        <v>344.0</v>
      </c>
      <c r="B58" s="67" t="s">
        <v>3997</v>
      </c>
      <c r="C58" s="4" t="s">
        <v>1911</v>
      </c>
      <c r="D58" s="4">
        <v>2020.0</v>
      </c>
      <c r="E58" s="3" t="s">
        <v>3998</v>
      </c>
      <c r="F58" s="3">
        <v>2.0</v>
      </c>
      <c r="G58" s="2">
        <v>-10.0</v>
      </c>
      <c r="H58" s="4">
        <v>-7.0</v>
      </c>
      <c r="I58" s="3" t="s">
        <v>52</v>
      </c>
      <c r="J58" s="3" t="s">
        <v>52</v>
      </c>
      <c r="K58" s="3" t="s">
        <v>109</v>
      </c>
      <c r="N58" s="2">
        <v>0.0</v>
      </c>
      <c r="O58" s="3">
        <v>1.0</v>
      </c>
      <c r="P58" s="3" t="s">
        <v>96</v>
      </c>
      <c r="Q58" s="3" t="s">
        <v>110</v>
      </c>
      <c r="R58" s="5"/>
      <c r="S58" s="3">
        <v>0.0</v>
      </c>
      <c r="T58" s="3">
        <v>1.0</v>
      </c>
      <c r="U58" s="3">
        <v>0.0</v>
      </c>
      <c r="V58" s="2">
        <f t="shared" si="5"/>
        <v>1</v>
      </c>
      <c r="W58" s="4" t="s">
        <v>3999</v>
      </c>
      <c r="X58" s="3" t="s">
        <v>4000</v>
      </c>
      <c r="Y58" s="3" t="s">
        <v>114</v>
      </c>
      <c r="Z58" s="3" t="s">
        <v>77</v>
      </c>
      <c r="AA58" s="3" t="s">
        <v>4001</v>
      </c>
      <c r="AB58" s="5"/>
      <c r="AC58" s="3" t="s">
        <v>4002</v>
      </c>
      <c r="AD58" s="4" t="s">
        <v>4003</v>
      </c>
      <c r="AE58" s="3" t="s">
        <v>4004</v>
      </c>
      <c r="AF58" s="3" t="s">
        <v>4005</v>
      </c>
      <c r="AG58" s="3" t="s">
        <v>4006</v>
      </c>
      <c r="AH58" s="4" t="s">
        <v>4007</v>
      </c>
      <c r="AI58" s="3" t="s">
        <v>1086</v>
      </c>
      <c r="AJ58" s="5"/>
    </row>
    <row r="59">
      <c r="A59" s="5">
        <v>236.0</v>
      </c>
      <c r="B59" s="63" t="s">
        <v>4008</v>
      </c>
      <c r="C59" s="4" t="s">
        <v>4009</v>
      </c>
      <c r="D59" s="4">
        <v>2005.0</v>
      </c>
      <c r="E59" s="5"/>
      <c r="F59" s="5"/>
      <c r="G59" s="9">
        <v>-10.0</v>
      </c>
      <c r="H59" s="3">
        <v>-5.0</v>
      </c>
      <c r="I59" s="5"/>
      <c r="J59" s="5"/>
      <c r="K59" s="3" t="s">
        <v>72</v>
      </c>
      <c r="N59" s="38"/>
      <c r="O59" s="5"/>
      <c r="P59" s="5"/>
      <c r="Q59" s="5"/>
      <c r="R59" s="5"/>
      <c r="S59" s="5"/>
      <c r="T59" s="5"/>
      <c r="U59" s="5"/>
      <c r="V59" s="2">
        <f t="shared" si="5"/>
        <v>0</v>
      </c>
      <c r="W59" s="5"/>
      <c r="X59" s="5"/>
      <c r="Y59" s="5"/>
      <c r="Z59" s="5"/>
      <c r="AA59" s="5"/>
      <c r="AB59" s="5"/>
      <c r="AC59" s="5"/>
      <c r="AD59" s="4" t="s">
        <v>4009</v>
      </c>
      <c r="AE59" s="5"/>
      <c r="AF59" s="5"/>
      <c r="AG59" s="5"/>
      <c r="AH59" s="4" t="s">
        <v>4010</v>
      </c>
      <c r="AI59" s="5"/>
      <c r="AJ59" s="5"/>
    </row>
    <row r="60">
      <c r="A60" s="5">
        <v>349.0</v>
      </c>
      <c r="B60" s="63" t="s">
        <v>4011</v>
      </c>
      <c r="C60" s="4" t="s">
        <v>4012</v>
      </c>
      <c r="D60" s="4">
        <v>2007.0</v>
      </c>
      <c r="E60" s="5"/>
      <c r="F60" s="5"/>
      <c r="G60" s="40"/>
      <c r="H60" s="5"/>
      <c r="I60" s="5"/>
      <c r="J60" s="5"/>
      <c r="K60" s="3" t="s">
        <v>142</v>
      </c>
      <c r="N60" s="38"/>
      <c r="O60" s="5"/>
      <c r="P60" s="5"/>
      <c r="Q60" s="3" t="s">
        <v>134</v>
      </c>
      <c r="R60" s="5"/>
      <c r="S60" s="5"/>
      <c r="T60" s="5"/>
      <c r="U60" s="5"/>
      <c r="V60" s="2">
        <f t="shared" si="5"/>
        <v>0</v>
      </c>
      <c r="W60" s="5"/>
      <c r="X60" s="5"/>
      <c r="Y60" s="5"/>
      <c r="Z60" s="5"/>
      <c r="AA60" s="5"/>
      <c r="AB60" s="5"/>
      <c r="AC60" s="5"/>
      <c r="AD60" s="4" t="s">
        <v>4012</v>
      </c>
      <c r="AE60" s="3" t="s">
        <v>4013</v>
      </c>
      <c r="AF60" s="5"/>
      <c r="AG60" s="5"/>
      <c r="AH60" s="4" t="s">
        <v>4014</v>
      </c>
      <c r="AI60" s="5"/>
      <c r="AJ60" s="5"/>
    </row>
    <row r="61">
      <c r="A61" s="5">
        <v>340.0</v>
      </c>
      <c r="B61" s="63" t="s">
        <v>4015</v>
      </c>
      <c r="C61" s="4" t="s">
        <v>4016</v>
      </c>
      <c r="D61" s="4">
        <v>2008.0</v>
      </c>
      <c r="E61" s="5"/>
      <c r="F61" s="5"/>
      <c r="G61" s="40"/>
      <c r="H61" s="5"/>
      <c r="I61" s="5"/>
      <c r="J61" s="5"/>
      <c r="K61" s="3" t="s">
        <v>72</v>
      </c>
      <c r="N61" s="38"/>
      <c r="O61" s="5"/>
      <c r="P61" s="5"/>
      <c r="Q61" s="3" t="s">
        <v>134</v>
      </c>
      <c r="R61" s="5"/>
      <c r="S61" s="5"/>
      <c r="T61" s="5"/>
      <c r="U61" s="5"/>
      <c r="V61" s="2">
        <f t="shared" si="5"/>
        <v>0</v>
      </c>
      <c r="W61" s="5"/>
      <c r="X61" s="5"/>
      <c r="Y61" s="5"/>
      <c r="Z61" s="5"/>
      <c r="AA61" s="5"/>
      <c r="AB61" s="5"/>
      <c r="AC61" s="5"/>
      <c r="AD61" s="4" t="s">
        <v>4016</v>
      </c>
      <c r="AE61" s="5"/>
      <c r="AF61" s="5"/>
      <c r="AG61" s="5"/>
      <c r="AH61" s="4" t="s">
        <v>4017</v>
      </c>
      <c r="AI61" s="5"/>
      <c r="AJ61" s="5"/>
    </row>
    <row r="62">
      <c r="A62" s="5">
        <v>403.0</v>
      </c>
      <c r="B62" s="63" t="s">
        <v>4018</v>
      </c>
      <c r="C62" s="4" t="s">
        <v>4019</v>
      </c>
      <c r="D62" s="4">
        <v>2012.0</v>
      </c>
      <c r="E62" s="5"/>
      <c r="F62" s="5"/>
      <c r="G62" s="40"/>
      <c r="H62" s="5"/>
      <c r="I62" s="5"/>
      <c r="J62" s="5"/>
      <c r="K62" s="3" t="s">
        <v>40</v>
      </c>
      <c r="N62" s="38"/>
      <c r="O62" s="5"/>
      <c r="P62" s="5"/>
      <c r="Q62" s="5"/>
      <c r="R62" s="5"/>
      <c r="S62" s="5"/>
      <c r="T62" s="5"/>
      <c r="U62" s="5"/>
      <c r="V62" s="2">
        <f t="shared" si="5"/>
        <v>0</v>
      </c>
      <c r="W62" s="5"/>
      <c r="X62" s="5"/>
      <c r="Z62" s="5"/>
      <c r="AA62" s="5"/>
      <c r="AB62" s="5"/>
      <c r="AC62" s="5"/>
      <c r="AD62" s="4" t="s">
        <v>4019</v>
      </c>
      <c r="AE62" s="5"/>
      <c r="AF62" s="5"/>
      <c r="AG62" s="5"/>
      <c r="AH62" s="4" t="s">
        <v>4020</v>
      </c>
      <c r="AI62" s="5"/>
      <c r="AJ62" s="5"/>
    </row>
    <row r="63">
      <c r="A63" s="5">
        <v>201.0</v>
      </c>
      <c r="B63" s="63" t="s">
        <v>4021</v>
      </c>
      <c r="C63" s="4" t="s">
        <v>4022</v>
      </c>
      <c r="D63" s="4">
        <v>2000.0</v>
      </c>
      <c r="E63" s="2" t="s">
        <v>370</v>
      </c>
      <c r="F63" s="6"/>
      <c r="G63" s="9">
        <v>-3.0</v>
      </c>
      <c r="H63" s="2">
        <v>-2.0</v>
      </c>
      <c r="I63" s="2">
        <v>-3.0</v>
      </c>
      <c r="J63" s="2">
        <v>0.0</v>
      </c>
      <c r="K63" s="2" t="s">
        <v>1165</v>
      </c>
      <c r="N63" s="2">
        <v>0.0</v>
      </c>
      <c r="O63" s="2">
        <v>1.0</v>
      </c>
      <c r="P63" s="2" t="s">
        <v>4023</v>
      </c>
      <c r="Q63" s="2" t="s">
        <v>110</v>
      </c>
      <c r="R63" s="6"/>
      <c r="S63" s="6"/>
      <c r="T63" s="6"/>
      <c r="U63" s="6"/>
      <c r="V63" s="2">
        <f t="shared" si="5"/>
        <v>0</v>
      </c>
      <c r="W63" s="6"/>
      <c r="X63" s="6"/>
      <c r="Y63" s="6"/>
      <c r="Z63" s="6"/>
      <c r="AA63" s="6"/>
      <c r="AB63" s="6"/>
      <c r="AC63" s="6"/>
      <c r="AD63" s="4" t="s">
        <v>4024</v>
      </c>
      <c r="AE63" s="6"/>
      <c r="AF63" s="6"/>
      <c r="AG63" s="6"/>
      <c r="AH63" s="4" t="s">
        <v>4025</v>
      </c>
      <c r="AI63" s="6"/>
      <c r="AJ63" s="6"/>
    </row>
    <row r="64">
      <c r="A64" s="5">
        <v>213.0</v>
      </c>
      <c r="B64" s="63" t="s">
        <v>4026</v>
      </c>
      <c r="C64" s="4" t="s">
        <v>4027</v>
      </c>
      <c r="D64" s="4">
        <v>2010.0</v>
      </c>
      <c r="E64" s="2" t="s">
        <v>370</v>
      </c>
      <c r="F64" s="6"/>
      <c r="G64" s="39"/>
      <c r="H64" s="6"/>
      <c r="I64" s="2">
        <v>-3.0</v>
      </c>
      <c r="J64" s="2">
        <v>0.0</v>
      </c>
      <c r="K64" s="2" t="s">
        <v>1165</v>
      </c>
      <c r="N64" s="6"/>
      <c r="O64" s="6"/>
      <c r="P64" s="6"/>
      <c r="Q64" s="6"/>
      <c r="R64" s="6"/>
      <c r="S64" s="6"/>
      <c r="T64" s="6"/>
      <c r="U64" s="6"/>
      <c r="V64" s="2">
        <f t="shared" si="5"/>
        <v>0</v>
      </c>
      <c r="W64" s="6"/>
      <c r="X64" s="6"/>
      <c r="Y64" s="6"/>
      <c r="Z64" s="6"/>
      <c r="AA64" s="6"/>
      <c r="AB64" s="6"/>
      <c r="AC64" s="6"/>
      <c r="AD64" s="4" t="s">
        <v>4028</v>
      </c>
      <c r="AE64" s="2" t="s">
        <v>4029</v>
      </c>
      <c r="AF64" s="6"/>
      <c r="AG64" s="6"/>
      <c r="AH64" s="4" t="s">
        <v>4030</v>
      </c>
      <c r="AI64" s="6"/>
      <c r="AJ64" s="6"/>
    </row>
    <row r="65">
      <c r="A65" s="5">
        <v>186.0</v>
      </c>
      <c r="B65" s="63" t="s">
        <v>4031</v>
      </c>
      <c r="C65" s="4" t="s">
        <v>4032</v>
      </c>
      <c r="D65" s="4">
        <v>2007.0</v>
      </c>
      <c r="E65" s="6"/>
      <c r="F65" s="6"/>
      <c r="G65" s="39"/>
      <c r="H65" s="6"/>
      <c r="I65" s="6"/>
      <c r="J65" s="6"/>
      <c r="K65" s="2" t="s">
        <v>109</v>
      </c>
      <c r="N65" s="6"/>
      <c r="O65" s="6"/>
      <c r="P65" s="6"/>
      <c r="Q65" s="6"/>
      <c r="R65" s="6"/>
      <c r="S65" s="6"/>
      <c r="T65" s="6"/>
      <c r="U65" s="6"/>
      <c r="V65" s="2">
        <f t="shared" si="5"/>
        <v>0</v>
      </c>
      <c r="W65" s="6"/>
      <c r="X65" s="6"/>
      <c r="Y65" s="6"/>
      <c r="Z65" s="6"/>
      <c r="AA65" s="6"/>
      <c r="AB65" s="6"/>
      <c r="AC65" s="6"/>
      <c r="AD65" s="4" t="s">
        <v>4033</v>
      </c>
      <c r="AE65" s="6"/>
      <c r="AF65" s="6"/>
      <c r="AG65" s="6"/>
      <c r="AH65" s="4" t="s">
        <v>4034</v>
      </c>
      <c r="AI65" s="6"/>
      <c r="AJ65" s="6"/>
    </row>
    <row r="66">
      <c r="A66" s="5">
        <v>394.0</v>
      </c>
      <c r="B66" s="63" t="s">
        <v>4035</v>
      </c>
      <c r="C66" s="4" t="s">
        <v>4036</v>
      </c>
      <c r="D66" s="4">
        <v>2020.0</v>
      </c>
      <c r="E66" s="5"/>
      <c r="F66" s="5"/>
      <c r="G66" s="4">
        <v>-5.0</v>
      </c>
      <c r="H66" s="3">
        <v>0.0</v>
      </c>
      <c r="I66" s="5"/>
      <c r="J66" s="5"/>
      <c r="K66" s="3" t="s">
        <v>4037</v>
      </c>
      <c r="N66" s="2">
        <v>1.0</v>
      </c>
      <c r="O66" s="3">
        <v>1.0</v>
      </c>
      <c r="P66" s="3" t="s">
        <v>96</v>
      </c>
      <c r="Q66" s="3" t="s">
        <v>42</v>
      </c>
      <c r="R66" s="5"/>
      <c r="S66" s="3">
        <v>0.75</v>
      </c>
      <c r="T66" s="3">
        <v>0.25</v>
      </c>
      <c r="U66" s="3">
        <v>0.0</v>
      </c>
      <c r="V66" s="2">
        <f t="shared" si="5"/>
        <v>1</v>
      </c>
      <c r="W66" s="3" t="s">
        <v>4038</v>
      </c>
      <c r="X66" s="5"/>
      <c r="Y66" s="5"/>
      <c r="Z66" s="3" t="s">
        <v>2597</v>
      </c>
      <c r="AA66" s="3" t="s">
        <v>4039</v>
      </c>
      <c r="AB66" s="5"/>
      <c r="AC66" s="5"/>
      <c r="AD66" s="4" t="s">
        <v>4040</v>
      </c>
      <c r="AE66" s="3" t="s">
        <v>4041</v>
      </c>
      <c r="AF66" s="3" t="s">
        <v>4042</v>
      </c>
      <c r="AG66" s="5"/>
      <c r="AH66" s="4" t="s">
        <v>4043</v>
      </c>
      <c r="AI66" s="5"/>
      <c r="AJ66" s="3" t="s">
        <v>54</v>
      </c>
    </row>
    <row r="67">
      <c r="A67" s="5">
        <v>220.0</v>
      </c>
      <c r="B67" s="63" t="s">
        <v>4044</v>
      </c>
      <c r="C67" s="4" t="s">
        <v>4045</v>
      </c>
      <c r="D67" s="4">
        <v>2014.0</v>
      </c>
      <c r="E67" s="5"/>
      <c r="F67" s="5"/>
      <c r="G67" s="40"/>
      <c r="H67" s="5"/>
      <c r="I67" s="5"/>
      <c r="J67" s="5"/>
      <c r="K67" s="3" t="s">
        <v>2293</v>
      </c>
      <c r="N67" s="38"/>
      <c r="O67" s="5"/>
      <c r="P67" s="5"/>
      <c r="Q67" s="5"/>
      <c r="R67" s="5"/>
      <c r="S67" s="5"/>
      <c r="T67" s="5"/>
      <c r="U67" s="5"/>
      <c r="V67" s="2">
        <f t="shared" si="5"/>
        <v>0</v>
      </c>
      <c r="W67" s="5"/>
      <c r="X67" s="5"/>
      <c r="Y67" s="5"/>
      <c r="Z67" s="5"/>
      <c r="AA67" s="5"/>
      <c r="AB67" s="5"/>
      <c r="AC67" s="5"/>
      <c r="AD67" s="4" t="s">
        <v>4045</v>
      </c>
      <c r="AE67" s="5"/>
      <c r="AF67" s="5"/>
      <c r="AG67" s="5"/>
      <c r="AH67" s="4" t="s">
        <v>4046</v>
      </c>
      <c r="AI67" s="5"/>
      <c r="AJ67" s="5"/>
    </row>
    <row r="68">
      <c r="A68" s="5">
        <v>336.0</v>
      </c>
      <c r="B68" s="63" t="s">
        <v>4047</v>
      </c>
      <c r="C68" s="4" t="s">
        <v>4048</v>
      </c>
      <c r="D68" s="4">
        <v>2021.0</v>
      </c>
      <c r="E68" s="5"/>
      <c r="F68" s="5"/>
      <c r="G68" s="40"/>
      <c r="H68" s="5"/>
      <c r="I68" s="5"/>
      <c r="J68" s="5"/>
      <c r="K68" s="3" t="s">
        <v>1165</v>
      </c>
      <c r="N68" s="38"/>
      <c r="O68" s="5"/>
      <c r="P68" s="5"/>
      <c r="Q68" s="5"/>
      <c r="R68" s="5"/>
      <c r="S68" s="5"/>
      <c r="T68" s="5"/>
      <c r="U68" s="5"/>
      <c r="V68" s="2">
        <f t="shared" si="5"/>
        <v>0</v>
      </c>
      <c r="W68" s="5"/>
      <c r="X68" s="5"/>
      <c r="Y68" s="5"/>
      <c r="Z68" s="5"/>
      <c r="AA68" s="5"/>
      <c r="AB68" s="5"/>
      <c r="AC68" s="5"/>
      <c r="AD68" s="4" t="s">
        <v>4048</v>
      </c>
      <c r="AE68" s="5"/>
      <c r="AF68" s="5"/>
      <c r="AG68" s="5"/>
      <c r="AH68" s="4" t="s">
        <v>4049</v>
      </c>
      <c r="AI68" s="5"/>
      <c r="AJ68" s="5"/>
    </row>
    <row r="69">
      <c r="A69" s="5">
        <v>371.0</v>
      </c>
      <c r="B69" s="4" t="s">
        <v>4050</v>
      </c>
      <c r="C69" s="4" t="s">
        <v>4051</v>
      </c>
      <c r="D69" s="4">
        <v>2021.0</v>
      </c>
      <c r="E69" s="9"/>
      <c r="F69" s="3">
        <v>3.0</v>
      </c>
      <c r="G69" s="4">
        <v>-3.0</v>
      </c>
      <c r="H69" s="3">
        <v>-1.0</v>
      </c>
      <c r="I69" s="3">
        <v>-3.0</v>
      </c>
      <c r="J69" s="3">
        <v>0.0</v>
      </c>
      <c r="K69" s="3" t="s">
        <v>1147</v>
      </c>
      <c r="N69" s="2">
        <v>0.0</v>
      </c>
      <c r="O69" s="3">
        <v>1.0</v>
      </c>
      <c r="P69" s="3" t="s">
        <v>96</v>
      </c>
      <c r="Q69" s="3" t="s">
        <v>122</v>
      </c>
      <c r="R69" s="5"/>
      <c r="S69" s="12">
        <v>0.0</v>
      </c>
      <c r="T69" s="12">
        <v>0.5</v>
      </c>
      <c r="U69" s="3">
        <v>0.5</v>
      </c>
      <c r="V69" s="2">
        <f t="shared" si="5"/>
        <v>1</v>
      </c>
      <c r="W69" s="3" t="s">
        <v>4052</v>
      </c>
      <c r="X69" s="12" t="s">
        <v>2187</v>
      </c>
      <c r="Y69" s="12" t="s">
        <v>2900</v>
      </c>
      <c r="Z69" s="12" t="s">
        <v>291</v>
      </c>
      <c r="AB69" s="5"/>
      <c r="AC69" s="5"/>
      <c r="AD69" s="3" t="s">
        <v>4053</v>
      </c>
      <c r="AE69" s="3" t="s">
        <v>4054</v>
      </c>
      <c r="AF69" s="3" t="s">
        <v>4055</v>
      </c>
      <c r="AG69" s="5"/>
      <c r="AH69" s="4" t="s">
        <v>4056</v>
      </c>
      <c r="AI69" s="3" t="s">
        <v>69</v>
      </c>
      <c r="AJ69" s="3" t="s">
        <v>54</v>
      </c>
    </row>
    <row r="70">
      <c r="B70" s="12" t="s">
        <v>4057</v>
      </c>
    </row>
    <row r="71">
      <c r="A71" s="5">
        <v>355.0</v>
      </c>
      <c r="B71" s="4" t="s">
        <v>4058</v>
      </c>
      <c r="C71" s="4"/>
      <c r="D71" s="4">
        <v>2004.0</v>
      </c>
      <c r="E71" s="3" t="s">
        <v>4059</v>
      </c>
      <c r="F71" s="3">
        <v>3.0</v>
      </c>
      <c r="G71" s="22"/>
      <c r="H71" s="5"/>
      <c r="I71" s="5"/>
      <c r="J71" s="5"/>
      <c r="K71" s="3" t="s">
        <v>177</v>
      </c>
      <c r="N71" s="2">
        <v>0.0</v>
      </c>
      <c r="O71" s="3">
        <v>1.0</v>
      </c>
      <c r="P71" s="3" t="s">
        <v>314</v>
      </c>
      <c r="Q71" s="3" t="s">
        <v>122</v>
      </c>
      <c r="R71" s="5"/>
      <c r="S71" s="5"/>
      <c r="T71" s="5"/>
      <c r="U71" s="5"/>
      <c r="V71" s="2">
        <f>SUM(S71:U71)</f>
        <v>0</v>
      </c>
      <c r="W71" s="5"/>
      <c r="X71" s="5"/>
      <c r="Y71" s="5"/>
      <c r="Z71" s="5"/>
      <c r="AA71" s="3" t="s">
        <v>4060</v>
      </c>
      <c r="AB71" s="5"/>
      <c r="AC71" s="5"/>
      <c r="AD71" s="4"/>
      <c r="AE71" s="5"/>
      <c r="AF71" s="5"/>
      <c r="AG71" s="5"/>
      <c r="AH71" s="4"/>
      <c r="AI71" s="5"/>
      <c r="AJ71" s="5"/>
    </row>
  </sheetData>
  <conditionalFormatting sqref="AI71">
    <cfRule type="containsText" dxfId="5" priority="1" operator="containsText" text="upper">
      <formula>NOT(ISERROR(SEARCH(("upper"),(AI71))))</formula>
    </cfRule>
  </conditionalFormatting>
  <conditionalFormatting sqref="AI71">
    <cfRule type="containsText" dxfId="4" priority="2" operator="containsText" text="lower">
      <formula>NOT(ISERROR(SEARCH(("lower"),(AI71))))</formula>
    </cfRule>
  </conditionalFormatting>
  <conditionalFormatting sqref="AJ71">
    <cfRule type="containsText" dxfId="3" priority="3" operator="containsText" text="y">
      <formula>NOT(ISERROR(SEARCH(("y"),(AJ71))))</formula>
    </cfRule>
  </conditionalFormatting>
  <conditionalFormatting sqref="Q71">
    <cfRule type="cellIs" dxfId="1" priority="4" operator="equal">
      <formula>"Survey"</formula>
    </cfRule>
  </conditionalFormatting>
  <conditionalFormatting sqref="V71">
    <cfRule type="cellIs" dxfId="2" priority="5" operator="greaterThan">
      <formula>1</formula>
    </cfRule>
  </conditionalFormatting>
  <conditionalFormatting sqref="C71:AJ71">
    <cfRule type="containsBlanks" dxfId="0" priority="6">
      <formula>LEN(TRIM(C71))=0</formula>
    </cfRule>
  </conditionalFormatting>
  <conditionalFormatting sqref="N71">
    <cfRule type="cellIs" dxfId="3" priority="7" operator="equal">
      <formula>1</formula>
    </cfRule>
  </conditionalFormatting>
  <conditionalFormatting sqref="AJ69">
    <cfRule type="containsText" dxfId="3" priority="8" operator="containsText" text="y">
      <formula>NOT(ISERROR(SEARCH(("y"),(AJ69))))</formula>
    </cfRule>
  </conditionalFormatting>
  <conditionalFormatting sqref="Q69">
    <cfRule type="cellIs" dxfId="1" priority="9" operator="equal">
      <formula>"Survey"</formula>
    </cfRule>
  </conditionalFormatting>
  <conditionalFormatting sqref="V69">
    <cfRule type="cellIs" dxfId="2" priority="10" operator="greaterThan">
      <formula>1</formula>
    </cfRule>
  </conditionalFormatting>
  <conditionalFormatting sqref="AI69">
    <cfRule type="containsText" dxfId="5" priority="11" operator="containsText" text="upper">
      <formula>NOT(ISERROR(SEARCH(("upper"),(AI69))))</formula>
    </cfRule>
  </conditionalFormatting>
  <conditionalFormatting sqref="AI69">
    <cfRule type="containsText" dxfId="4" priority="12" operator="containsText" text="lower">
      <formula>NOT(ISERROR(SEARCH(("lower"),(AI69))))</formula>
    </cfRule>
  </conditionalFormatting>
  <conditionalFormatting sqref="N69">
    <cfRule type="cellIs" dxfId="3" priority="13" operator="equal">
      <formula>1</formula>
    </cfRule>
  </conditionalFormatting>
  <conditionalFormatting sqref="C69:AJ69">
    <cfRule type="containsBlanks" dxfId="0" priority="14">
      <formula>LEN(TRIM(C69))=0</formula>
    </cfRule>
  </conditionalFormatting>
  <conditionalFormatting sqref="C68:AJ68">
    <cfRule type="containsBlanks" dxfId="0" priority="15">
      <formula>LEN(TRIM(C68))=0</formula>
    </cfRule>
  </conditionalFormatting>
  <conditionalFormatting sqref="N68">
    <cfRule type="cellIs" dxfId="3" priority="16" operator="equal">
      <formula>1</formula>
    </cfRule>
  </conditionalFormatting>
  <conditionalFormatting sqref="AI68">
    <cfRule type="containsText" dxfId="5" priority="17" operator="containsText" text="upper">
      <formula>NOT(ISERROR(SEARCH(("upper"),(AI68))))</formula>
    </cfRule>
  </conditionalFormatting>
  <conditionalFormatting sqref="AI68">
    <cfRule type="containsText" dxfId="4" priority="18" operator="containsText" text="lower">
      <formula>NOT(ISERROR(SEARCH(("lower"),(AI68))))</formula>
    </cfRule>
  </conditionalFormatting>
  <conditionalFormatting sqref="AJ68">
    <cfRule type="containsText" dxfId="3" priority="19" operator="containsText" text="y">
      <formula>NOT(ISERROR(SEARCH(("y"),(AJ68))))</formula>
    </cfRule>
  </conditionalFormatting>
  <conditionalFormatting sqref="Q68">
    <cfRule type="cellIs" dxfId="1" priority="20" operator="equal">
      <formula>"Survey"</formula>
    </cfRule>
  </conditionalFormatting>
  <conditionalFormatting sqref="V68">
    <cfRule type="cellIs" dxfId="2" priority="21" operator="greaterThan">
      <formula>1</formula>
    </cfRule>
  </conditionalFormatting>
  <conditionalFormatting sqref="AI67">
    <cfRule type="containsText" dxfId="4" priority="22" operator="containsText" text="lower">
      <formula>NOT(ISERROR(SEARCH(("lower"),(AI67))))</formula>
    </cfRule>
  </conditionalFormatting>
  <conditionalFormatting sqref="AI67">
    <cfRule type="containsText" dxfId="5" priority="23" operator="containsText" text="upper">
      <formula>NOT(ISERROR(SEARCH(("upper"),(AI67))))</formula>
    </cfRule>
  </conditionalFormatting>
  <conditionalFormatting sqref="AJ67">
    <cfRule type="containsText" dxfId="3" priority="24" operator="containsText" text="y">
      <formula>NOT(ISERROR(SEARCH(("y"),(AJ67))))</formula>
    </cfRule>
  </conditionalFormatting>
  <conditionalFormatting sqref="Q67">
    <cfRule type="cellIs" dxfId="1" priority="25" operator="equal">
      <formula>"Survey"</formula>
    </cfRule>
  </conditionalFormatting>
  <conditionalFormatting sqref="V67">
    <cfRule type="cellIs" dxfId="2" priority="26" operator="greaterThan">
      <formula>1</formula>
    </cfRule>
  </conditionalFormatting>
  <conditionalFormatting sqref="C67:AJ67">
    <cfRule type="containsBlanks" dxfId="0" priority="27">
      <formula>LEN(TRIM(C67))=0</formula>
    </cfRule>
  </conditionalFormatting>
  <conditionalFormatting sqref="N67">
    <cfRule type="cellIs" dxfId="3" priority="28" operator="equal">
      <formula>1</formula>
    </cfRule>
  </conditionalFormatting>
  <conditionalFormatting sqref="AI66">
    <cfRule type="containsText" dxfId="5" priority="29" operator="containsText" text="upper">
      <formula>NOT(ISERROR(SEARCH(("upper"),(AI66))))</formula>
    </cfRule>
  </conditionalFormatting>
  <conditionalFormatting sqref="AI66">
    <cfRule type="containsText" dxfId="4" priority="30" operator="containsText" text="lower">
      <formula>NOT(ISERROR(SEARCH(("lower"),(AI66))))</formula>
    </cfRule>
  </conditionalFormatting>
  <conditionalFormatting sqref="Q66">
    <cfRule type="cellIs" dxfId="1" priority="31" operator="equal">
      <formula>"Survey"</formula>
    </cfRule>
  </conditionalFormatting>
  <conditionalFormatting sqref="V66">
    <cfRule type="cellIs" dxfId="2" priority="32" operator="greaterThan">
      <formula>1</formula>
    </cfRule>
  </conditionalFormatting>
  <conditionalFormatting sqref="C66:AJ66">
    <cfRule type="containsBlanks" dxfId="0" priority="33">
      <formula>LEN(TRIM(C66))=0</formula>
    </cfRule>
  </conditionalFormatting>
  <conditionalFormatting sqref="N66">
    <cfRule type="cellIs" dxfId="3" priority="34" operator="equal">
      <formula>1</formula>
    </cfRule>
  </conditionalFormatting>
  <conditionalFormatting sqref="AJ66">
    <cfRule type="containsText" dxfId="3" priority="35" operator="containsText" text="y">
      <formula>NOT(ISERROR(SEARCH(("y"),(AJ66))))</formula>
    </cfRule>
  </conditionalFormatting>
  <conditionalFormatting sqref="AI65">
    <cfRule type="containsText" dxfId="5" priority="36" operator="containsText" text="upper">
      <formula>NOT(ISERROR(SEARCH(("upper"),(AI65))))</formula>
    </cfRule>
  </conditionalFormatting>
  <conditionalFormatting sqref="AI65">
    <cfRule type="containsText" dxfId="4" priority="37" operator="containsText" text="lower">
      <formula>NOT(ISERROR(SEARCH(("lower"),(AI65))))</formula>
    </cfRule>
  </conditionalFormatting>
  <conditionalFormatting sqref="AJ65">
    <cfRule type="containsText" dxfId="3" priority="38" operator="containsText" text="y">
      <formula>NOT(ISERROR(SEARCH(("y"),(AJ65))))</formula>
    </cfRule>
  </conditionalFormatting>
  <conditionalFormatting sqref="Q65">
    <cfRule type="cellIs" dxfId="1" priority="39" operator="equal">
      <formula>"Survey"</formula>
    </cfRule>
  </conditionalFormatting>
  <conditionalFormatting sqref="V65">
    <cfRule type="cellIs" dxfId="2" priority="40" operator="greaterThan">
      <formula>1</formula>
    </cfRule>
  </conditionalFormatting>
  <conditionalFormatting sqref="N65">
    <cfRule type="cellIs" dxfId="3" priority="41" operator="equal">
      <formula>1</formula>
    </cfRule>
  </conditionalFormatting>
  <conditionalFormatting sqref="C65:AJ65">
    <cfRule type="containsBlanks" dxfId="0" priority="42">
      <formula>LEN(TRIM(C65))=0</formula>
    </cfRule>
  </conditionalFormatting>
  <conditionalFormatting sqref="AI64">
    <cfRule type="containsText" dxfId="5" priority="43" operator="containsText" text="upper">
      <formula>NOT(ISERROR(SEARCH(("upper"),(AI64))))</formula>
    </cfRule>
  </conditionalFormatting>
  <conditionalFormatting sqref="AI64">
    <cfRule type="containsText" dxfId="4" priority="44" operator="containsText" text="lower">
      <formula>NOT(ISERROR(SEARCH(("lower"),(AI64))))</formula>
    </cfRule>
  </conditionalFormatting>
  <conditionalFormatting sqref="AJ64">
    <cfRule type="containsText" dxfId="3" priority="45" operator="containsText" text="y">
      <formula>NOT(ISERROR(SEARCH(("y"),(AJ64))))</formula>
    </cfRule>
  </conditionalFormatting>
  <conditionalFormatting sqref="C64:AJ64">
    <cfRule type="containsBlanks" dxfId="0" priority="46">
      <formula>LEN(TRIM(C64))=0</formula>
    </cfRule>
  </conditionalFormatting>
  <conditionalFormatting sqref="Q64">
    <cfRule type="cellIs" dxfId="1" priority="47" operator="equal">
      <formula>"Survey"</formula>
    </cfRule>
  </conditionalFormatting>
  <conditionalFormatting sqref="V64">
    <cfRule type="cellIs" dxfId="2" priority="48" operator="greaterThan">
      <formula>1</formula>
    </cfRule>
  </conditionalFormatting>
  <conditionalFormatting sqref="N64">
    <cfRule type="cellIs" dxfId="3" priority="49" operator="equal">
      <formula>1</formula>
    </cfRule>
  </conditionalFormatting>
  <conditionalFormatting sqref="Q63">
    <cfRule type="cellIs" dxfId="1" priority="50" operator="equal">
      <formula>"Survey"</formula>
    </cfRule>
  </conditionalFormatting>
  <conditionalFormatting sqref="N63">
    <cfRule type="cellIs" dxfId="3" priority="51" operator="equal">
      <formula>1</formula>
    </cfRule>
  </conditionalFormatting>
  <conditionalFormatting sqref="C63:AJ63">
    <cfRule type="containsBlanks" dxfId="0" priority="52">
      <formula>LEN(TRIM(C63))=0</formula>
    </cfRule>
  </conditionalFormatting>
  <conditionalFormatting sqref="AI63">
    <cfRule type="containsText" dxfId="5" priority="53" operator="containsText" text="upper">
      <formula>NOT(ISERROR(SEARCH(("upper"),(AI63))))</formula>
    </cfRule>
  </conditionalFormatting>
  <conditionalFormatting sqref="AI63">
    <cfRule type="containsText" dxfId="4" priority="54" operator="containsText" text="lower">
      <formula>NOT(ISERROR(SEARCH(("lower"),(AI63))))</formula>
    </cfRule>
  </conditionalFormatting>
  <conditionalFormatting sqref="AJ63">
    <cfRule type="containsText" dxfId="3" priority="55" operator="containsText" text="y">
      <formula>NOT(ISERROR(SEARCH(("y"),(AJ63))))</formula>
    </cfRule>
  </conditionalFormatting>
  <conditionalFormatting sqref="V63">
    <cfRule type="cellIs" dxfId="2" priority="56" operator="greaterThan">
      <formula>1</formula>
    </cfRule>
  </conditionalFormatting>
  <conditionalFormatting sqref="C62:AJ62">
    <cfRule type="containsBlanks" dxfId="0" priority="57">
      <formula>LEN(TRIM(C62))=0</formula>
    </cfRule>
  </conditionalFormatting>
  <conditionalFormatting sqref="V62">
    <cfRule type="cellIs" dxfId="2" priority="58" operator="greaterThan">
      <formula>1</formula>
    </cfRule>
  </conditionalFormatting>
  <conditionalFormatting sqref="N62">
    <cfRule type="cellIs" dxfId="3" priority="59" operator="equal">
      <formula>1</formula>
    </cfRule>
  </conditionalFormatting>
  <conditionalFormatting sqref="AI62">
    <cfRule type="containsText" dxfId="5" priority="60" operator="containsText" text="upper">
      <formula>NOT(ISERROR(SEARCH(("upper"),(AI62))))</formula>
    </cfRule>
  </conditionalFormatting>
  <conditionalFormatting sqref="AI62">
    <cfRule type="containsText" dxfId="4" priority="61" operator="containsText" text="lower">
      <formula>NOT(ISERROR(SEARCH(("lower"),(AI62))))</formula>
    </cfRule>
  </conditionalFormatting>
  <conditionalFormatting sqref="AJ62">
    <cfRule type="containsText" dxfId="3" priority="62" operator="containsText" text="y">
      <formula>NOT(ISERROR(SEARCH(("y"),(AJ62))))</formula>
    </cfRule>
  </conditionalFormatting>
  <conditionalFormatting sqref="Q62">
    <cfRule type="cellIs" dxfId="1" priority="63" operator="equal">
      <formula>"Survey"</formula>
    </cfRule>
  </conditionalFormatting>
  <conditionalFormatting sqref="C61:AJ61">
    <cfRule type="containsBlanks" dxfId="0" priority="64">
      <formula>LEN(TRIM(C61))=0</formula>
    </cfRule>
  </conditionalFormatting>
  <conditionalFormatting sqref="N61">
    <cfRule type="cellIs" dxfId="3" priority="65" operator="equal">
      <formula>1</formula>
    </cfRule>
  </conditionalFormatting>
  <conditionalFormatting sqref="AI61">
    <cfRule type="containsText" dxfId="5" priority="66" operator="containsText" text="upper">
      <formula>NOT(ISERROR(SEARCH(("upper"),(AI61))))</formula>
    </cfRule>
  </conditionalFormatting>
  <conditionalFormatting sqref="AI61">
    <cfRule type="containsText" dxfId="4" priority="67" operator="containsText" text="lower">
      <formula>NOT(ISERROR(SEARCH(("lower"),(AI61))))</formula>
    </cfRule>
  </conditionalFormatting>
  <conditionalFormatting sqref="AJ61">
    <cfRule type="containsText" dxfId="3" priority="68" operator="containsText" text="y">
      <formula>NOT(ISERROR(SEARCH(("y"),(AJ61))))</formula>
    </cfRule>
  </conditionalFormatting>
  <conditionalFormatting sqref="Q61">
    <cfRule type="cellIs" dxfId="1" priority="69" operator="equal">
      <formula>"Survey"</formula>
    </cfRule>
  </conditionalFormatting>
  <conditionalFormatting sqref="V61">
    <cfRule type="cellIs" dxfId="2" priority="70" operator="greaterThan">
      <formula>1</formula>
    </cfRule>
  </conditionalFormatting>
  <conditionalFormatting sqref="C60:AJ60">
    <cfRule type="containsBlanks" dxfId="0" priority="71">
      <formula>LEN(TRIM(C60))=0</formula>
    </cfRule>
  </conditionalFormatting>
  <conditionalFormatting sqref="N60">
    <cfRule type="cellIs" dxfId="3" priority="72" operator="equal">
      <formula>1</formula>
    </cfRule>
  </conditionalFormatting>
  <conditionalFormatting sqref="AI60">
    <cfRule type="containsText" dxfId="5" priority="73" operator="containsText" text="upper">
      <formula>NOT(ISERROR(SEARCH(("upper"),(AI60))))</formula>
    </cfRule>
  </conditionalFormatting>
  <conditionalFormatting sqref="AI60">
    <cfRule type="containsText" dxfId="4" priority="74" operator="containsText" text="lower">
      <formula>NOT(ISERROR(SEARCH(("lower"),(AI60))))</formula>
    </cfRule>
  </conditionalFormatting>
  <conditionalFormatting sqref="AJ60">
    <cfRule type="containsText" dxfId="3" priority="75" operator="containsText" text="y">
      <formula>NOT(ISERROR(SEARCH(("y"),(AJ60))))</formula>
    </cfRule>
  </conditionalFormatting>
  <conditionalFormatting sqref="Q60">
    <cfRule type="cellIs" dxfId="1" priority="76" operator="equal">
      <formula>"Survey"</formula>
    </cfRule>
  </conditionalFormatting>
  <conditionalFormatting sqref="V60">
    <cfRule type="cellIs" dxfId="2" priority="77" operator="greaterThan">
      <formula>1</formula>
    </cfRule>
  </conditionalFormatting>
  <conditionalFormatting sqref="AI59">
    <cfRule type="containsText" dxfId="5" priority="78" operator="containsText" text="upper">
      <formula>NOT(ISERROR(SEARCH(("upper"),(AI59))))</formula>
    </cfRule>
  </conditionalFormatting>
  <conditionalFormatting sqref="AI59">
    <cfRule type="containsText" dxfId="4" priority="79" operator="containsText" text="lower">
      <formula>NOT(ISERROR(SEARCH(("lower"),(AI59))))</formula>
    </cfRule>
  </conditionalFormatting>
  <conditionalFormatting sqref="C59:AJ59">
    <cfRule type="containsBlanks" dxfId="0" priority="80">
      <formula>LEN(TRIM(C59))=0</formula>
    </cfRule>
  </conditionalFormatting>
  <conditionalFormatting sqref="N59">
    <cfRule type="cellIs" dxfId="3" priority="81" operator="equal">
      <formula>1</formula>
    </cfRule>
  </conditionalFormatting>
  <conditionalFormatting sqref="AJ59">
    <cfRule type="containsText" dxfId="3" priority="82" operator="containsText" text="y">
      <formula>NOT(ISERROR(SEARCH(("y"),(AJ59))))</formula>
    </cfRule>
  </conditionalFormatting>
  <conditionalFormatting sqref="Q59">
    <cfRule type="cellIs" dxfId="1" priority="83" operator="equal">
      <formula>"Survey"</formula>
    </cfRule>
  </conditionalFormatting>
  <conditionalFormatting sqref="V59">
    <cfRule type="cellIs" dxfId="2" priority="84" operator="greaterThan">
      <formula>1</formula>
    </cfRule>
  </conditionalFormatting>
  <conditionalFormatting sqref="C58:AJ58">
    <cfRule type="containsBlanks" dxfId="0" priority="85">
      <formula>LEN(TRIM(C58))=0</formula>
    </cfRule>
  </conditionalFormatting>
  <conditionalFormatting sqref="N58">
    <cfRule type="cellIs" dxfId="3" priority="86" operator="equal">
      <formula>1</formula>
    </cfRule>
  </conditionalFormatting>
  <conditionalFormatting sqref="AI58">
    <cfRule type="containsText" dxfId="5" priority="87" operator="containsText" text="upper">
      <formula>NOT(ISERROR(SEARCH(("upper"),(AI58))))</formula>
    </cfRule>
  </conditionalFormatting>
  <conditionalFormatting sqref="AI58">
    <cfRule type="containsText" dxfId="4" priority="88" operator="containsText" text="lower">
      <formula>NOT(ISERROR(SEARCH(("lower"),(AI58))))</formula>
    </cfRule>
  </conditionalFormatting>
  <conditionalFormatting sqref="AJ58">
    <cfRule type="containsText" dxfId="3" priority="89" operator="containsText" text="y">
      <formula>NOT(ISERROR(SEARCH(("y"),(AJ58))))</formula>
    </cfRule>
  </conditionalFormatting>
  <conditionalFormatting sqref="Q58">
    <cfRule type="cellIs" dxfId="1" priority="90" operator="equal">
      <formula>"Survey"</formula>
    </cfRule>
  </conditionalFormatting>
  <conditionalFormatting sqref="V58">
    <cfRule type="cellIs" dxfId="2" priority="91" operator="greaterThan">
      <formula>1</formula>
    </cfRule>
  </conditionalFormatting>
  <conditionalFormatting sqref="AI56:AI57">
    <cfRule type="containsText" dxfId="5" priority="92" operator="containsText" text="upper">
      <formula>NOT(ISERROR(SEARCH(("upper"),(AI56))))</formula>
    </cfRule>
  </conditionalFormatting>
  <conditionalFormatting sqref="AI56:AI57">
    <cfRule type="containsText" dxfId="4" priority="93" operator="containsText" text="lower">
      <formula>NOT(ISERROR(SEARCH(("lower"),(AI56))))</formula>
    </cfRule>
  </conditionalFormatting>
  <conditionalFormatting sqref="AJ56:AJ57">
    <cfRule type="containsText" dxfId="3" priority="94" operator="containsText" text="y">
      <formula>NOT(ISERROR(SEARCH(("y"),(AJ56))))</formula>
    </cfRule>
  </conditionalFormatting>
  <conditionalFormatting sqref="Q56:Q57">
    <cfRule type="cellIs" dxfId="1" priority="95" operator="equal">
      <formula>"Survey"</formula>
    </cfRule>
  </conditionalFormatting>
  <conditionalFormatting sqref="V56:V57">
    <cfRule type="cellIs" dxfId="2" priority="96" operator="greaterThan">
      <formula>1</formula>
    </cfRule>
  </conditionalFormatting>
  <conditionalFormatting sqref="N56:N57">
    <cfRule type="cellIs" dxfId="3" priority="97" operator="equal">
      <formula>1</formula>
    </cfRule>
  </conditionalFormatting>
  <conditionalFormatting sqref="C56:AJ57">
    <cfRule type="containsBlanks" dxfId="0" priority="98">
      <formula>LEN(TRIM(C56))=0</formula>
    </cfRule>
  </conditionalFormatting>
  <conditionalFormatting sqref="AI55">
    <cfRule type="containsText" dxfId="5" priority="99" operator="containsText" text="upper">
      <formula>NOT(ISERROR(SEARCH(("upper"),(AI55))))</formula>
    </cfRule>
  </conditionalFormatting>
  <conditionalFormatting sqref="AI55">
    <cfRule type="containsText" dxfId="4" priority="100" operator="containsText" text="lower">
      <formula>NOT(ISERROR(SEARCH(("lower"),(AI55))))</formula>
    </cfRule>
  </conditionalFormatting>
  <conditionalFormatting sqref="V55">
    <cfRule type="cellIs" dxfId="2" priority="101" operator="greaterThan">
      <formula>1</formula>
    </cfRule>
  </conditionalFormatting>
  <conditionalFormatting sqref="Q55">
    <cfRule type="cellIs" dxfId="1" priority="102" operator="equal">
      <formula>"Survey"</formula>
    </cfRule>
  </conditionalFormatting>
  <conditionalFormatting sqref="N55">
    <cfRule type="cellIs" dxfId="3" priority="103" operator="equal">
      <formula>1</formula>
    </cfRule>
  </conditionalFormatting>
  <conditionalFormatting sqref="AJ55">
    <cfRule type="containsText" dxfId="3" priority="104" operator="containsText" text="y">
      <formula>NOT(ISERROR(SEARCH(("y"),(AJ55))))</formula>
    </cfRule>
  </conditionalFormatting>
  <conditionalFormatting sqref="C55:AJ55">
    <cfRule type="containsBlanks" dxfId="0" priority="105">
      <formula>LEN(TRIM(C55))=0</formula>
    </cfRule>
  </conditionalFormatting>
  <conditionalFormatting sqref="V54">
    <cfRule type="cellIs" dxfId="2" priority="106" operator="greaterThan">
      <formula>1</formula>
    </cfRule>
  </conditionalFormatting>
  <conditionalFormatting sqref="C54:AJ54">
    <cfRule type="containsBlanks" dxfId="0" priority="107">
      <formula>LEN(TRIM(C54))=0</formula>
    </cfRule>
  </conditionalFormatting>
  <conditionalFormatting sqref="AI54">
    <cfRule type="containsText" dxfId="4" priority="108" operator="containsText" text="lower">
      <formula>NOT(ISERROR(SEARCH(("lower"),(AI54))))</formula>
    </cfRule>
  </conditionalFormatting>
  <conditionalFormatting sqref="AI54">
    <cfRule type="containsText" dxfId="5" priority="109" operator="containsText" text="upper">
      <formula>NOT(ISERROR(SEARCH(("upper"),(AI54))))</formula>
    </cfRule>
  </conditionalFormatting>
  <conditionalFormatting sqref="N54">
    <cfRule type="cellIs" dxfId="3" priority="110" operator="equal">
      <formula>1</formula>
    </cfRule>
  </conditionalFormatting>
  <conditionalFormatting sqref="AJ54">
    <cfRule type="containsText" dxfId="3" priority="111" operator="containsText" text="y">
      <formula>NOT(ISERROR(SEARCH(("y"),(AJ54))))</formula>
    </cfRule>
  </conditionalFormatting>
  <conditionalFormatting sqref="Q54">
    <cfRule type="cellIs" dxfId="1" priority="112" operator="equal">
      <formula>"Survey"</formula>
    </cfRule>
  </conditionalFormatting>
  <conditionalFormatting sqref="AI53">
    <cfRule type="containsText" dxfId="4" priority="113" operator="containsText" text="lower">
      <formula>NOT(ISERROR(SEARCH(("lower"),(AI53))))</formula>
    </cfRule>
  </conditionalFormatting>
  <conditionalFormatting sqref="AI53">
    <cfRule type="containsText" dxfId="5" priority="114" operator="containsText" text="upper">
      <formula>NOT(ISERROR(SEARCH(("upper"),(AI53))))</formula>
    </cfRule>
  </conditionalFormatting>
  <conditionalFormatting sqref="AJ53">
    <cfRule type="containsText" dxfId="3" priority="115" operator="containsText" text="y">
      <formula>NOT(ISERROR(SEARCH(("y"),(AJ53))))</formula>
    </cfRule>
  </conditionalFormatting>
  <conditionalFormatting sqref="Q53">
    <cfRule type="cellIs" dxfId="1" priority="116" operator="equal">
      <formula>"Survey"</formula>
    </cfRule>
  </conditionalFormatting>
  <conditionalFormatting sqref="V53">
    <cfRule type="cellIs" dxfId="2" priority="117" operator="greaterThan">
      <formula>1</formula>
    </cfRule>
  </conditionalFormatting>
  <conditionalFormatting sqref="C53:AJ53">
    <cfRule type="containsBlanks" dxfId="0" priority="118">
      <formula>LEN(TRIM(C53))=0</formula>
    </cfRule>
  </conditionalFormatting>
  <conditionalFormatting sqref="N53">
    <cfRule type="cellIs" dxfId="3" priority="119" operator="equal">
      <formula>1</formula>
    </cfRule>
  </conditionalFormatting>
  <conditionalFormatting sqref="AI52">
    <cfRule type="containsText" dxfId="5" priority="120" operator="containsText" text="upper">
      <formula>NOT(ISERROR(SEARCH(("upper"),(AI52))))</formula>
    </cfRule>
  </conditionalFormatting>
  <conditionalFormatting sqref="AI52">
    <cfRule type="containsText" dxfId="4" priority="121" operator="containsText" text="lower">
      <formula>NOT(ISERROR(SEARCH(("lower"),(AI52))))</formula>
    </cfRule>
  </conditionalFormatting>
  <conditionalFormatting sqref="V52">
    <cfRule type="cellIs" dxfId="2" priority="122" operator="greaterThan">
      <formula>1</formula>
    </cfRule>
  </conditionalFormatting>
  <conditionalFormatting sqref="C52:AJ52">
    <cfRule type="containsBlanks" dxfId="0" priority="123">
      <formula>LEN(TRIM(C52))=0</formula>
    </cfRule>
  </conditionalFormatting>
  <conditionalFormatting sqref="N52">
    <cfRule type="cellIs" dxfId="3" priority="124" operator="equal">
      <formula>1</formula>
    </cfRule>
  </conditionalFormatting>
  <conditionalFormatting sqref="AJ52">
    <cfRule type="containsText" dxfId="3" priority="125" operator="containsText" text="y">
      <formula>NOT(ISERROR(SEARCH(("y"),(AJ52))))</formula>
    </cfRule>
  </conditionalFormatting>
  <conditionalFormatting sqref="Q52">
    <cfRule type="cellIs" dxfId="1" priority="126" operator="equal">
      <formula>"Survey"</formula>
    </cfRule>
  </conditionalFormatting>
  <conditionalFormatting sqref="AI51">
    <cfRule type="containsText" dxfId="5" priority="127" operator="containsText" text="upper">
      <formula>NOT(ISERROR(SEARCH(("upper"),(AI51))))</formula>
    </cfRule>
  </conditionalFormatting>
  <conditionalFormatting sqref="AI51">
    <cfRule type="containsText" dxfId="4" priority="128" operator="containsText" text="lower">
      <formula>NOT(ISERROR(SEARCH(("lower"),(AI51))))</formula>
    </cfRule>
  </conditionalFormatting>
  <conditionalFormatting sqref="Q51">
    <cfRule type="cellIs" dxfId="1" priority="129" operator="equal">
      <formula>"Survey"</formula>
    </cfRule>
  </conditionalFormatting>
  <conditionalFormatting sqref="N51">
    <cfRule type="cellIs" dxfId="3" priority="130" operator="equal">
      <formula>1</formula>
    </cfRule>
  </conditionalFormatting>
  <conditionalFormatting sqref="C51:AJ51">
    <cfRule type="containsBlanks" dxfId="0" priority="131">
      <formula>LEN(TRIM(C51))=0</formula>
    </cfRule>
  </conditionalFormatting>
  <conditionalFormatting sqref="AJ51">
    <cfRule type="containsText" dxfId="3" priority="132" operator="containsText" text="y">
      <formula>NOT(ISERROR(SEARCH(("y"),(AJ51))))</formula>
    </cfRule>
  </conditionalFormatting>
  <conditionalFormatting sqref="V51">
    <cfRule type="cellIs" dxfId="2" priority="133" operator="greaterThan">
      <formula>1</formula>
    </cfRule>
  </conditionalFormatting>
  <conditionalFormatting sqref="AI50">
    <cfRule type="containsText" dxfId="5" priority="134" operator="containsText" text="upper">
      <formula>NOT(ISERROR(SEARCH(("upper"),(AI50))))</formula>
    </cfRule>
  </conditionalFormatting>
  <conditionalFormatting sqref="AI50">
    <cfRule type="containsText" dxfId="4" priority="135" operator="containsText" text="lower">
      <formula>NOT(ISERROR(SEARCH(("lower"),(AI50))))</formula>
    </cfRule>
  </conditionalFormatting>
  <conditionalFormatting sqref="C50:AJ50">
    <cfRule type="containsBlanks" dxfId="0" priority="136">
      <formula>LEN(TRIM(C50))=0</formula>
    </cfRule>
  </conditionalFormatting>
  <conditionalFormatting sqref="N50">
    <cfRule type="cellIs" dxfId="3" priority="137" operator="equal">
      <formula>1</formula>
    </cfRule>
  </conditionalFormatting>
  <conditionalFormatting sqref="AJ50">
    <cfRule type="containsText" dxfId="3" priority="138" operator="containsText" text="y">
      <formula>NOT(ISERROR(SEARCH(("y"),(AJ50))))</formula>
    </cfRule>
  </conditionalFormatting>
  <conditionalFormatting sqref="Q50">
    <cfRule type="cellIs" dxfId="1" priority="139" operator="equal">
      <formula>"Survey"</formula>
    </cfRule>
  </conditionalFormatting>
  <conditionalFormatting sqref="V50">
    <cfRule type="cellIs" dxfId="2" priority="140" operator="greaterThan">
      <formula>1</formula>
    </cfRule>
  </conditionalFormatting>
  <conditionalFormatting sqref="AI49">
    <cfRule type="containsText" dxfId="5" priority="141" operator="containsText" text="upper">
      <formula>NOT(ISERROR(SEARCH(("upper"),(AI49))))</formula>
    </cfRule>
  </conditionalFormatting>
  <conditionalFormatting sqref="AI49">
    <cfRule type="containsText" dxfId="4" priority="142" operator="containsText" text="lower">
      <formula>NOT(ISERROR(SEARCH(("lower"),(AI49))))</formula>
    </cfRule>
  </conditionalFormatting>
  <conditionalFormatting sqref="C49:AJ49">
    <cfRule type="containsBlanks" dxfId="0" priority="143">
      <formula>LEN(TRIM(C49))=0</formula>
    </cfRule>
  </conditionalFormatting>
  <conditionalFormatting sqref="AJ49">
    <cfRule type="containsText" dxfId="3" priority="144" operator="containsText" text="y">
      <formula>NOT(ISERROR(SEARCH(("y"),(AJ49))))</formula>
    </cfRule>
  </conditionalFormatting>
  <conditionalFormatting sqref="N49">
    <cfRule type="cellIs" dxfId="3" priority="145" operator="equal">
      <formula>1</formula>
    </cfRule>
  </conditionalFormatting>
  <conditionalFormatting sqref="Q49">
    <cfRule type="cellIs" dxfId="1" priority="146" operator="equal">
      <formula>"Survey"</formula>
    </cfRule>
  </conditionalFormatting>
  <conditionalFormatting sqref="V49">
    <cfRule type="cellIs" dxfId="2" priority="147" operator="greaterThan">
      <formula>1</formula>
    </cfRule>
  </conditionalFormatting>
  <conditionalFormatting sqref="N48">
    <cfRule type="cellIs" dxfId="3" priority="148" operator="equal">
      <formula>1</formula>
    </cfRule>
  </conditionalFormatting>
  <conditionalFormatting sqref="V48">
    <cfRule type="cellIs" dxfId="2" priority="149" operator="greaterThan">
      <formula>1</formula>
    </cfRule>
  </conditionalFormatting>
  <conditionalFormatting sqref="AI48">
    <cfRule type="containsText" dxfId="5" priority="150" operator="containsText" text="upper">
      <formula>NOT(ISERROR(SEARCH(("upper"),(AI48))))</formula>
    </cfRule>
  </conditionalFormatting>
  <conditionalFormatting sqref="AI48">
    <cfRule type="containsText" dxfId="4" priority="151" operator="containsText" text="lower">
      <formula>NOT(ISERROR(SEARCH(("lower"),(AI48))))</formula>
    </cfRule>
  </conditionalFormatting>
  <conditionalFormatting sqref="C48:AJ48">
    <cfRule type="containsBlanks" dxfId="0" priority="152">
      <formula>LEN(TRIM(C48))=0</formula>
    </cfRule>
  </conditionalFormatting>
  <conditionalFormatting sqref="AJ48">
    <cfRule type="containsText" dxfId="3" priority="153" operator="containsText" text="y">
      <formula>NOT(ISERROR(SEARCH(("y"),(AJ48))))</formula>
    </cfRule>
  </conditionalFormatting>
  <conditionalFormatting sqref="Q48">
    <cfRule type="cellIs" dxfId="1" priority="154" operator="equal">
      <formula>"Survey"</formula>
    </cfRule>
  </conditionalFormatting>
  <conditionalFormatting sqref="AI47">
    <cfRule type="containsText" dxfId="5" priority="155" operator="containsText" text="upper">
      <formula>NOT(ISERROR(SEARCH(("upper"),(AI47))))</formula>
    </cfRule>
  </conditionalFormatting>
  <conditionalFormatting sqref="AI47">
    <cfRule type="containsText" dxfId="4" priority="156" operator="containsText" text="lower">
      <formula>NOT(ISERROR(SEARCH(("lower"),(AI47))))</formula>
    </cfRule>
  </conditionalFormatting>
  <conditionalFormatting sqref="AJ47">
    <cfRule type="containsText" dxfId="3" priority="157" operator="containsText" text="y">
      <formula>NOT(ISERROR(SEARCH(("y"),(AJ47))))</formula>
    </cfRule>
  </conditionalFormatting>
  <conditionalFormatting sqref="C47:AJ47">
    <cfRule type="containsBlanks" dxfId="0" priority="158">
      <formula>LEN(TRIM(C47))=0</formula>
    </cfRule>
  </conditionalFormatting>
  <conditionalFormatting sqref="N47">
    <cfRule type="cellIs" dxfId="3" priority="159" operator="equal">
      <formula>1</formula>
    </cfRule>
  </conditionalFormatting>
  <conditionalFormatting sqref="Q47">
    <cfRule type="cellIs" dxfId="1" priority="160" operator="equal">
      <formula>"Survey"</formula>
    </cfRule>
  </conditionalFormatting>
  <conditionalFormatting sqref="V47">
    <cfRule type="cellIs" dxfId="2" priority="161" operator="greaterThan">
      <formula>1</formula>
    </cfRule>
  </conditionalFormatting>
  <conditionalFormatting sqref="N46">
    <cfRule type="cellIs" dxfId="3" priority="162" operator="equal">
      <formula>1</formula>
    </cfRule>
  </conditionalFormatting>
  <conditionalFormatting sqref="Q46">
    <cfRule type="cellIs" dxfId="1" priority="163" operator="equal">
      <formula>"Survey"</formula>
    </cfRule>
  </conditionalFormatting>
  <conditionalFormatting sqref="AI46">
    <cfRule type="containsText" dxfId="5" priority="164" operator="containsText" text="upper">
      <formula>NOT(ISERROR(SEARCH(("upper"),(AI46))))</formula>
    </cfRule>
  </conditionalFormatting>
  <conditionalFormatting sqref="AI46">
    <cfRule type="containsText" dxfId="4" priority="165" operator="containsText" text="lower">
      <formula>NOT(ISERROR(SEARCH(("lower"),(AI46))))</formula>
    </cfRule>
  </conditionalFormatting>
  <conditionalFormatting sqref="AJ46">
    <cfRule type="containsText" dxfId="3" priority="166" operator="containsText" text="y">
      <formula>NOT(ISERROR(SEARCH(("y"),(AJ46))))</formula>
    </cfRule>
  </conditionalFormatting>
  <conditionalFormatting sqref="C46:AJ46">
    <cfRule type="containsBlanks" dxfId="0" priority="167">
      <formula>LEN(TRIM(C46))=0</formula>
    </cfRule>
  </conditionalFormatting>
  <conditionalFormatting sqref="V46">
    <cfRule type="cellIs" dxfId="2" priority="168" operator="greaterThan">
      <formula>1</formula>
    </cfRule>
  </conditionalFormatting>
  <conditionalFormatting sqref="AI45">
    <cfRule type="containsText" dxfId="4" priority="169" operator="containsText" text="lower">
      <formula>NOT(ISERROR(SEARCH(("lower"),(AI45))))</formula>
    </cfRule>
  </conditionalFormatting>
  <conditionalFormatting sqref="AI45">
    <cfRule type="containsText" dxfId="5" priority="170" operator="containsText" text="upper">
      <formula>NOT(ISERROR(SEARCH(("upper"),(AI45))))</formula>
    </cfRule>
  </conditionalFormatting>
  <conditionalFormatting sqref="V45">
    <cfRule type="cellIs" dxfId="2" priority="171" operator="greaterThan">
      <formula>1</formula>
    </cfRule>
  </conditionalFormatting>
  <conditionalFormatting sqref="AJ45">
    <cfRule type="containsText" dxfId="3" priority="172" operator="containsText" text="y">
      <formula>NOT(ISERROR(SEARCH(("y"),(AJ45))))</formula>
    </cfRule>
  </conditionalFormatting>
  <conditionalFormatting sqref="Q45">
    <cfRule type="cellIs" dxfId="1" priority="173" operator="equal">
      <formula>"Survey"</formula>
    </cfRule>
  </conditionalFormatting>
  <conditionalFormatting sqref="N45">
    <cfRule type="cellIs" dxfId="3" priority="174" operator="equal">
      <formula>1</formula>
    </cfRule>
  </conditionalFormatting>
  <conditionalFormatting sqref="C45:D45 G45:AJ45">
    <cfRule type="containsBlanks" dxfId="0" priority="175">
      <formula>LEN(TRIM(C45))=0</formula>
    </cfRule>
  </conditionalFormatting>
  <conditionalFormatting sqref="V44">
    <cfRule type="cellIs" dxfId="2" priority="176" operator="greaterThan">
      <formula>1</formula>
    </cfRule>
  </conditionalFormatting>
  <conditionalFormatting sqref="Q44">
    <cfRule type="cellIs" dxfId="1" priority="177" operator="equal">
      <formula>"Survey"</formula>
    </cfRule>
  </conditionalFormatting>
  <conditionalFormatting sqref="N44">
    <cfRule type="cellIs" dxfId="3" priority="178" operator="equal">
      <formula>1</formula>
    </cfRule>
  </conditionalFormatting>
  <conditionalFormatting sqref="AJ44">
    <cfRule type="containsText" dxfId="3" priority="179" operator="containsText" text="y">
      <formula>NOT(ISERROR(SEARCH(("y"),(AJ44))))</formula>
    </cfRule>
  </conditionalFormatting>
  <conditionalFormatting sqref="AI44">
    <cfRule type="containsText" dxfId="4" priority="180" operator="containsText" text="lower">
      <formula>NOT(ISERROR(SEARCH(("lower"),(AI44))))</formula>
    </cfRule>
  </conditionalFormatting>
  <conditionalFormatting sqref="AI44">
    <cfRule type="containsText" dxfId="5" priority="181" operator="containsText" text="upper">
      <formula>NOT(ISERROR(SEARCH(("upper"),(AI44))))</formula>
    </cfRule>
  </conditionalFormatting>
  <conditionalFormatting sqref="C44:AJ44">
    <cfRule type="containsBlanks" dxfId="0" priority="182">
      <formula>LEN(TRIM(C44))=0</formula>
    </cfRule>
  </conditionalFormatting>
  <conditionalFormatting sqref="Q43">
    <cfRule type="cellIs" dxfId="1" priority="183" operator="equal">
      <formula>"Survey"</formula>
    </cfRule>
  </conditionalFormatting>
  <conditionalFormatting sqref="V43">
    <cfRule type="cellIs" dxfId="2" priority="184" operator="greaterThan">
      <formula>1</formula>
    </cfRule>
  </conditionalFormatting>
  <conditionalFormatting sqref="C43:AJ43">
    <cfRule type="containsBlanks" dxfId="0" priority="185">
      <formula>LEN(TRIM(C43))=0</formula>
    </cfRule>
  </conditionalFormatting>
  <conditionalFormatting sqref="AJ43">
    <cfRule type="containsText" dxfId="3" priority="186" operator="containsText" text="y">
      <formula>NOT(ISERROR(SEARCH(("y"),(AJ43))))</formula>
    </cfRule>
  </conditionalFormatting>
  <conditionalFormatting sqref="N43">
    <cfRule type="cellIs" dxfId="3" priority="187" operator="equal">
      <formula>1</formula>
    </cfRule>
  </conditionalFormatting>
  <conditionalFormatting sqref="AI43">
    <cfRule type="containsText" dxfId="5" priority="188" operator="containsText" text="upper">
      <formula>NOT(ISERROR(SEARCH(("upper"),(AI43))))</formula>
    </cfRule>
  </conditionalFormatting>
  <conditionalFormatting sqref="AI43">
    <cfRule type="containsText" dxfId="4" priority="189" operator="containsText" text="lower">
      <formula>NOT(ISERROR(SEARCH(("lower"),(AI43))))</formula>
    </cfRule>
  </conditionalFormatting>
  <conditionalFormatting sqref="AJ42">
    <cfRule type="containsText" dxfId="3" priority="190" operator="containsText" text="y">
      <formula>NOT(ISERROR(SEARCH(("y"),(AJ42))))</formula>
    </cfRule>
  </conditionalFormatting>
  <conditionalFormatting sqref="N42">
    <cfRule type="cellIs" dxfId="3" priority="191" operator="equal">
      <formula>1</formula>
    </cfRule>
  </conditionalFormatting>
  <conditionalFormatting sqref="C42:AJ42">
    <cfRule type="containsBlanks" dxfId="0" priority="192">
      <formula>LEN(TRIM(C42))=0</formula>
    </cfRule>
  </conditionalFormatting>
  <conditionalFormatting sqref="V42">
    <cfRule type="cellIs" dxfId="2" priority="193" operator="greaterThan">
      <formula>1</formula>
    </cfRule>
  </conditionalFormatting>
  <conditionalFormatting sqref="Q42">
    <cfRule type="cellIs" dxfId="1" priority="194" operator="equal">
      <formula>"Survey"</formula>
    </cfRule>
  </conditionalFormatting>
  <conditionalFormatting sqref="AI42">
    <cfRule type="containsText" dxfId="4" priority="195" operator="containsText" text="lower">
      <formula>NOT(ISERROR(SEARCH(("lower"),(AI42))))</formula>
    </cfRule>
  </conditionalFormatting>
  <conditionalFormatting sqref="AI42">
    <cfRule type="containsText" dxfId="5" priority="196" operator="containsText" text="upper">
      <formula>NOT(ISERROR(SEARCH(("upper"),(AI42))))</formula>
    </cfRule>
  </conditionalFormatting>
  <conditionalFormatting sqref="Q41">
    <cfRule type="cellIs" dxfId="1" priority="197" operator="equal">
      <formula>"Survey"</formula>
    </cfRule>
  </conditionalFormatting>
  <conditionalFormatting sqref="V41">
    <cfRule type="cellIs" dxfId="2" priority="198" operator="greaterThan">
      <formula>1</formula>
    </cfRule>
  </conditionalFormatting>
  <conditionalFormatting sqref="C41:AJ41">
    <cfRule type="containsBlanks" dxfId="0" priority="199">
      <formula>LEN(TRIM(C41))=0</formula>
    </cfRule>
  </conditionalFormatting>
  <conditionalFormatting sqref="AJ41">
    <cfRule type="containsText" dxfId="3" priority="200" operator="containsText" text="y">
      <formula>NOT(ISERROR(SEARCH(("y"),(AJ41))))</formula>
    </cfRule>
  </conditionalFormatting>
  <conditionalFormatting sqref="N41">
    <cfRule type="cellIs" dxfId="3" priority="201" operator="equal">
      <formula>1</formula>
    </cfRule>
  </conditionalFormatting>
  <conditionalFormatting sqref="AI41">
    <cfRule type="containsText" dxfId="5" priority="202" operator="containsText" text="upper">
      <formula>NOT(ISERROR(SEARCH(("upper"),(AI41))))</formula>
    </cfRule>
  </conditionalFormatting>
  <conditionalFormatting sqref="AI41">
    <cfRule type="containsText" dxfId="4" priority="203" operator="containsText" text="lower">
      <formula>NOT(ISERROR(SEARCH(("lower"),(AI41))))</formula>
    </cfRule>
  </conditionalFormatting>
  <conditionalFormatting sqref="AI40">
    <cfRule type="containsText" dxfId="4" priority="204" operator="containsText" text="lower">
      <formula>NOT(ISERROR(SEARCH(("lower"),(AI40))))</formula>
    </cfRule>
  </conditionalFormatting>
  <conditionalFormatting sqref="AI40">
    <cfRule type="containsText" dxfId="5" priority="205" operator="containsText" text="upper">
      <formula>NOT(ISERROR(SEARCH(("upper"),(AI40))))</formula>
    </cfRule>
  </conditionalFormatting>
  <conditionalFormatting sqref="AJ40">
    <cfRule type="containsText" dxfId="3" priority="206" operator="containsText" text="y">
      <formula>NOT(ISERROR(SEARCH(("y"),(AJ40))))</formula>
    </cfRule>
  </conditionalFormatting>
  <conditionalFormatting sqref="N40">
    <cfRule type="cellIs" dxfId="3" priority="207" operator="equal">
      <formula>1</formula>
    </cfRule>
  </conditionalFormatting>
  <conditionalFormatting sqref="C40:AJ40">
    <cfRule type="containsBlanks" dxfId="0" priority="208">
      <formula>LEN(TRIM(C40))=0</formula>
    </cfRule>
  </conditionalFormatting>
  <conditionalFormatting sqref="V40">
    <cfRule type="cellIs" dxfId="2" priority="209" operator="greaterThan">
      <formula>1</formula>
    </cfRule>
  </conditionalFormatting>
  <conditionalFormatting sqref="Q40">
    <cfRule type="cellIs" dxfId="1" priority="210" operator="equal">
      <formula>"Survey"</formula>
    </cfRule>
  </conditionalFormatting>
  <conditionalFormatting sqref="AI39">
    <cfRule type="containsText" dxfId="5" priority="211" operator="containsText" text="upper">
      <formula>NOT(ISERROR(SEARCH(("upper"),(AI39))))</formula>
    </cfRule>
  </conditionalFormatting>
  <conditionalFormatting sqref="AI39">
    <cfRule type="containsText" dxfId="4" priority="212" operator="containsText" text="lower">
      <formula>NOT(ISERROR(SEARCH(("lower"),(AI39))))</formula>
    </cfRule>
  </conditionalFormatting>
  <conditionalFormatting sqref="C39:AJ39">
    <cfRule type="containsBlanks" dxfId="0" priority="213">
      <formula>LEN(TRIM(C39))=0</formula>
    </cfRule>
  </conditionalFormatting>
  <conditionalFormatting sqref="V39">
    <cfRule type="cellIs" dxfId="2" priority="214" operator="greaterThan">
      <formula>1</formula>
    </cfRule>
  </conditionalFormatting>
  <conditionalFormatting sqref="N39">
    <cfRule type="cellIs" dxfId="3" priority="215" operator="equal">
      <formula>1</formula>
    </cfRule>
  </conditionalFormatting>
  <conditionalFormatting sqref="AJ39">
    <cfRule type="containsText" dxfId="3" priority="216" operator="containsText" text="y">
      <formula>NOT(ISERROR(SEARCH(("y"),(AJ39))))</formula>
    </cfRule>
  </conditionalFormatting>
  <conditionalFormatting sqref="Q39">
    <cfRule type="cellIs" dxfId="1" priority="217" operator="equal">
      <formula>"Survey"</formula>
    </cfRule>
  </conditionalFormatting>
  <conditionalFormatting sqref="N38">
    <cfRule type="cellIs" dxfId="3" priority="218" operator="equal">
      <formula>1</formula>
    </cfRule>
  </conditionalFormatting>
  <conditionalFormatting sqref="AI38">
    <cfRule type="containsText" dxfId="4" priority="219" operator="containsText" text="lower">
      <formula>NOT(ISERROR(SEARCH(("lower"),(AI38))))</formula>
    </cfRule>
  </conditionalFormatting>
  <conditionalFormatting sqref="AI38">
    <cfRule type="containsText" dxfId="5" priority="220" operator="containsText" text="upper">
      <formula>NOT(ISERROR(SEARCH(("upper"),(AI38))))</formula>
    </cfRule>
  </conditionalFormatting>
  <conditionalFormatting sqref="AJ38">
    <cfRule type="containsText" dxfId="3" priority="221" operator="containsText" text="y">
      <formula>NOT(ISERROR(SEARCH(("y"),(AJ38))))</formula>
    </cfRule>
  </conditionalFormatting>
  <conditionalFormatting sqref="Q38">
    <cfRule type="cellIs" dxfId="1" priority="222" operator="equal">
      <formula>"Survey"</formula>
    </cfRule>
  </conditionalFormatting>
  <conditionalFormatting sqref="V38">
    <cfRule type="cellIs" dxfId="2" priority="223" operator="greaterThan">
      <formula>1</formula>
    </cfRule>
  </conditionalFormatting>
  <conditionalFormatting sqref="C38:AJ38">
    <cfRule type="containsBlanks" dxfId="0" priority="224">
      <formula>LEN(TRIM(C38))=0</formula>
    </cfRule>
  </conditionalFormatting>
  <conditionalFormatting sqref="C37:AJ37">
    <cfRule type="containsBlanks" dxfId="0" priority="225">
      <formula>LEN(TRIM(C37))=0</formula>
    </cfRule>
  </conditionalFormatting>
  <conditionalFormatting sqref="AJ37">
    <cfRule type="containsText" dxfId="3" priority="226" operator="containsText" text="y">
      <formula>NOT(ISERROR(SEARCH(("y"),(AJ37))))</formula>
    </cfRule>
  </conditionalFormatting>
  <conditionalFormatting sqref="N37">
    <cfRule type="cellIs" dxfId="3" priority="227" operator="equal">
      <formula>1</formula>
    </cfRule>
  </conditionalFormatting>
  <conditionalFormatting sqref="AI37">
    <cfRule type="containsText" dxfId="5" priority="228" operator="containsText" text="upper">
      <formula>NOT(ISERROR(SEARCH(("upper"),(AI37))))</formula>
    </cfRule>
  </conditionalFormatting>
  <conditionalFormatting sqref="AI37">
    <cfRule type="containsText" dxfId="4" priority="229" operator="containsText" text="lower">
      <formula>NOT(ISERROR(SEARCH(("lower"),(AI37))))</formula>
    </cfRule>
  </conditionalFormatting>
  <conditionalFormatting sqref="Q37">
    <cfRule type="cellIs" dxfId="1" priority="230" operator="equal">
      <formula>"Survey"</formula>
    </cfRule>
  </conditionalFormatting>
  <conditionalFormatting sqref="V37">
    <cfRule type="cellIs" dxfId="2" priority="231" operator="greaterThan">
      <formula>1</formula>
    </cfRule>
  </conditionalFormatting>
  <conditionalFormatting sqref="C36:AK36">
    <cfRule type="containsBlanks" dxfId="0" priority="232">
      <formula>LEN(TRIM(C36))=0</formula>
    </cfRule>
  </conditionalFormatting>
  <conditionalFormatting sqref="N36">
    <cfRule type="cellIs" dxfId="3" priority="233" operator="equal">
      <formula>1</formula>
    </cfRule>
  </conditionalFormatting>
  <conditionalFormatting sqref="AJ36">
    <cfRule type="containsText" dxfId="3" priority="234" operator="containsText" text="y">
      <formula>NOT(ISERROR(SEARCH(("y"),(AJ36))))</formula>
    </cfRule>
  </conditionalFormatting>
  <conditionalFormatting sqref="Q36">
    <cfRule type="cellIs" dxfId="1" priority="235" operator="equal">
      <formula>"Survey"</formula>
    </cfRule>
  </conditionalFormatting>
  <conditionalFormatting sqref="V36">
    <cfRule type="cellIs" dxfId="2" priority="236" operator="greaterThan">
      <formula>1</formula>
    </cfRule>
  </conditionalFormatting>
  <conditionalFormatting sqref="AI36:AJ36">
    <cfRule type="containsText" dxfId="5" priority="237" operator="containsText" text="upper">
      <formula>NOT(ISERROR(SEARCH(("upper"),(AI36))))</formula>
    </cfRule>
  </conditionalFormatting>
  <conditionalFormatting sqref="AI36:AJ36">
    <cfRule type="containsText" dxfId="4" priority="238" operator="containsText" text="lower">
      <formula>NOT(ISERROR(SEARCH(("lower"),(AI36))))</formula>
    </cfRule>
  </conditionalFormatting>
  <conditionalFormatting sqref="AH35">
    <cfRule type="containsText" dxfId="5" priority="239" operator="containsText" text="upper">
      <formula>NOT(ISERROR(SEARCH(("upper"),(AH35))))</formula>
    </cfRule>
  </conditionalFormatting>
  <conditionalFormatting sqref="AH35">
    <cfRule type="containsText" dxfId="4" priority="240" operator="containsText" text="lower">
      <formula>NOT(ISERROR(SEARCH(("lower"),(AH35))))</formula>
    </cfRule>
  </conditionalFormatting>
  <conditionalFormatting sqref="C35:AJ35">
    <cfRule type="containsBlanks" dxfId="0" priority="241">
      <formula>LEN(TRIM(C35))=0</formula>
    </cfRule>
  </conditionalFormatting>
  <conditionalFormatting sqref="P35">
    <cfRule type="cellIs" dxfId="1" priority="242" operator="equal">
      <formula>"Survey"</formula>
    </cfRule>
  </conditionalFormatting>
  <conditionalFormatting sqref="U35">
    <cfRule type="cellIs" dxfId="2" priority="243" operator="greaterThan">
      <formula>1</formula>
    </cfRule>
  </conditionalFormatting>
  <conditionalFormatting sqref="M35">
    <cfRule type="cellIs" dxfId="3" priority="244" operator="equal">
      <formula>1</formula>
    </cfRule>
  </conditionalFormatting>
  <conditionalFormatting sqref="AI35:AJ35">
    <cfRule type="containsText" dxfId="3" priority="245" operator="containsText" text="y">
      <formula>NOT(ISERROR(SEARCH(("y"),(AI35))))</formula>
    </cfRule>
  </conditionalFormatting>
  <conditionalFormatting sqref="C34:AJ34">
    <cfRule type="containsBlanks" dxfId="0" priority="246">
      <formula>LEN(TRIM(C34))=0</formula>
    </cfRule>
  </conditionalFormatting>
  <conditionalFormatting sqref="M34">
    <cfRule type="cellIs" dxfId="3" priority="247" operator="equal">
      <formula>1</formula>
    </cfRule>
  </conditionalFormatting>
  <conditionalFormatting sqref="P34">
    <cfRule type="cellIs" dxfId="1" priority="248" operator="equal">
      <formula>"Survey"</formula>
    </cfRule>
  </conditionalFormatting>
  <conditionalFormatting sqref="AH34">
    <cfRule type="containsText" dxfId="5" priority="249" operator="containsText" text="upper">
      <formula>NOT(ISERROR(SEARCH(("upper"),(AH34))))</formula>
    </cfRule>
  </conditionalFormatting>
  <conditionalFormatting sqref="AH34">
    <cfRule type="containsText" dxfId="4" priority="250" operator="containsText" text="lower">
      <formula>NOT(ISERROR(SEARCH(("lower"),(AH34))))</formula>
    </cfRule>
  </conditionalFormatting>
  <conditionalFormatting sqref="AI34:AJ34">
    <cfRule type="containsText" dxfId="3" priority="251" operator="containsText" text="y">
      <formula>NOT(ISERROR(SEARCH(("y"),(AI34))))</formula>
    </cfRule>
  </conditionalFormatting>
  <conditionalFormatting sqref="U34">
    <cfRule type="cellIs" dxfId="2" priority="252" operator="greaterThan">
      <formula>1</formula>
    </cfRule>
  </conditionalFormatting>
  <conditionalFormatting sqref="O33">
    <cfRule type="cellIs" dxfId="1" priority="253" operator="equal">
      <formula>"Survey"</formula>
    </cfRule>
  </conditionalFormatting>
  <conditionalFormatting sqref="L33">
    <cfRule type="cellIs" dxfId="3" priority="254" operator="equal">
      <formula>1</formula>
    </cfRule>
  </conditionalFormatting>
  <conditionalFormatting sqref="T33">
    <cfRule type="cellIs" dxfId="2" priority="255" operator="greaterThan">
      <formula>1</formula>
    </cfRule>
  </conditionalFormatting>
  <conditionalFormatting sqref="AJ33">
    <cfRule type="containsText" dxfId="3" priority="256" operator="containsText" text="y">
      <formula>NOT(ISERROR(SEARCH(("y"),(AJ33))))</formula>
    </cfRule>
  </conditionalFormatting>
  <conditionalFormatting sqref="C33:AK33">
    <cfRule type="containsBlanks" dxfId="0" priority="257">
      <formula>LEN(TRIM(C33))=0</formula>
    </cfRule>
  </conditionalFormatting>
  <conditionalFormatting sqref="AH33:AJ33">
    <cfRule type="containsText" dxfId="4" priority="258" operator="containsText" text="lower">
      <formula>NOT(ISERROR(SEARCH(("lower"),(AH33))))</formula>
    </cfRule>
  </conditionalFormatting>
  <conditionalFormatting sqref="AH33:AJ33">
    <cfRule type="containsText" dxfId="5" priority="259" operator="containsText" text="upper">
      <formula>NOT(ISERROR(SEARCH(("upper"),(AH33))))</formula>
    </cfRule>
  </conditionalFormatting>
  <conditionalFormatting sqref="Q32:S32">
    <cfRule type="containsBlanks" dxfId="2" priority="260">
      <formula>LEN(TRIM(Q32))=0</formula>
    </cfRule>
  </conditionalFormatting>
  <conditionalFormatting sqref="AG32">
    <cfRule type="containsText" dxfId="5" priority="261" operator="containsText" text="upper">
      <formula>NOT(ISERROR(SEARCH(("upper"),(AG32))))</formula>
    </cfRule>
  </conditionalFormatting>
  <conditionalFormatting sqref="AG32">
    <cfRule type="containsText" dxfId="4" priority="262" operator="containsText" text="lower">
      <formula>NOT(ISERROR(SEARCH(("lower"),(AG32))))</formula>
    </cfRule>
  </conditionalFormatting>
  <conditionalFormatting sqref="AH32:AJ32">
    <cfRule type="containsText" dxfId="3" priority="263" operator="containsText" text="y">
      <formula>NOT(ISERROR(SEARCH(("y"),(AH32))))</formula>
    </cfRule>
  </conditionalFormatting>
  <conditionalFormatting sqref="T32">
    <cfRule type="cellIs" dxfId="2" priority="264" operator="greaterThan">
      <formula>1</formula>
    </cfRule>
  </conditionalFormatting>
  <conditionalFormatting sqref="L32">
    <cfRule type="cellIs" dxfId="3" priority="265" operator="equal">
      <formula>1</formula>
    </cfRule>
  </conditionalFormatting>
  <conditionalFormatting sqref="O32">
    <cfRule type="cellIs" dxfId="1" priority="266" operator="equal">
      <formula>"Survey"</formula>
    </cfRule>
  </conditionalFormatting>
  <conditionalFormatting sqref="AG31">
    <cfRule type="containsText" dxfId="5" priority="267" operator="containsText" text="upper">
      <formula>NOT(ISERROR(SEARCH(("upper"),(AG31))))</formula>
    </cfRule>
  </conditionalFormatting>
  <conditionalFormatting sqref="AG31">
    <cfRule type="containsText" dxfId="4" priority="268" operator="containsText" text="lower">
      <formula>NOT(ISERROR(SEARCH(("lower"),(AG31))))</formula>
    </cfRule>
  </conditionalFormatting>
  <conditionalFormatting sqref="AH31:AJ31">
    <cfRule type="containsText" dxfId="3" priority="269" operator="containsText" text="y">
      <formula>NOT(ISERROR(SEARCH(("y"),(AH31))))</formula>
    </cfRule>
  </conditionalFormatting>
  <conditionalFormatting sqref="Q31:S31">
    <cfRule type="containsBlanks" dxfId="2" priority="270">
      <formula>LEN(TRIM(Q31))=0</formula>
    </cfRule>
  </conditionalFormatting>
  <conditionalFormatting sqref="O31">
    <cfRule type="cellIs" dxfId="1" priority="271" operator="equal">
      <formula>"Survey"</formula>
    </cfRule>
  </conditionalFormatting>
  <conditionalFormatting sqref="T31">
    <cfRule type="cellIs" dxfId="2" priority="272" operator="greaterThan">
      <formula>1</formula>
    </cfRule>
  </conditionalFormatting>
  <conditionalFormatting sqref="L31">
    <cfRule type="cellIs" dxfId="3" priority="273" operator="equal">
      <formula>1</formula>
    </cfRule>
  </conditionalFormatting>
  <conditionalFormatting sqref="AG30">
    <cfRule type="containsText" dxfId="5" priority="274" operator="containsText" text="upper">
      <formula>NOT(ISERROR(SEARCH(("upper"),(AG30))))</formula>
    </cfRule>
  </conditionalFormatting>
  <conditionalFormatting sqref="AG30">
    <cfRule type="containsText" dxfId="4" priority="275" operator="containsText" text="lower">
      <formula>NOT(ISERROR(SEARCH(("lower"),(AG30))))</formula>
    </cfRule>
  </conditionalFormatting>
  <conditionalFormatting sqref="Q30:S30">
    <cfRule type="containsBlanks" dxfId="2" priority="276">
      <formula>LEN(TRIM(Q30))=0</formula>
    </cfRule>
  </conditionalFormatting>
  <conditionalFormatting sqref="O30">
    <cfRule type="cellIs" dxfId="1" priority="277" operator="equal">
      <formula>"Survey"</formula>
    </cfRule>
  </conditionalFormatting>
  <conditionalFormatting sqref="T30">
    <cfRule type="cellIs" dxfId="2" priority="278" operator="greaterThan">
      <formula>1</formula>
    </cfRule>
  </conditionalFormatting>
  <conditionalFormatting sqref="AH30:AJ30">
    <cfRule type="containsText" dxfId="3" priority="279" operator="containsText" text="y">
      <formula>NOT(ISERROR(SEARCH(("y"),(AH30))))</formula>
    </cfRule>
  </conditionalFormatting>
  <conditionalFormatting sqref="AG29">
    <cfRule type="containsText" dxfId="5" priority="280" operator="containsText" text="upper">
      <formula>NOT(ISERROR(SEARCH(("upper"),(AG29))))</formula>
    </cfRule>
  </conditionalFormatting>
  <conditionalFormatting sqref="AG29">
    <cfRule type="containsText" dxfId="4" priority="281" operator="containsText" text="lower">
      <formula>NOT(ISERROR(SEARCH(("lower"),(AG29))))</formula>
    </cfRule>
  </conditionalFormatting>
  <conditionalFormatting sqref="Q29:S29">
    <cfRule type="containsBlanks" dxfId="2" priority="282">
      <formula>LEN(TRIM(Q29))=0</formula>
    </cfRule>
  </conditionalFormatting>
  <conditionalFormatting sqref="O29">
    <cfRule type="cellIs" dxfId="1" priority="283" operator="equal">
      <formula>"Survey"</formula>
    </cfRule>
  </conditionalFormatting>
  <conditionalFormatting sqref="T29">
    <cfRule type="cellIs" dxfId="2" priority="284" operator="greaterThan">
      <formula>1</formula>
    </cfRule>
  </conditionalFormatting>
  <conditionalFormatting sqref="AH29:AJ29">
    <cfRule type="containsText" dxfId="3" priority="285" operator="containsText" text="y">
      <formula>NOT(ISERROR(SEARCH(("y"),(AH29))))</formula>
    </cfRule>
  </conditionalFormatting>
  <conditionalFormatting sqref="AG28">
    <cfRule type="containsText" dxfId="5" priority="286" operator="containsText" text="upper">
      <formula>NOT(ISERROR(SEARCH(("upper"),(AG28))))</formula>
    </cfRule>
  </conditionalFormatting>
  <conditionalFormatting sqref="AG28">
    <cfRule type="containsText" dxfId="4" priority="287" operator="containsText" text="lower">
      <formula>NOT(ISERROR(SEARCH(("lower"),(AG28))))</formula>
    </cfRule>
  </conditionalFormatting>
  <conditionalFormatting sqref="Q28:S28">
    <cfRule type="containsBlanks" dxfId="2" priority="288">
      <formula>LEN(TRIM(Q28))=0</formula>
    </cfRule>
  </conditionalFormatting>
  <conditionalFormatting sqref="O28">
    <cfRule type="cellIs" dxfId="1" priority="289" operator="equal">
      <formula>"Survey"</formula>
    </cfRule>
  </conditionalFormatting>
  <conditionalFormatting sqref="T28">
    <cfRule type="cellIs" dxfId="2" priority="290" operator="greaterThan">
      <formula>1</formula>
    </cfRule>
  </conditionalFormatting>
  <conditionalFormatting sqref="AH28:AJ28">
    <cfRule type="containsText" dxfId="3" priority="291" operator="containsText" text="y">
      <formula>NOT(ISERROR(SEARCH(("y"),(AH28))))</formula>
    </cfRule>
  </conditionalFormatting>
  <conditionalFormatting sqref="AG27">
    <cfRule type="containsText" dxfId="5" priority="292" operator="containsText" text="upper">
      <formula>NOT(ISERROR(SEARCH(("upper"),(AG27))))</formula>
    </cfRule>
  </conditionalFormatting>
  <conditionalFormatting sqref="AG27">
    <cfRule type="containsText" dxfId="4" priority="293" operator="containsText" text="lower">
      <formula>NOT(ISERROR(SEARCH(("lower"),(AG27))))</formula>
    </cfRule>
  </conditionalFormatting>
  <conditionalFormatting sqref="Q27:S27">
    <cfRule type="containsBlanks" dxfId="2" priority="294">
      <formula>LEN(TRIM(Q27))=0</formula>
    </cfRule>
  </conditionalFormatting>
  <conditionalFormatting sqref="O27">
    <cfRule type="cellIs" dxfId="1" priority="295" operator="equal">
      <formula>"Survey"</formula>
    </cfRule>
  </conditionalFormatting>
  <conditionalFormatting sqref="T27">
    <cfRule type="cellIs" dxfId="2" priority="296" operator="greaterThan">
      <formula>1</formula>
    </cfRule>
  </conditionalFormatting>
  <conditionalFormatting sqref="AH27:AJ27">
    <cfRule type="containsText" dxfId="3" priority="297" operator="containsText" text="y">
      <formula>NOT(ISERROR(SEARCH(("y"),(AH27))))</formula>
    </cfRule>
  </conditionalFormatting>
  <conditionalFormatting sqref="AG26">
    <cfRule type="containsText" dxfId="5" priority="298" operator="containsText" text="upper">
      <formula>NOT(ISERROR(SEARCH(("upper"),(AG26))))</formula>
    </cfRule>
  </conditionalFormatting>
  <conditionalFormatting sqref="AG26">
    <cfRule type="containsText" dxfId="4" priority="299" operator="containsText" text="lower">
      <formula>NOT(ISERROR(SEARCH(("lower"),(AG26))))</formula>
    </cfRule>
  </conditionalFormatting>
  <conditionalFormatting sqref="AH26:AJ26">
    <cfRule type="containsText" dxfId="3" priority="300" operator="containsText" text="y">
      <formula>NOT(ISERROR(SEARCH(("y"),(AH26))))</formula>
    </cfRule>
  </conditionalFormatting>
  <conditionalFormatting sqref="Q26:S26">
    <cfRule type="containsBlanks" dxfId="2" priority="301">
      <formula>LEN(TRIM(Q26))=0</formula>
    </cfRule>
  </conditionalFormatting>
  <conditionalFormatting sqref="O26">
    <cfRule type="cellIs" dxfId="1" priority="302" operator="equal">
      <formula>"Survey"</formula>
    </cfRule>
  </conditionalFormatting>
  <conditionalFormatting sqref="T26">
    <cfRule type="cellIs" dxfId="2" priority="303" operator="greaterThan">
      <formula>1</formula>
    </cfRule>
  </conditionalFormatting>
  <conditionalFormatting sqref="AG25">
    <cfRule type="containsText" dxfId="5" priority="304" operator="containsText" text="upper">
      <formula>NOT(ISERROR(SEARCH(("upper"),(AG25))))</formula>
    </cfRule>
  </conditionalFormatting>
  <conditionalFormatting sqref="AG25">
    <cfRule type="containsText" dxfId="4" priority="305" operator="containsText" text="lower">
      <formula>NOT(ISERROR(SEARCH(("lower"),(AG25))))</formula>
    </cfRule>
  </conditionalFormatting>
  <conditionalFormatting sqref="Q25:S25">
    <cfRule type="containsBlanks" dxfId="2" priority="306">
      <formula>LEN(TRIM(Q25))=0</formula>
    </cfRule>
  </conditionalFormatting>
  <conditionalFormatting sqref="AH25:AJ25">
    <cfRule type="containsText" dxfId="3" priority="307" operator="containsText" text="y">
      <formula>NOT(ISERROR(SEARCH(("y"),(AH25))))</formula>
    </cfRule>
  </conditionalFormatting>
  <conditionalFormatting sqref="O25">
    <cfRule type="cellIs" dxfId="1" priority="308" operator="equal">
      <formula>"Survey"</formula>
    </cfRule>
  </conditionalFormatting>
  <conditionalFormatting sqref="T25">
    <cfRule type="cellIs" dxfId="2" priority="309" operator="greaterThan">
      <formula>1</formula>
    </cfRule>
  </conditionalFormatting>
  <conditionalFormatting sqref="AG24">
    <cfRule type="containsText" dxfId="5" priority="310" operator="containsText" text="upper">
      <formula>NOT(ISERROR(SEARCH(("upper"),(AG24))))</formula>
    </cfRule>
  </conditionalFormatting>
  <conditionalFormatting sqref="AG24">
    <cfRule type="containsText" dxfId="4" priority="311" operator="containsText" text="lower">
      <formula>NOT(ISERROR(SEARCH(("lower"),(AG24))))</formula>
    </cfRule>
  </conditionalFormatting>
  <conditionalFormatting sqref="Q24:S24">
    <cfRule type="containsBlanks" dxfId="2" priority="312">
      <formula>LEN(TRIM(Q24))=0</formula>
    </cfRule>
  </conditionalFormatting>
  <conditionalFormatting sqref="AH24:AJ24">
    <cfRule type="containsText" dxfId="3" priority="313" operator="containsText" text="y">
      <formula>NOT(ISERROR(SEARCH(("y"),(AH24))))</formula>
    </cfRule>
  </conditionalFormatting>
  <conditionalFormatting sqref="O24">
    <cfRule type="cellIs" dxfId="1" priority="314" operator="equal">
      <formula>"Survey"</formula>
    </cfRule>
  </conditionalFormatting>
  <conditionalFormatting sqref="T24">
    <cfRule type="cellIs" dxfId="2" priority="315" operator="greaterThan">
      <formula>1</formula>
    </cfRule>
  </conditionalFormatting>
  <conditionalFormatting sqref="AG23">
    <cfRule type="containsText" dxfId="5" priority="316" operator="containsText" text="upper">
      <formula>NOT(ISERROR(SEARCH(("upper"),(AG23))))</formula>
    </cfRule>
  </conditionalFormatting>
  <conditionalFormatting sqref="AG23">
    <cfRule type="containsText" dxfId="4" priority="317" operator="containsText" text="lower">
      <formula>NOT(ISERROR(SEARCH(("lower"),(AG23))))</formula>
    </cfRule>
  </conditionalFormatting>
  <conditionalFormatting sqref="Q23:S23">
    <cfRule type="containsBlanks" dxfId="2" priority="318">
      <formula>LEN(TRIM(Q23))=0</formula>
    </cfRule>
  </conditionalFormatting>
  <conditionalFormatting sqref="AH23:AJ23">
    <cfRule type="containsText" dxfId="3" priority="319" operator="containsText" text="y">
      <formula>NOT(ISERROR(SEARCH(("y"),(AH23))))</formula>
    </cfRule>
  </conditionalFormatting>
  <conditionalFormatting sqref="O23">
    <cfRule type="cellIs" dxfId="1" priority="320" operator="equal">
      <formula>"Survey"</formula>
    </cfRule>
  </conditionalFormatting>
  <conditionalFormatting sqref="T23">
    <cfRule type="cellIs" dxfId="2" priority="321" operator="greaterThan">
      <formula>1</formula>
    </cfRule>
  </conditionalFormatting>
  <conditionalFormatting sqref="AG22">
    <cfRule type="containsText" dxfId="5" priority="322" operator="containsText" text="upper">
      <formula>NOT(ISERROR(SEARCH(("upper"),(AG22))))</formula>
    </cfRule>
  </conditionalFormatting>
  <conditionalFormatting sqref="AG22">
    <cfRule type="containsText" dxfId="4" priority="323" operator="containsText" text="lower">
      <formula>NOT(ISERROR(SEARCH(("lower"),(AG22))))</formula>
    </cfRule>
  </conditionalFormatting>
  <conditionalFormatting sqref="AH22:AJ22">
    <cfRule type="containsText" dxfId="3" priority="324" operator="containsText" text="y">
      <formula>NOT(ISERROR(SEARCH(("y"),(AH22))))</formula>
    </cfRule>
  </conditionalFormatting>
  <conditionalFormatting sqref="O22">
    <cfRule type="cellIs" dxfId="1" priority="325" operator="equal">
      <formula>"Survey"</formula>
    </cfRule>
  </conditionalFormatting>
  <conditionalFormatting sqref="T22">
    <cfRule type="cellIs" dxfId="2" priority="326" operator="greaterThan">
      <formula>1</formula>
    </cfRule>
  </conditionalFormatting>
  <conditionalFormatting sqref="Q22:S22">
    <cfRule type="containsBlanks" dxfId="2" priority="327">
      <formula>LEN(TRIM(Q22))=0</formula>
    </cfRule>
  </conditionalFormatting>
  <conditionalFormatting sqref="AG21">
    <cfRule type="containsText" dxfId="5" priority="328" operator="containsText" text="upper">
      <formula>NOT(ISERROR(SEARCH(("upper"),(AG21))))</formula>
    </cfRule>
  </conditionalFormatting>
  <conditionalFormatting sqref="AG21">
    <cfRule type="containsText" dxfId="4" priority="329" operator="containsText" text="lower">
      <formula>NOT(ISERROR(SEARCH(("lower"),(AG21))))</formula>
    </cfRule>
  </conditionalFormatting>
  <conditionalFormatting sqref="Q21:S21">
    <cfRule type="containsBlanks" dxfId="2" priority="330">
      <formula>LEN(TRIM(Q21))=0</formula>
    </cfRule>
  </conditionalFormatting>
  <conditionalFormatting sqref="AH21:AJ21">
    <cfRule type="containsText" dxfId="3" priority="331" operator="containsText" text="y">
      <formula>NOT(ISERROR(SEARCH(("y"),(AH21))))</formula>
    </cfRule>
  </conditionalFormatting>
  <conditionalFormatting sqref="O21">
    <cfRule type="cellIs" dxfId="1" priority="332" operator="equal">
      <formula>"Survey"</formula>
    </cfRule>
  </conditionalFormatting>
  <conditionalFormatting sqref="T21">
    <cfRule type="cellIs" dxfId="2" priority="333" operator="greaterThan">
      <formula>1</formula>
    </cfRule>
  </conditionalFormatting>
  <conditionalFormatting sqref="AG20">
    <cfRule type="containsText" dxfId="5" priority="334" operator="containsText" text="upper">
      <formula>NOT(ISERROR(SEARCH(("upper"),(AG20))))</formula>
    </cfRule>
  </conditionalFormatting>
  <conditionalFormatting sqref="AG20">
    <cfRule type="containsText" dxfId="4" priority="335" operator="containsText" text="lower">
      <formula>NOT(ISERROR(SEARCH(("lower"),(AG20))))</formula>
    </cfRule>
  </conditionalFormatting>
  <conditionalFormatting sqref="Q20:S20">
    <cfRule type="containsBlanks" dxfId="2" priority="336">
      <formula>LEN(TRIM(Q20))=0</formula>
    </cfRule>
  </conditionalFormatting>
  <conditionalFormatting sqref="AH20:AJ20">
    <cfRule type="containsText" dxfId="3" priority="337" operator="containsText" text="y">
      <formula>NOT(ISERROR(SEARCH(("y"),(AH20))))</formula>
    </cfRule>
  </conditionalFormatting>
  <conditionalFormatting sqref="O20">
    <cfRule type="cellIs" dxfId="1" priority="338" operator="equal">
      <formula>"Survey"</formula>
    </cfRule>
  </conditionalFormatting>
  <conditionalFormatting sqref="T20">
    <cfRule type="cellIs" dxfId="2" priority="339" operator="greaterThan">
      <formula>1</formula>
    </cfRule>
  </conditionalFormatting>
  <conditionalFormatting sqref="AG19">
    <cfRule type="containsText" dxfId="5" priority="340" operator="containsText" text="upper">
      <formula>NOT(ISERROR(SEARCH(("upper"),(AG19))))</formula>
    </cfRule>
  </conditionalFormatting>
  <conditionalFormatting sqref="AG19">
    <cfRule type="containsText" dxfId="4" priority="341" operator="containsText" text="lower">
      <formula>NOT(ISERROR(SEARCH(("lower"),(AG19))))</formula>
    </cfRule>
  </conditionalFormatting>
  <conditionalFormatting sqref="Q19:S19">
    <cfRule type="containsBlanks" dxfId="2" priority="342">
      <formula>LEN(TRIM(Q19))=0</formula>
    </cfRule>
  </conditionalFormatting>
  <conditionalFormatting sqref="AH19:AJ19">
    <cfRule type="containsText" dxfId="3" priority="343" operator="containsText" text="y">
      <formula>NOT(ISERROR(SEARCH(("y"),(AH19))))</formula>
    </cfRule>
  </conditionalFormatting>
  <conditionalFormatting sqref="O19">
    <cfRule type="cellIs" dxfId="1" priority="344" operator="equal">
      <formula>"Survey"</formula>
    </cfRule>
  </conditionalFormatting>
  <conditionalFormatting sqref="T19">
    <cfRule type="cellIs" dxfId="2" priority="345" operator="greaterThan">
      <formula>1</formula>
    </cfRule>
  </conditionalFormatting>
  <conditionalFormatting sqref="AG18">
    <cfRule type="containsText" dxfId="5" priority="346" operator="containsText" text="upper">
      <formula>NOT(ISERROR(SEARCH(("upper"),(AG18))))</formula>
    </cfRule>
  </conditionalFormatting>
  <conditionalFormatting sqref="AG18">
    <cfRule type="containsText" dxfId="4" priority="347" operator="containsText" text="lower">
      <formula>NOT(ISERROR(SEARCH(("lower"),(AG18))))</formula>
    </cfRule>
  </conditionalFormatting>
  <conditionalFormatting sqref="AH18:AJ18">
    <cfRule type="containsText" dxfId="3" priority="348" operator="containsText" text="y">
      <formula>NOT(ISERROR(SEARCH(("y"),(AH18))))</formula>
    </cfRule>
  </conditionalFormatting>
  <conditionalFormatting sqref="O18">
    <cfRule type="cellIs" dxfId="1" priority="349" operator="equal">
      <formula>"Survey"</formula>
    </cfRule>
  </conditionalFormatting>
  <conditionalFormatting sqref="Q18:S18">
    <cfRule type="containsBlanks" dxfId="2" priority="350">
      <formula>LEN(TRIM(Q18))=0</formula>
    </cfRule>
  </conditionalFormatting>
  <conditionalFormatting sqref="T18">
    <cfRule type="cellIs" dxfId="2" priority="351" operator="greaterThan">
      <formula>1</formula>
    </cfRule>
  </conditionalFormatting>
  <conditionalFormatting sqref="AH17:AJ17">
    <cfRule type="containsText" dxfId="3" priority="352" operator="containsText" text="y">
      <formula>NOT(ISERROR(SEARCH(("y"),(AH17))))</formula>
    </cfRule>
  </conditionalFormatting>
  <conditionalFormatting sqref="O17">
    <cfRule type="cellIs" dxfId="1" priority="353" operator="equal">
      <formula>"Survey"</formula>
    </cfRule>
  </conditionalFormatting>
  <conditionalFormatting sqref="T17">
    <cfRule type="cellIs" dxfId="10" priority="354" operator="notEqual">
      <formula>1</formula>
    </cfRule>
  </conditionalFormatting>
  <conditionalFormatting sqref="AG17">
    <cfRule type="containsText" dxfId="5" priority="355" operator="containsText" text="upper">
      <formula>NOT(ISERROR(SEARCH(("upper"),(AG17))))</formula>
    </cfRule>
  </conditionalFormatting>
  <conditionalFormatting sqref="AG17">
    <cfRule type="containsText" dxfId="4" priority="356" operator="containsText" text="lower">
      <formula>NOT(ISERROR(SEARCH(("lower"),(AG17))))</formula>
    </cfRule>
  </conditionalFormatting>
  <conditionalFormatting sqref="O16">
    <cfRule type="cellIs" dxfId="1" priority="357" operator="equal">
      <formula>"Survey"</formula>
    </cfRule>
  </conditionalFormatting>
  <conditionalFormatting sqref="T16">
    <cfRule type="cellIs" dxfId="10" priority="358" operator="notEqual">
      <formula>1</formula>
    </cfRule>
  </conditionalFormatting>
  <conditionalFormatting sqref="AG15">
    <cfRule type="containsText" dxfId="5" priority="359" operator="containsText" text="upper">
      <formula>NOT(ISERROR(SEARCH(("upper"),(AG15))))</formula>
    </cfRule>
  </conditionalFormatting>
  <conditionalFormatting sqref="AG15">
    <cfRule type="containsText" dxfId="4" priority="360" operator="containsText" text="lower">
      <formula>NOT(ISERROR(SEARCH(("lower"),(AG15))))</formula>
    </cfRule>
  </conditionalFormatting>
  <conditionalFormatting sqref="AH15:AJ15">
    <cfRule type="containsText" dxfId="3" priority="361" operator="containsText" text="y">
      <formula>NOT(ISERROR(SEARCH(("y"),(AH15))))</formula>
    </cfRule>
  </conditionalFormatting>
  <conditionalFormatting sqref="O15">
    <cfRule type="cellIs" dxfId="1" priority="362" operator="equal">
      <formula>"Survey"</formula>
    </cfRule>
  </conditionalFormatting>
  <conditionalFormatting sqref="T15">
    <cfRule type="cellIs" dxfId="10" priority="363" operator="notEqual">
      <formula>1</formula>
    </cfRule>
  </conditionalFormatting>
  <conditionalFormatting sqref="AG14">
    <cfRule type="containsText" dxfId="5" priority="364" operator="containsText" text="upper">
      <formula>NOT(ISERROR(SEARCH(("upper"),(AG14))))</formula>
    </cfRule>
  </conditionalFormatting>
  <conditionalFormatting sqref="AG14">
    <cfRule type="containsText" dxfId="4" priority="365" operator="containsText" text="lower">
      <formula>NOT(ISERROR(SEARCH(("lower"),(AG14))))</formula>
    </cfRule>
  </conditionalFormatting>
  <conditionalFormatting sqref="AH14:AJ14">
    <cfRule type="containsText" dxfId="3" priority="366" operator="containsText" text="y">
      <formula>NOT(ISERROR(SEARCH(("y"),(AH14))))</formula>
    </cfRule>
  </conditionalFormatting>
  <conditionalFormatting sqref="O14">
    <cfRule type="cellIs" dxfId="1" priority="367" operator="equal">
      <formula>"Survey"</formula>
    </cfRule>
  </conditionalFormatting>
  <conditionalFormatting sqref="T14">
    <cfRule type="cellIs" dxfId="10" priority="368" operator="notEqual">
      <formula>1</formula>
    </cfRule>
  </conditionalFormatting>
  <conditionalFormatting sqref="AG13">
    <cfRule type="containsText" dxfId="5" priority="369" operator="containsText" text="upper">
      <formula>NOT(ISERROR(SEARCH(("upper"),(AG13))))</formula>
    </cfRule>
  </conditionalFormatting>
  <conditionalFormatting sqref="AG13">
    <cfRule type="containsText" dxfId="4" priority="370" operator="containsText" text="lower">
      <formula>NOT(ISERROR(SEARCH(("lower"),(AG13))))</formula>
    </cfRule>
  </conditionalFormatting>
  <conditionalFormatting sqref="AH13:AJ13">
    <cfRule type="containsText" dxfId="3" priority="371" operator="containsText" text="y">
      <formula>NOT(ISERROR(SEARCH(("y"),(AH13))))</formula>
    </cfRule>
  </conditionalFormatting>
  <conditionalFormatting sqref="O13">
    <cfRule type="cellIs" dxfId="1" priority="372" operator="equal">
      <formula>"Survey"</formula>
    </cfRule>
  </conditionalFormatting>
  <conditionalFormatting sqref="T13">
    <cfRule type="cellIs" dxfId="10" priority="373" operator="notEqual">
      <formula>1</formula>
    </cfRule>
  </conditionalFormatting>
  <conditionalFormatting sqref="AH12:AJ12">
    <cfRule type="containsText" dxfId="3" priority="374" operator="containsText" text="y">
      <formula>NOT(ISERROR(SEARCH(("y"),(AH12))))</formula>
    </cfRule>
  </conditionalFormatting>
  <conditionalFormatting sqref="O12">
    <cfRule type="cellIs" dxfId="1" priority="375" operator="equal">
      <formula>"Survey"</formula>
    </cfRule>
  </conditionalFormatting>
  <conditionalFormatting sqref="T12">
    <cfRule type="cellIs" dxfId="10" priority="376" operator="notEqual">
      <formula>1</formula>
    </cfRule>
  </conditionalFormatting>
  <conditionalFormatting sqref="AG12">
    <cfRule type="containsText" dxfId="5" priority="377" operator="containsText" text="upper">
      <formula>NOT(ISERROR(SEARCH(("upper"),(AG12))))</formula>
    </cfRule>
  </conditionalFormatting>
  <conditionalFormatting sqref="AG12">
    <cfRule type="containsText" dxfId="4" priority="378" operator="containsText" text="lower">
      <formula>NOT(ISERROR(SEARCH(("lower"),(AG12))))</formula>
    </cfRule>
  </conditionalFormatting>
  <conditionalFormatting sqref="AH11:AJ11">
    <cfRule type="containsText" dxfId="3" priority="379" operator="containsText" text="y">
      <formula>NOT(ISERROR(SEARCH(("y"),(AH11))))</formula>
    </cfRule>
  </conditionalFormatting>
  <conditionalFormatting sqref="O11">
    <cfRule type="cellIs" dxfId="1" priority="380" operator="equal">
      <formula>"Survey"</formula>
    </cfRule>
  </conditionalFormatting>
  <conditionalFormatting sqref="T11">
    <cfRule type="cellIs" dxfId="10" priority="381" operator="notEqual">
      <formula>1</formula>
    </cfRule>
  </conditionalFormatting>
  <conditionalFormatting sqref="AG11">
    <cfRule type="containsText" dxfId="5" priority="382" operator="containsText" text="upper">
      <formula>NOT(ISERROR(SEARCH(("upper"),(AG11))))</formula>
    </cfRule>
  </conditionalFormatting>
  <conditionalFormatting sqref="AG11">
    <cfRule type="containsText" dxfId="4" priority="383" operator="containsText" text="lower">
      <formula>NOT(ISERROR(SEARCH(("lower"),(AG11))))</formula>
    </cfRule>
  </conditionalFormatting>
  <conditionalFormatting sqref="AH10:AJ10">
    <cfRule type="containsText" dxfId="3" priority="384" operator="containsText" text="y">
      <formula>NOT(ISERROR(SEARCH(("y"),(AH10))))</formula>
    </cfRule>
  </conditionalFormatting>
  <conditionalFormatting sqref="O10">
    <cfRule type="cellIs" dxfId="1" priority="385" operator="equal">
      <formula>"Survey"</formula>
    </cfRule>
  </conditionalFormatting>
  <conditionalFormatting sqref="T10">
    <cfRule type="cellIs" dxfId="10" priority="386" operator="notEqual">
      <formula>1</formula>
    </cfRule>
  </conditionalFormatting>
  <conditionalFormatting sqref="AG10">
    <cfRule type="containsText" dxfId="5" priority="387" operator="containsText" text="upper">
      <formula>NOT(ISERROR(SEARCH(("upper"),(AG10))))</formula>
    </cfRule>
  </conditionalFormatting>
  <conditionalFormatting sqref="AG10">
    <cfRule type="containsText" dxfId="4" priority="388" operator="containsText" text="lower">
      <formula>NOT(ISERROR(SEARCH(("lower"),(AG10))))</formula>
    </cfRule>
  </conditionalFormatting>
  <conditionalFormatting sqref="AH9:AJ9">
    <cfRule type="containsText" dxfId="3" priority="389" operator="containsText" text="y">
      <formula>NOT(ISERROR(SEARCH(("y"),(AH9))))</formula>
    </cfRule>
  </conditionalFormatting>
  <conditionalFormatting sqref="O9">
    <cfRule type="cellIs" dxfId="1" priority="390" operator="equal">
      <formula>"Survey"</formula>
    </cfRule>
  </conditionalFormatting>
  <conditionalFormatting sqref="T9">
    <cfRule type="cellIs" dxfId="10" priority="391" operator="notEqual">
      <formula>1</formula>
    </cfRule>
  </conditionalFormatting>
  <conditionalFormatting sqref="AG9">
    <cfRule type="containsText" dxfId="5" priority="392" operator="containsText" text="upper">
      <formula>NOT(ISERROR(SEARCH(("upper"),(AG9))))</formula>
    </cfRule>
  </conditionalFormatting>
  <conditionalFormatting sqref="AG9">
    <cfRule type="containsText" dxfId="4" priority="393" operator="containsText" text="lower">
      <formula>NOT(ISERROR(SEARCH(("lower"),(AG9))))</formula>
    </cfRule>
  </conditionalFormatting>
  <conditionalFormatting sqref="AH8:AJ8">
    <cfRule type="containsText" dxfId="3" priority="394" operator="containsText" text="y">
      <formula>NOT(ISERROR(SEARCH(("y"),(AH8))))</formula>
    </cfRule>
  </conditionalFormatting>
  <conditionalFormatting sqref="O8">
    <cfRule type="cellIs" dxfId="1" priority="395" operator="equal">
      <formula>"Survey"</formula>
    </cfRule>
  </conditionalFormatting>
  <conditionalFormatting sqref="T8">
    <cfRule type="cellIs" dxfId="10" priority="396" operator="notEqual">
      <formula>1</formula>
    </cfRule>
  </conditionalFormatting>
  <conditionalFormatting sqref="AG8">
    <cfRule type="containsText" dxfId="5" priority="397" operator="containsText" text="upper">
      <formula>NOT(ISERROR(SEARCH(("upper"),(AG8))))</formula>
    </cfRule>
  </conditionalFormatting>
  <conditionalFormatting sqref="AG8">
    <cfRule type="containsText" dxfId="4" priority="398" operator="containsText" text="lower">
      <formula>NOT(ISERROR(SEARCH(("lower"),(AG8))))</formula>
    </cfRule>
  </conditionalFormatting>
  <conditionalFormatting sqref="AH7:AJ7">
    <cfRule type="containsText" dxfId="3" priority="399" operator="containsText" text="y">
      <formula>NOT(ISERROR(SEARCH(("y"),(AH7))))</formula>
    </cfRule>
  </conditionalFormatting>
  <conditionalFormatting sqref="O7">
    <cfRule type="cellIs" dxfId="1" priority="400" operator="equal">
      <formula>"Survey"</formula>
    </cfRule>
  </conditionalFormatting>
  <conditionalFormatting sqref="T7">
    <cfRule type="cellIs" dxfId="10" priority="401" operator="notEqual">
      <formula>1</formula>
    </cfRule>
  </conditionalFormatting>
  <conditionalFormatting sqref="AG7">
    <cfRule type="containsText" dxfId="5" priority="402" operator="containsText" text="upper">
      <formula>NOT(ISERROR(SEARCH(("upper"),(AG7))))</formula>
    </cfRule>
  </conditionalFormatting>
  <conditionalFormatting sqref="AG7">
    <cfRule type="containsText" dxfId="4" priority="403" operator="containsText" text="lower">
      <formula>NOT(ISERROR(SEARCH(("lower"),(AG7))))</formula>
    </cfRule>
  </conditionalFormatting>
  <conditionalFormatting sqref="T6">
    <cfRule type="cellIs" dxfId="10" priority="404" operator="notEqual">
      <formula>1</formula>
    </cfRule>
  </conditionalFormatting>
  <conditionalFormatting sqref="AG6">
    <cfRule type="containsText" dxfId="5" priority="405" operator="containsText" text="upper">
      <formula>NOT(ISERROR(SEARCH(("upper"),(AG6))))</formula>
    </cfRule>
  </conditionalFormatting>
  <conditionalFormatting sqref="AG6">
    <cfRule type="containsText" dxfId="4" priority="406" operator="containsText" text="lower">
      <formula>NOT(ISERROR(SEARCH(("lower"),(AG6))))</formula>
    </cfRule>
  </conditionalFormatting>
  <conditionalFormatting sqref="AH6:AJ6">
    <cfRule type="containsText" dxfId="3" priority="407" operator="containsText" text="y">
      <formula>NOT(ISERROR(SEARCH(("y"),(AH6))))</formula>
    </cfRule>
  </conditionalFormatting>
  <conditionalFormatting sqref="O6">
    <cfRule type="cellIs" dxfId="1" priority="408" operator="equal">
      <formula>"Survey"</formula>
    </cfRule>
  </conditionalFormatting>
  <conditionalFormatting sqref="O5">
    <cfRule type="cellIs" dxfId="1" priority="409" operator="equal">
      <formula>"Survey"</formula>
    </cfRule>
  </conditionalFormatting>
  <conditionalFormatting sqref="T5">
    <cfRule type="cellIs" dxfId="10" priority="410" operator="notEqual">
      <formula>1</formula>
    </cfRule>
  </conditionalFormatting>
  <conditionalFormatting sqref="AH5:AJ5">
    <cfRule type="containsText" dxfId="3" priority="411" operator="containsText" text="y">
      <formula>NOT(ISERROR(SEARCH(("y"),(AH5))))</formula>
    </cfRule>
  </conditionalFormatting>
  <conditionalFormatting sqref="AG5:AJ5">
    <cfRule type="containsText" dxfId="4" priority="412" operator="containsText" text="lower">
      <formula>NOT(ISERROR(SEARCH(("lower"),(AG5))))</formula>
    </cfRule>
  </conditionalFormatting>
  <conditionalFormatting sqref="AG5:AJ5">
    <cfRule type="containsText" dxfId="5" priority="413" operator="containsText" text="upper">
      <formula>NOT(ISERROR(SEARCH(("upper"),(AG5))))</formula>
    </cfRule>
  </conditionalFormatting>
  <conditionalFormatting sqref="T4">
    <cfRule type="cellIs" dxfId="10" priority="414" operator="notEqual">
      <formula>1</formula>
    </cfRule>
  </conditionalFormatting>
  <conditionalFormatting sqref="O4">
    <cfRule type="cellIs" dxfId="1" priority="415" operator="equal">
      <formula>"Survey"</formula>
    </cfRule>
  </conditionalFormatting>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11.0"/>
    <col customWidth="1" min="3" max="3" width="9.71"/>
    <col customWidth="1" min="4" max="4" width="20.57"/>
    <col customWidth="1" min="5" max="5" width="81.0"/>
    <col customWidth="1" min="6" max="6" width="126.43"/>
  </cols>
  <sheetData>
    <row r="1">
      <c r="A1" s="12" t="s">
        <v>4061</v>
      </c>
      <c r="B1" s="12" t="s">
        <v>4062</v>
      </c>
      <c r="C1" s="12" t="s">
        <v>4063</v>
      </c>
      <c r="D1" s="4" t="s">
        <v>4064</v>
      </c>
      <c r="E1" s="63" t="s">
        <v>4065</v>
      </c>
      <c r="F1" s="63" t="s">
        <v>4066</v>
      </c>
    </row>
    <row r="2">
      <c r="A2" s="12" t="s">
        <v>4067</v>
      </c>
      <c r="B2" s="12"/>
      <c r="C2" s="68">
        <v>-15.0</v>
      </c>
      <c r="D2" s="4" t="s">
        <v>4068</v>
      </c>
      <c r="E2" s="63" t="s">
        <v>4069</v>
      </c>
      <c r="F2" s="63" t="s">
        <v>4070</v>
      </c>
    </row>
    <row r="3">
      <c r="A3" s="12" t="s">
        <v>4071</v>
      </c>
      <c r="B3" s="12">
        <v>-10.0</v>
      </c>
      <c r="C3" s="12" t="s">
        <v>4072</v>
      </c>
      <c r="D3" s="69" t="s">
        <v>4073</v>
      </c>
      <c r="E3" s="63" t="s">
        <v>4074</v>
      </c>
      <c r="F3" s="70"/>
    </row>
    <row r="4">
      <c r="A4" s="12" t="s">
        <v>4075</v>
      </c>
      <c r="B4" s="12">
        <v>-10.0</v>
      </c>
      <c r="C4" s="12">
        <v>-10.0</v>
      </c>
      <c r="D4" s="4" t="s">
        <v>4076</v>
      </c>
      <c r="E4" s="63" t="s">
        <v>4077</v>
      </c>
      <c r="F4" s="63"/>
    </row>
    <row r="5">
      <c r="A5" s="12" t="s">
        <v>1335</v>
      </c>
      <c r="B5" s="12">
        <v>-10.0</v>
      </c>
      <c r="C5" s="12">
        <v>2.0</v>
      </c>
      <c r="D5" s="71" t="s">
        <v>4078</v>
      </c>
      <c r="E5" s="72" t="s">
        <v>4079</v>
      </c>
      <c r="F5" s="63" t="s">
        <v>4080</v>
      </c>
    </row>
    <row r="6">
      <c r="A6" s="12" t="s">
        <v>4081</v>
      </c>
      <c r="B6" s="12">
        <v>-9.0</v>
      </c>
      <c r="C6" s="12">
        <v>-9.0</v>
      </c>
      <c r="D6" s="4" t="s">
        <v>4082</v>
      </c>
      <c r="E6" s="63" t="s">
        <v>4083</v>
      </c>
      <c r="F6" s="63" t="s">
        <v>4084</v>
      </c>
    </row>
    <row r="7">
      <c r="A7" s="12" t="s">
        <v>4085</v>
      </c>
      <c r="B7" s="12">
        <v>-8.0</v>
      </c>
      <c r="C7" s="12">
        <v>-6.0</v>
      </c>
      <c r="D7" s="4" t="s">
        <v>4082</v>
      </c>
      <c r="E7" s="63" t="s">
        <v>4086</v>
      </c>
      <c r="F7" s="63"/>
    </row>
    <row r="8">
      <c r="A8" s="12" t="s">
        <v>4087</v>
      </c>
      <c r="B8" s="12">
        <v>-8.0</v>
      </c>
      <c r="C8" s="12">
        <v>-6.0</v>
      </c>
      <c r="D8" s="4" t="s">
        <v>4082</v>
      </c>
      <c r="E8" s="63" t="s">
        <v>4088</v>
      </c>
      <c r="F8" s="63"/>
    </row>
    <row r="9">
      <c r="A9" s="12" t="s">
        <v>4089</v>
      </c>
      <c r="B9" s="12">
        <v>-7.0</v>
      </c>
      <c r="C9" s="12">
        <v>-3.0</v>
      </c>
      <c r="D9" s="4" t="s">
        <v>4090</v>
      </c>
      <c r="E9" s="63" t="s">
        <v>4091</v>
      </c>
      <c r="F9" s="63" t="s">
        <v>4092</v>
      </c>
    </row>
    <row r="10">
      <c r="A10" s="12" t="s">
        <v>4093</v>
      </c>
      <c r="B10" s="12">
        <v>-7.0</v>
      </c>
      <c r="C10" s="12">
        <v>-3.0</v>
      </c>
      <c r="D10" s="4" t="s">
        <v>4094</v>
      </c>
      <c r="E10" s="63" t="s">
        <v>4095</v>
      </c>
      <c r="F10" s="63" t="s">
        <v>4096</v>
      </c>
    </row>
    <row r="11">
      <c r="A11" s="12" t="s">
        <v>4097</v>
      </c>
      <c r="B11" s="12">
        <v>-7.0</v>
      </c>
      <c r="C11" s="12">
        <v>-3.0</v>
      </c>
      <c r="D11" s="11"/>
      <c r="E11" s="63" t="s">
        <v>4098</v>
      </c>
      <c r="F11" s="70"/>
    </row>
    <row r="12">
      <c r="A12" s="12" t="s">
        <v>4099</v>
      </c>
      <c r="B12" s="12">
        <v>-7.0</v>
      </c>
      <c r="C12" s="12">
        <v>-3.0</v>
      </c>
      <c r="D12" s="73" t="s">
        <v>4100</v>
      </c>
      <c r="E12" s="12" t="s">
        <v>4101</v>
      </c>
      <c r="F12" s="63" t="s">
        <v>4102</v>
      </c>
    </row>
    <row r="13">
      <c r="A13" s="12" t="s">
        <v>4103</v>
      </c>
      <c r="B13" s="12">
        <v>-4.0</v>
      </c>
      <c r="C13" s="12">
        <v>-3.0</v>
      </c>
      <c r="D13" s="4" t="s">
        <v>4104</v>
      </c>
      <c r="E13" s="63" t="s">
        <v>4105</v>
      </c>
      <c r="F13" s="70"/>
    </row>
    <row r="14">
      <c r="A14" s="12" t="s">
        <v>4106</v>
      </c>
      <c r="B14" s="12" t="s">
        <v>52</v>
      </c>
      <c r="C14" s="12">
        <v>3.0</v>
      </c>
      <c r="D14" s="4" t="s">
        <v>4107</v>
      </c>
      <c r="E14" s="63" t="s">
        <v>4108</v>
      </c>
      <c r="F14" s="70"/>
    </row>
    <row r="15">
      <c r="A15" s="12" t="s">
        <v>244</v>
      </c>
      <c r="B15" s="12">
        <v>-4.0</v>
      </c>
      <c r="C15" s="12">
        <v>-2.0</v>
      </c>
      <c r="D15" s="4" t="s">
        <v>4104</v>
      </c>
      <c r="E15" s="63" t="s">
        <v>4109</v>
      </c>
      <c r="F15" s="70"/>
    </row>
    <row r="16">
      <c r="A16" s="12" t="s">
        <v>4110</v>
      </c>
      <c r="B16" s="12">
        <v>-3.0</v>
      </c>
      <c r="C16" s="12">
        <v>-2.0</v>
      </c>
      <c r="D16" s="4" t="s">
        <v>4111</v>
      </c>
      <c r="E16" s="63" t="s">
        <v>4112</v>
      </c>
      <c r="F16" s="70"/>
    </row>
    <row r="17">
      <c r="A17" s="12" t="s">
        <v>2752</v>
      </c>
      <c r="B17" s="12">
        <v>-3.0</v>
      </c>
      <c r="C17" s="12" t="s">
        <v>4113</v>
      </c>
      <c r="D17" s="4" t="s">
        <v>4114</v>
      </c>
      <c r="E17" s="63" t="s">
        <v>4115</v>
      </c>
      <c r="F17" s="63" t="s">
        <v>4116</v>
      </c>
    </row>
    <row r="18">
      <c r="A18" s="12" t="s">
        <v>2724</v>
      </c>
      <c r="B18" s="12">
        <v>-3.0</v>
      </c>
      <c r="C18" s="12" t="s">
        <v>4113</v>
      </c>
      <c r="D18" s="4" t="s">
        <v>4117</v>
      </c>
      <c r="E18" s="63" t="s">
        <v>4115</v>
      </c>
      <c r="F18" s="63" t="s">
        <v>4118</v>
      </c>
    </row>
    <row r="19">
      <c r="A19" s="12" t="s">
        <v>4119</v>
      </c>
      <c r="B19" s="12">
        <v>-3.0</v>
      </c>
      <c r="C19" s="12">
        <v>0.0</v>
      </c>
      <c r="D19" s="4" t="s">
        <v>4114</v>
      </c>
      <c r="E19" s="63" t="s">
        <v>4120</v>
      </c>
      <c r="F19" s="63"/>
    </row>
    <row r="20">
      <c r="A20" s="12" t="s">
        <v>552</v>
      </c>
      <c r="B20" s="12">
        <v>-3.0</v>
      </c>
      <c r="C20" s="12">
        <v>0.0</v>
      </c>
      <c r="D20" s="4" t="s">
        <v>4114</v>
      </c>
      <c r="E20" s="63" t="s">
        <v>4120</v>
      </c>
      <c r="F20" s="63"/>
    </row>
    <row r="21">
      <c r="A21" s="12" t="s">
        <v>196</v>
      </c>
      <c r="B21" s="12">
        <v>-3.0</v>
      </c>
      <c r="C21" s="12">
        <v>0.0</v>
      </c>
      <c r="D21" s="4" t="s">
        <v>4121</v>
      </c>
      <c r="E21" s="63" t="s">
        <v>4122</v>
      </c>
      <c r="F21" s="70"/>
    </row>
    <row r="22">
      <c r="A22" s="12" t="s">
        <v>3242</v>
      </c>
      <c r="B22" s="12">
        <v>-3.0</v>
      </c>
      <c r="C22" s="12">
        <v>0.0</v>
      </c>
      <c r="D22" s="4" t="s">
        <v>4117</v>
      </c>
      <c r="E22" s="63" t="s">
        <v>4123</v>
      </c>
      <c r="F22" s="70"/>
    </row>
    <row r="23">
      <c r="A23" s="12" t="s">
        <v>3339</v>
      </c>
      <c r="B23" s="12">
        <v>-3.0</v>
      </c>
      <c r="C23" s="12">
        <v>1.0</v>
      </c>
      <c r="D23" s="4" t="s">
        <v>4104</v>
      </c>
      <c r="E23" s="63" t="s">
        <v>4124</v>
      </c>
      <c r="F23" s="70"/>
    </row>
    <row r="24">
      <c r="A24" s="12" t="s">
        <v>4125</v>
      </c>
      <c r="B24" s="12">
        <v>-3.0</v>
      </c>
      <c r="C24" s="12">
        <v>-3.0</v>
      </c>
      <c r="D24" s="4" t="s">
        <v>4104</v>
      </c>
      <c r="E24" s="63" t="s">
        <v>4126</v>
      </c>
      <c r="F24" s="70"/>
    </row>
    <row r="25">
      <c r="A25" s="12" t="s">
        <v>4127</v>
      </c>
      <c r="B25" s="12">
        <v>-3.0</v>
      </c>
      <c r="C25" s="12">
        <v>-1.0</v>
      </c>
      <c r="D25" s="4" t="s">
        <v>4128</v>
      </c>
      <c r="E25" s="63" t="s">
        <v>4129</v>
      </c>
      <c r="F25" s="70"/>
    </row>
    <row r="26">
      <c r="A26" s="12" t="s">
        <v>4130</v>
      </c>
      <c r="B26" s="12">
        <v>-2.0</v>
      </c>
      <c r="C26" s="12">
        <v>-3.0</v>
      </c>
      <c r="D26" s="4" t="s">
        <v>4131</v>
      </c>
      <c r="E26" s="63" t="s">
        <v>4132</v>
      </c>
      <c r="F26" s="70"/>
    </row>
    <row r="27">
      <c r="D27" s="11"/>
      <c r="E27" s="70"/>
      <c r="F27" s="70"/>
    </row>
    <row r="28">
      <c r="D28" s="11"/>
      <c r="E28" s="70"/>
      <c r="F28" s="70"/>
    </row>
    <row r="29">
      <c r="D29" s="11"/>
      <c r="E29" s="70"/>
      <c r="F29" s="70"/>
    </row>
    <row r="30">
      <c r="D30" s="11"/>
      <c r="E30" s="70"/>
      <c r="F30" s="70"/>
    </row>
    <row r="31">
      <c r="D31" s="11"/>
      <c r="E31" s="70"/>
      <c r="F31" s="70"/>
    </row>
    <row r="32">
      <c r="D32" s="11"/>
      <c r="E32" s="70"/>
      <c r="F32" s="70"/>
    </row>
    <row r="33">
      <c r="D33" s="11"/>
      <c r="E33" s="70"/>
      <c r="F33" s="70"/>
    </row>
    <row r="34">
      <c r="D34" s="11"/>
      <c r="E34" s="70"/>
      <c r="F34" s="70"/>
    </row>
    <row r="35">
      <c r="D35" s="11"/>
      <c r="E35" s="70"/>
      <c r="F35" s="70"/>
    </row>
    <row r="36">
      <c r="D36" s="11"/>
      <c r="E36" s="70"/>
      <c r="F36" s="70"/>
    </row>
    <row r="37">
      <c r="D37" s="11"/>
      <c r="E37" s="70"/>
      <c r="F37" s="70"/>
    </row>
    <row r="38">
      <c r="D38" s="11"/>
      <c r="E38" s="70"/>
      <c r="F38" s="70"/>
    </row>
    <row r="39">
      <c r="D39" s="11"/>
      <c r="E39" s="70"/>
      <c r="F39" s="70"/>
    </row>
    <row r="40">
      <c r="D40" s="11"/>
      <c r="E40" s="70"/>
      <c r="F40" s="70"/>
    </row>
    <row r="41">
      <c r="D41" s="11"/>
      <c r="E41" s="70"/>
      <c r="F41" s="70"/>
    </row>
    <row r="42">
      <c r="D42" s="11"/>
      <c r="E42" s="70"/>
      <c r="F42" s="70"/>
    </row>
    <row r="43">
      <c r="D43" s="11"/>
      <c r="E43" s="70"/>
      <c r="F43" s="70"/>
    </row>
    <row r="44">
      <c r="D44" s="11"/>
      <c r="E44" s="70"/>
      <c r="F44" s="70"/>
    </row>
    <row r="45">
      <c r="D45" s="11"/>
      <c r="E45" s="70"/>
      <c r="F45" s="70"/>
    </row>
    <row r="46">
      <c r="D46" s="11"/>
      <c r="E46" s="70"/>
      <c r="F46" s="70"/>
    </row>
    <row r="47">
      <c r="D47" s="11"/>
      <c r="E47" s="70"/>
      <c r="F47" s="70"/>
    </row>
    <row r="48">
      <c r="D48" s="11"/>
      <c r="E48" s="70"/>
      <c r="F48" s="70"/>
    </row>
    <row r="49">
      <c r="D49" s="11"/>
      <c r="E49" s="70"/>
      <c r="F49" s="70"/>
    </row>
    <row r="50">
      <c r="D50" s="11"/>
      <c r="E50" s="70"/>
      <c r="F50" s="70"/>
    </row>
    <row r="51">
      <c r="D51" s="11"/>
      <c r="E51" s="70"/>
      <c r="F51" s="70"/>
    </row>
    <row r="52">
      <c r="D52" s="11"/>
      <c r="E52" s="70"/>
      <c r="F52" s="70"/>
    </row>
    <row r="53">
      <c r="D53" s="11"/>
      <c r="E53" s="70"/>
      <c r="F53" s="70"/>
    </row>
    <row r="54">
      <c r="D54" s="11"/>
      <c r="E54" s="70"/>
      <c r="F54" s="70"/>
    </row>
    <row r="55">
      <c r="D55" s="11"/>
      <c r="E55" s="70"/>
      <c r="F55" s="70"/>
    </row>
    <row r="56">
      <c r="D56" s="11"/>
      <c r="E56" s="70"/>
      <c r="F56" s="70"/>
    </row>
    <row r="57">
      <c r="D57" s="11"/>
      <c r="E57" s="70"/>
      <c r="F57" s="70"/>
    </row>
    <row r="58">
      <c r="D58" s="11"/>
      <c r="E58" s="70"/>
      <c r="F58" s="70"/>
    </row>
    <row r="59">
      <c r="D59" s="11"/>
      <c r="E59" s="70"/>
      <c r="F59" s="70"/>
    </row>
    <row r="60">
      <c r="D60" s="11"/>
      <c r="E60" s="70"/>
      <c r="F60" s="70"/>
    </row>
    <row r="61">
      <c r="D61" s="11"/>
      <c r="E61" s="70"/>
      <c r="F61" s="70"/>
    </row>
    <row r="62">
      <c r="D62" s="11"/>
      <c r="E62" s="70"/>
      <c r="F62" s="70"/>
    </row>
    <row r="63">
      <c r="D63" s="11"/>
      <c r="E63" s="70"/>
      <c r="F63" s="70"/>
    </row>
    <row r="64">
      <c r="D64" s="11"/>
      <c r="E64" s="70"/>
      <c r="F64" s="70"/>
    </row>
    <row r="65">
      <c r="D65" s="11"/>
      <c r="E65" s="70"/>
      <c r="F65" s="70"/>
    </row>
    <row r="66">
      <c r="D66" s="11"/>
      <c r="E66" s="70"/>
      <c r="F66" s="70"/>
    </row>
    <row r="67">
      <c r="D67" s="11"/>
      <c r="E67" s="70"/>
      <c r="F67" s="70"/>
    </row>
    <row r="68">
      <c r="D68" s="11"/>
      <c r="E68" s="70"/>
      <c r="F68" s="70"/>
    </row>
    <row r="69">
      <c r="D69" s="11"/>
      <c r="E69" s="70"/>
      <c r="F69" s="70"/>
    </row>
    <row r="70">
      <c r="D70" s="11"/>
      <c r="E70" s="70"/>
      <c r="F70" s="70"/>
    </row>
    <row r="71">
      <c r="D71" s="11"/>
      <c r="E71" s="70"/>
      <c r="F71" s="70"/>
    </row>
    <row r="72">
      <c r="D72" s="11"/>
      <c r="E72" s="70"/>
      <c r="F72" s="70"/>
    </row>
    <row r="73">
      <c r="D73" s="11"/>
      <c r="E73" s="70"/>
      <c r="F73" s="70"/>
    </row>
    <row r="74">
      <c r="D74" s="11"/>
      <c r="E74" s="70"/>
      <c r="F74" s="70"/>
    </row>
    <row r="75">
      <c r="D75" s="11"/>
      <c r="E75" s="70"/>
      <c r="F75" s="70"/>
    </row>
    <row r="76">
      <c r="D76" s="11"/>
      <c r="E76" s="70"/>
      <c r="F76" s="70"/>
    </row>
    <row r="77">
      <c r="D77" s="11"/>
      <c r="E77" s="70"/>
      <c r="F77" s="70"/>
    </row>
    <row r="78">
      <c r="D78" s="11"/>
      <c r="E78" s="70"/>
      <c r="F78" s="70"/>
    </row>
    <row r="79">
      <c r="D79" s="11"/>
      <c r="E79" s="70"/>
      <c r="F79" s="70"/>
    </row>
    <row r="80">
      <c r="D80" s="11"/>
      <c r="E80" s="70"/>
      <c r="F80" s="70"/>
    </row>
    <row r="81">
      <c r="D81" s="11"/>
      <c r="E81" s="70"/>
      <c r="F81" s="70"/>
    </row>
    <row r="82">
      <c r="D82" s="11"/>
      <c r="E82" s="70"/>
      <c r="F82" s="70"/>
    </row>
    <row r="83">
      <c r="D83" s="11"/>
      <c r="E83" s="70"/>
      <c r="F83" s="70"/>
    </row>
    <row r="84">
      <c r="D84" s="11"/>
      <c r="E84" s="70"/>
      <c r="F84" s="70"/>
    </row>
    <row r="85">
      <c r="D85" s="11"/>
      <c r="E85" s="70"/>
      <c r="F85" s="70"/>
    </row>
    <row r="86">
      <c r="D86" s="11"/>
      <c r="E86" s="70"/>
      <c r="F86" s="70"/>
    </row>
    <row r="87">
      <c r="D87" s="11"/>
      <c r="E87" s="70"/>
      <c r="F87" s="70"/>
    </row>
    <row r="88">
      <c r="D88" s="11"/>
      <c r="E88" s="70"/>
      <c r="F88" s="70"/>
    </row>
    <row r="89">
      <c r="D89" s="11"/>
      <c r="E89" s="70"/>
      <c r="F89" s="70"/>
    </row>
    <row r="90">
      <c r="D90" s="11"/>
      <c r="E90" s="70"/>
      <c r="F90" s="70"/>
    </row>
    <row r="91">
      <c r="D91" s="11"/>
      <c r="E91" s="70"/>
      <c r="F91" s="70"/>
    </row>
    <row r="92">
      <c r="D92" s="11"/>
      <c r="E92" s="70"/>
      <c r="F92" s="70"/>
    </row>
    <row r="93">
      <c r="D93" s="11"/>
      <c r="E93" s="70"/>
      <c r="F93" s="70"/>
    </row>
    <row r="94">
      <c r="D94" s="11"/>
      <c r="E94" s="70"/>
      <c r="F94" s="70"/>
    </row>
    <row r="95">
      <c r="D95" s="11"/>
      <c r="E95" s="70"/>
      <c r="F95" s="70"/>
    </row>
    <row r="96">
      <c r="D96" s="11"/>
      <c r="E96" s="70"/>
      <c r="F96" s="70"/>
    </row>
    <row r="97">
      <c r="D97" s="11"/>
      <c r="E97" s="70"/>
      <c r="F97" s="70"/>
    </row>
    <row r="98">
      <c r="D98" s="11"/>
      <c r="E98" s="70"/>
      <c r="F98" s="70"/>
    </row>
    <row r="99">
      <c r="D99" s="11"/>
      <c r="E99" s="70"/>
      <c r="F99" s="70"/>
    </row>
    <row r="100">
      <c r="D100" s="11"/>
      <c r="E100" s="70"/>
      <c r="F100" s="70"/>
    </row>
    <row r="101">
      <c r="D101" s="11"/>
      <c r="E101" s="70"/>
      <c r="F101" s="70"/>
    </row>
    <row r="102">
      <c r="D102" s="11"/>
      <c r="E102" s="70"/>
      <c r="F102" s="70"/>
    </row>
    <row r="103">
      <c r="D103" s="11"/>
      <c r="E103" s="70"/>
      <c r="F103" s="70"/>
    </row>
    <row r="104">
      <c r="D104" s="11"/>
      <c r="E104" s="70"/>
      <c r="F104" s="70"/>
    </row>
    <row r="105">
      <c r="D105" s="11"/>
      <c r="E105" s="70"/>
      <c r="F105" s="70"/>
    </row>
    <row r="106">
      <c r="D106" s="11"/>
      <c r="E106" s="70"/>
      <c r="F106" s="70"/>
    </row>
    <row r="107">
      <c r="D107" s="11"/>
      <c r="E107" s="70"/>
      <c r="F107" s="70"/>
    </row>
    <row r="108">
      <c r="D108" s="11"/>
      <c r="E108" s="70"/>
      <c r="F108" s="70"/>
    </row>
    <row r="109">
      <c r="D109" s="11"/>
      <c r="E109" s="70"/>
      <c r="F109" s="70"/>
    </row>
    <row r="110">
      <c r="D110" s="11"/>
      <c r="E110" s="70"/>
      <c r="F110" s="70"/>
    </row>
    <row r="111">
      <c r="D111" s="11"/>
      <c r="E111" s="70"/>
      <c r="F111" s="70"/>
    </row>
    <row r="112">
      <c r="D112" s="11"/>
      <c r="E112" s="70"/>
      <c r="F112" s="70"/>
    </row>
    <row r="113">
      <c r="D113" s="11"/>
      <c r="E113" s="70"/>
      <c r="F113" s="70"/>
    </row>
    <row r="114">
      <c r="D114" s="11"/>
      <c r="E114" s="70"/>
      <c r="F114" s="70"/>
    </row>
    <row r="115">
      <c r="D115" s="11"/>
      <c r="E115" s="70"/>
      <c r="F115" s="70"/>
    </row>
    <row r="116">
      <c r="D116" s="11"/>
      <c r="E116" s="70"/>
      <c r="F116" s="70"/>
    </row>
    <row r="117">
      <c r="D117" s="11"/>
      <c r="E117" s="70"/>
      <c r="F117" s="70"/>
    </row>
    <row r="118">
      <c r="D118" s="11"/>
      <c r="E118" s="70"/>
      <c r="F118" s="70"/>
    </row>
    <row r="119">
      <c r="D119" s="11"/>
      <c r="E119" s="70"/>
      <c r="F119" s="70"/>
    </row>
    <row r="120">
      <c r="D120" s="11"/>
      <c r="E120" s="70"/>
      <c r="F120" s="70"/>
    </row>
    <row r="121">
      <c r="D121" s="11"/>
      <c r="E121" s="70"/>
      <c r="F121" s="70"/>
    </row>
    <row r="122">
      <c r="D122" s="11"/>
      <c r="E122" s="70"/>
      <c r="F122" s="70"/>
    </row>
    <row r="123">
      <c r="D123" s="11"/>
      <c r="E123" s="70"/>
      <c r="F123" s="70"/>
    </row>
    <row r="124">
      <c r="D124" s="11"/>
      <c r="E124" s="70"/>
      <c r="F124" s="70"/>
    </row>
    <row r="125">
      <c r="D125" s="11"/>
      <c r="E125" s="70"/>
      <c r="F125" s="70"/>
    </row>
    <row r="126">
      <c r="D126" s="11"/>
      <c r="E126" s="70"/>
      <c r="F126" s="70"/>
    </row>
    <row r="127">
      <c r="D127" s="11"/>
      <c r="E127" s="70"/>
      <c r="F127" s="70"/>
    </row>
    <row r="128">
      <c r="D128" s="11"/>
      <c r="E128" s="70"/>
      <c r="F128" s="70"/>
    </row>
    <row r="129">
      <c r="D129" s="11"/>
      <c r="E129" s="70"/>
      <c r="F129" s="70"/>
    </row>
    <row r="130">
      <c r="D130" s="11"/>
      <c r="E130" s="70"/>
      <c r="F130" s="70"/>
    </row>
    <row r="131">
      <c r="D131" s="11"/>
      <c r="E131" s="70"/>
      <c r="F131" s="70"/>
    </row>
    <row r="132">
      <c r="D132" s="11"/>
      <c r="E132" s="70"/>
      <c r="F132" s="70"/>
    </row>
    <row r="133">
      <c r="D133" s="11"/>
      <c r="E133" s="70"/>
      <c r="F133" s="70"/>
    </row>
    <row r="134">
      <c r="D134" s="11"/>
      <c r="E134" s="70"/>
      <c r="F134" s="70"/>
    </row>
    <row r="135">
      <c r="D135" s="11"/>
      <c r="E135" s="70"/>
      <c r="F135" s="70"/>
    </row>
    <row r="136">
      <c r="D136" s="11"/>
      <c r="E136" s="70"/>
      <c r="F136" s="70"/>
    </row>
    <row r="137">
      <c r="D137" s="11"/>
      <c r="E137" s="70"/>
      <c r="F137" s="70"/>
    </row>
    <row r="138">
      <c r="D138" s="11"/>
      <c r="E138" s="70"/>
      <c r="F138" s="70"/>
    </row>
    <row r="139">
      <c r="D139" s="11"/>
      <c r="E139" s="70"/>
      <c r="F139" s="70"/>
    </row>
    <row r="140">
      <c r="D140" s="11"/>
      <c r="E140" s="70"/>
      <c r="F140" s="70"/>
    </row>
    <row r="141">
      <c r="D141" s="11"/>
      <c r="E141" s="70"/>
      <c r="F141" s="70"/>
    </row>
    <row r="142">
      <c r="D142" s="11"/>
      <c r="E142" s="70"/>
      <c r="F142" s="70"/>
    </row>
    <row r="143">
      <c r="D143" s="11"/>
      <c r="E143" s="70"/>
      <c r="F143" s="70"/>
    </row>
    <row r="144">
      <c r="D144" s="11"/>
      <c r="E144" s="70"/>
      <c r="F144" s="70"/>
    </row>
    <row r="145">
      <c r="D145" s="11"/>
      <c r="E145" s="70"/>
      <c r="F145" s="70"/>
    </row>
    <row r="146">
      <c r="D146" s="11"/>
      <c r="E146" s="70"/>
      <c r="F146" s="70"/>
    </row>
    <row r="147">
      <c r="D147" s="11"/>
      <c r="E147" s="70"/>
      <c r="F147" s="70"/>
    </row>
    <row r="148">
      <c r="D148" s="11"/>
      <c r="E148" s="70"/>
      <c r="F148" s="70"/>
    </row>
    <row r="149">
      <c r="D149" s="11"/>
      <c r="E149" s="70"/>
      <c r="F149" s="70"/>
    </row>
    <row r="150">
      <c r="D150" s="11"/>
      <c r="E150" s="70"/>
      <c r="F150" s="70"/>
    </row>
    <row r="151">
      <c r="D151" s="11"/>
      <c r="E151" s="70"/>
      <c r="F151" s="70"/>
    </row>
    <row r="152">
      <c r="D152" s="11"/>
      <c r="E152" s="70"/>
      <c r="F152" s="70"/>
    </row>
    <row r="153">
      <c r="D153" s="11"/>
      <c r="E153" s="70"/>
      <c r="F153" s="70"/>
    </row>
    <row r="154">
      <c r="D154" s="11"/>
      <c r="E154" s="70"/>
      <c r="F154" s="70"/>
    </row>
    <row r="155">
      <c r="D155" s="11"/>
      <c r="E155" s="70"/>
      <c r="F155" s="70"/>
    </row>
    <row r="156">
      <c r="D156" s="11"/>
      <c r="E156" s="70"/>
      <c r="F156" s="70"/>
    </row>
    <row r="157">
      <c r="D157" s="11"/>
      <c r="E157" s="70"/>
      <c r="F157" s="70"/>
    </row>
    <row r="158">
      <c r="D158" s="11"/>
      <c r="E158" s="70"/>
      <c r="F158" s="70"/>
    </row>
    <row r="159">
      <c r="D159" s="11"/>
      <c r="E159" s="70"/>
      <c r="F159" s="70"/>
    </row>
    <row r="160">
      <c r="D160" s="11"/>
      <c r="E160" s="70"/>
      <c r="F160" s="70"/>
    </row>
    <row r="161">
      <c r="D161" s="11"/>
      <c r="E161" s="70"/>
      <c r="F161" s="70"/>
    </row>
    <row r="162">
      <c r="D162" s="11"/>
      <c r="E162" s="70"/>
      <c r="F162" s="70"/>
    </row>
    <row r="163">
      <c r="D163" s="11"/>
      <c r="E163" s="70"/>
      <c r="F163" s="70"/>
    </row>
    <row r="164">
      <c r="D164" s="11"/>
      <c r="E164" s="70"/>
      <c r="F164" s="70"/>
    </row>
    <row r="165">
      <c r="D165" s="11"/>
      <c r="E165" s="70"/>
      <c r="F165" s="70"/>
    </row>
    <row r="166">
      <c r="D166" s="11"/>
      <c r="E166" s="70"/>
      <c r="F166" s="70"/>
    </row>
    <row r="167">
      <c r="D167" s="11"/>
      <c r="E167" s="70"/>
      <c r="F167" s="70"/>
    </row>
    <row r="168">
      <c r="D168" s="11"/>
      <c r="E168" s="70"/>
      <c r="F168" s="70"/>
    </row>
    <row r="169">
      <c r="D169" s="11"/>
      <c r="E169" s="70"/>
      <c r="F169" s="70"/>
    </row>
    <row r="170">
      <c r="D170" s="11"/>
      <c r="E170" s="70"/>
      <c r="F170" s="70"/>
    </row>
    <row r="171">
      <c r="D171" s="11"/>
      <c r="E171" s="70"/>
      <c r="F171" s="70"/>
    </row>
    <row r="172">
      <c r="D172" s="11"/>
      <c r="E172" s="70"/>
      <c r="F172" s="70"/>
    </row>
    <row r="173">
      <c r="D173" s="11"/>
      <c r="E173" s="70"/>
      <c r="F173" s="70"/>
    </row>
    <row r="174">
      <c r="D174" s="11"/>
      <c r="E174" s="70"/>
      <c r="F174" s="70"/>
    </row>
    <row r="175">
      <c r="D175" s="11"/>
      <c r="E175" s="70"/>
      <c r="F175" s="70"/>
    </row>
    <row r="176">
      <c r="D176" s="11"/>
      <c r="E176" s="70"/>
      <c r="F176" s="70"/>
    </row>
    <row r="177">
      <c r="D177" s="11"/>
      <c r="E177" s="70"/>
      <c r="F177" s="70"/>
    </row>
    <row r="178">
      <c r="D178" s="11"/>
      <c r="E178" s="70"/>
      <c r="F178" s="70"/>
    </row>
    <row r="179">
      <c r="D179" s="11"/>
      <c r="E179" s="70"/>
      <c r="F179" s="70"/>
    </row>
    <row r="180">
      <c r="D180" s="11"/>
      <c r="E180" s="70"/>
      <c r="F180" s="70"/>
    </row>
    <row r="181">
      <c r="D181" s="11"/>
      <c r="E181" s="70"/>
      <c r="F181" s="70"/>
    </row>
    <row r="182">
      <c r="D182" s="11"/>
      <c r="E182" s="70"/>
      <c r="F182" s="70"/>
    </row>
    <row r="183">
      <c r="D183" s="11"/>
      <c r="E183" s="70"/>
      <c r="F183" s="70"/>
    </row>
    <row r="184">
      <c r="D184" s="11"/>
      <c r="E184" s="70"/>
      <c r="F184" s="70"/>
    </row>
    <row r="185">
      <c r="D185" s="11"/>
      <c r="E185" s="70"/>
      <c r="F185" s="70"/>
    </row>
    <row r="186">
      <c r="D186" s="11"/>
      <c r="E186" s="70"/>
      <c r="F186" s="70"/>
    </row>
    <row r="187">
      <c r="D187" s="11"/>
      <c r="E187" s="70"/>
      <c r="F187" s="70"/>
    </row>
    <row r="188">
      <c r="D188" s="11"/>
      <c r="E188" s="70"/>
      <c r="F188" s="70"/>
    </row>
    <row r="189">
      <c r="D189" s="11"/>
      <c r="E189" s="70"/>
      <c r="F189" s="70"/>
    </row>
    <row r="190">
      <c r="D190" s="11"/>
      <c r="E190" s="70"/>
      <c r="F190" s="70"/>
    </row>
    <row r="191">
      <c r="D191" s="11"/>
      <c r="E191" s="70"/>
      <c r="F191" s="70"/>
    </row>
    <row r="192">
      <c r="D192" s="11"/>
      <c r="E192" s="70"/>
      <c r="F192" s="70"/>
    </row>
    <row r="193">
      <c r="D193" s="11"/>
      <c r="E193" s="70"/>
      <c r="F193" s="70"/>
    </row>
    <row r="194">
      <c r="D194" s="11"/>
      <c r="E194" s="70"/>
      <c r="F194" s="70"/>
    </row>
    <row r="195">
      <c r="D195" s="11"/>
      <c r="E195" s="70"/>
      <c r="F195" s="70"/>
    </row>
    <row r="196">
      <c r="D196" s="11"/>
      <c r="E196" s="70"/>
      <c r="F196" s="70"/>
    </row>
    <row r="197">
      <c r="D197" s="11"/>
      <c r="E197" s="70"/>
      <c r="F197" s="70"/>
    </row>
    <row r="198">
      <c r="D198" s="11"/>
      <c r="E198" s="70"/>
      <c r="F198" s="70"/>
    </row>
    <row r="199">
      <c r="D199" s="11"/>
      <c r="E199" s="70"/>
      <c r="F199" s="70"/>
    </row>
    <row r="200">
      <c r="D200" s="11"/>
      <c r="E200" s="70"/>
      <c r="F200" s="70"/>
    </row>
    <row r="201">
      <c r="D201" s="11"/>
      <c r="E201" s="70"/>
      <c r="F201" s="70"/>
    </row>
    <row r="202">
      <c r="D202" s="11"/>
      <c r="E202" s="70"/>
      <c r="F202" s="70"/>
    </row>
    <row r="203">
      <c r="D203" s="11"/>
      <c r="E203" s="70"/>
      <c r="F203" s="70"/>
    </row>
    <row r="204">
      <c r="D204" s="11"/>
      <c r="E204" s="70"/>
      <c r="F204" s="70"/>
    </row>
    <row r="205">
      <c r="D205" s="11"/>
      <c r="E205" s="70"/>
      <c r="F205" s="70"/>
    </row>
    <row r="206">
      <c r="D206" s="11"/>
      <c r="E206" s="70"/>
      <c r="F206" s="70"/>
    </row>
    <row r="207">
      <c r="D207" s="11"/>
      <c r="E207" s="70"/>
      <c r="F207" s="70"/>
    </row>
    <row r="208">
      <c r="D208" s="11"/>
      <c r="E208" s="70"/>
      <c r="F208" s="70"/>
    </row>
    <row r="209">
      <c r="D209" s="11"/>
      <c r="E209" s="70"/>
      <c r="F209" s="70"/>
    </row>
    <row r="210">
      <c r="D210" s="11"/>
      <c r="E210" s="70"/>
      <c r="F210" s="70"/>
    </row>
    <row r="211">
      <c r="D211" s="11"/>
      <c r="E211" s="70"/>
      <c r="F211" s="70"/>
    </row>
    <row r="212">
      <c r="D212" s="11"/>
      <c r="E212" s="70"/>
      <c r="F212" s="70"/>
    </row>
    <row r="213">
      <c r="D213" s="11"/>
      <c r="E213" s="70"/>
      <c r="F213" s="70"/>
    </row>
    <row r="214">
      <c r="D214" s="11"/>
      <c r="E214" s="70"/>
      <c r="F214" s="70"/>
    </row>
    <row r="215">
      <c r="D215" s="11"/>
      <c r="E215" s="70"/>
      <c r="F215" s="70"/>
    </row>
    <row r="216">
      <c r="D216" s="11"/>
      <c r="E216" s="70"/>
      <c r="F216" s="70"/>
    </row>
    <row r="217">
      <c r="D217" s="11"/>
      <c r="E217" s="70"/>
      <c r="F217" s="70"/>
    </row>
    <row r="218">
      <c r="D218" s="11"/>
      <c r="E218" s="70"/>
      <c r="F218" s="70"/>
    </row>
    <row r="219">
      <c r="D219" s="11"/>
      <c r="E219" s="70"/>
      <c r="F219" s="70"/>
    </row>
    <row r="220">
      <c r="D220" s="11"/>
      <c r="E220" s="70"/>
      <c r="F220" s="70"/>
    </row>
    <row r="221">
      <c r="D221" s="11"/>
      <c r="E221" s="70"/>
      <c r="F221" s="70"/>
    </row>
    <row r="222">
      <c r="D222" s="11"/>
      <c r="E222" s="70"/>
      <c r="F222" s="70"/>
    </row>
    <row r="223">
      <c r="D223" s="11"/>
      <c r="E223" s="70"/>
      <c r="F223" s="70"/>
    </row>
    <row r="224">
      <c r="D224" s="11"/>
      <c r="E224" s="70"/>
      <c r="F224" s="70"/>
    </row>
    <row r="225">
      <c r="D225" s="11"/>
      <c r="E225" s="70"/>
      <c r="F225" s="70"/>
    </row>
    <row r="226">
      <c r="D226" s="11"/>
      <c r="E226" s="70"/>
      <c r="F226" s="70"/>
    </row>
    <row r="227">
      <c r="D227" s="11"/>
      <c r="E227" s="70"/>
      <c r="F227" s="70"/>
    </row>
    <row r="228">
      <c r="D228" s="11"/>
      <c r="E228" s="70"/>
      <c r="F228" s="70"/>
    </row>
    <row r="229">
      <c r="D229" s="11"/>
      <c r="E229" s="70"/>
      <c r="F229" s="70"/>
    </row>
    <row r="230">
      <c r="D230" s="11"/>
      <c r="E230" s="70"/>
      <c r="F230" s="70"/>
    </row>
    <row r="231">
      <c r="D231" s="11"/>
      <c r="E231" s="70"/>
      <c r="F231" s="70"/>
    </row>
    <row r="232">
      <c r="D232" s="11"/>
      <c r="E232" s="70"/>
      <c r="F232" s="70"/>
    </row>
    <row r="233">
      <c r="D233" s="11"/>
      <c r="E233" s="70"/>
      <c r="F233" s="70"/>
    </row>
    <row r="234">
      <c r="D234" s="11"/>
      <c r="E234" s="70"/>
      <c r="F234" s="70"/>
    </row>
    <row r="235">
      <c r="D235" s="11"/>
      <c r="E235" s="70"/>
      <c r="F235" s="70"/>
    </row>
    <row r="236">
      <c r="D236" s="11"/>
      <c r="E236" s="70"/>
      <c r="F236" s="70"/>
    </row>
    <row r="237">
      <c r="D237" s="11"/>
      <c r="E237" s="70"/>
      <c r="F237" s="70"/>
    </row>
    <row r="238">
      <c r="D238" s="11"/>
      <c r="E238" s="70"/>
      <c r="F238" s="70"/>
    </row>
    <row r="239">
      <c r="D239" s="11"/>
      <c r="E239" s="70"/>
      <c r="F239" s="70"/>
    </row>
    <row r="240">
      <c r="D240" s="11"/>
      <c r="E240" s="70"/>
      <c r="F240" s="70"/>
    </row>
    <row r="241">
      <c r="D241" s="11"/>
      <c r="E241" s="70"/>
      <c r="F241" s="70"/>
    </row>
    <row r="242">
      <c r="D242" s="11"/>
      <c r="E242" s="70"/>
      <c r="F242" s="70"/>
    </row>
    <row r="243">
      <c r="D243" s="11"/>
      <c r="E243" s="70"/>
      <c r="F243" s="70"/>
    </row>
    <row r="244">
      <c r="D244" s="11"/>
      <c r="E244" s="70"/>
      <c r="F244" s="70"/>
    </row>
    <row r="245">
      <c r="D245" s="11"/>
      <c r="E245" s="70"/>
      <c r="F245" s="70"/>
    </row>
    <row r="246">
      <c r="D246" s="11"/>
      <c r="E246" s="70"/>
      <c r="F246" s="70"/>
    </row>
    <row r="247">
      <c r="D247" s="11"/>
      <c r="E247" s="70"/>
      <c r="F247" s="70"/>
    </row>
    <row r="248">
      <c r="D248" s="11"/>
      <c r="E248" s="70"/>
      <c r="F248" s="70"/>
    </row>
    <row r="249">
      <c r="D249" s="11"/>
      <c r="E249" s="70"/>
      <c r="F249" s="70"/>
    </row>
    <row r="250">
      <c r="D250" s="11"/>
      <c r="E250" s="70"/>
      <c r="F250" s="70"/>
    </row>
    <row r="251">
      <c r="D251" s="11"/>
      <c r="E251" s="70"/>
      <c r="F251" s="70"/>
    </row>
    <row r="252">
      <c r="D252" s="11"/>
      <c r="E252" s="70"/>
      <c r="F252" s="70"/>
    </row>
    <row r="253">
      <c r="D253" s="11"/>
      <c r="E253" s="70"/>
      <c r="F253" s="70"/>
    </row>
    <row r="254">
      <c r="D254" s="11"/>
      <c r="E254" s="70"/>
      <c r="F254" s="70"/>
    </row>
    <row r="255">
      <c r="D255" s="11"/>
      <c r="E255" s="70"/>
      <c r="F255" s="70"/>
    </row>
    <row r="256">
      <c r="D256" s="11"/>
      <c r="E256" s="70"/>
      <c r="F256" s="70"/>
    </row>
    <row r="257">
      <c r="D257" s="11"/>
      <c r="E257" s="70"/>
      <c r="F257" s="70"/>
    </row>
    <row r="258">
      <c r="D258" s="11"/>
      <c r="E258" s="70"/>
      <c r="F258" s="70"/>
    </row>
    <row r="259">
      <c r="D259" s="11"/>
      <c r="E259" s="70"/>
      <c r="F259" s="70"/>
    </row>
    <row r="260">
      <c r="D260" s="11"/>
      <c r="E260" s="70"/>
      <c r="F260" s="70"/>
    </row>
    <row r="261">
      <c r="D261" s="11"/>
      <c r="E261" s="70"/>
      <c r="F261" s="70"/>
    </row>
    <row r="262">
      <c r="D262" s="11"/>
      <c r="E262" s="70"/>
      <c r="F262" s="70"/>
    </row>
    <row r="263">
      <c r="D263" s="11"/>
      <c r="E263" s="70"/>
      <c r="F263" s="70"/>
    </row>
    <row r="264">
      <c r="D264" s="11"/>
      <c r="E264" s="70"/>
      <c r="F264" s="70"/>
    </row>
    <row r="265">
      <c r="D265" s="11"/>
      <c r="E265" s="70"/>
      <c r="F265" s="70"/>
    </row>
    <row r="266">
      <c r="D266" s="11"/>
      <c r="E266" s="70"/>
      <c r="F266" s="70"/>
    </row>
    <row r="267">
      <c r="D267" s="11"/>
      <c r="E267" s="70"/>
      <c r="F267" s="70"/>
    </row>
    <row r="268">
      <c r="D268" s="11"/>
      <c r="E268" s="70"/>
      <c r="F268" s="70"/>
    </row>
    <row r="269">
      <c r="D269" s="11"/>
      <c r="E269" s="70"/>
      <c r="F269" s="70"/>
    </row>
    <row r="270">
      <c r="D270" s="11"/>
      <c r="E270" s="70"/>
      <c r="F270" s="70"/>
    </row>
    <row r="271">
      <c r="D271" s="11"/>
      <c r="E271" s="70"/>
      <c r="F271" s="70"/>
    </row>
    <row r="272">
      <c r="D272" s="11"/>
      <c r="E272" s="70"/>
      <c r="F272" s="70"/>
    </row>
    <row r="273">
      <c r="D273" s="11"/>
      <c r="E273" s="70"/>
      <c r="F273" s="70"/>
    </row>
    <row r="274">
      <c r="D274" s="11"/>
      <c r="E274" s="70"/>
      <c r="F274" s="70"/>
    </row>
    <row r="275">
      <c r="D275" s="11"/>
      <c r="E275" s="70"/>
      <c r="F275" s="70"/>
    </row>
    <row r="276">
      <c r="D276" s="11"/>
      <c r="E276" s="70"/>
      <c r="F276" s="70"/>
    </row>
    <row r="277">
      <c r="D277" s="11"/>
      <c r="E277" s="70"/>
      <c r="F277" s="70"/>
    </row>
    <row r="278">
      <c r="D278" s="11"/>
      <c r="E278" s="70"/>
      <c r="F278" s="70"/>
    </row>
    <row r="279">
      <c r="D279" s="11"/>
      <c r="E279" s="70"/>
      <c r="F279" s="70"/>
    </row>
    <row r="280">
      <c r="D280" s="11"/>
      <c r="E280" s="70"/>
      <c r="F280" s="70"/>
    </row>
    <row r="281">
      <c r="D281" s="11"/>
      <c r="E281" s="70"/>
      <c r="F281" s="70"/>
    </row>
    <row r="282">
      <c r="D282" s="11"/>
      <c r="E282" s="70"/>
      <c r="F282" s="70"/>
    </row>
    <row r="283">
      <c r="D283" s="11"/>
      <c r="E283" s="70"/>
      <c r="F283" s="70"/>
    </row>
    <row r="284">
      <c r="D284" s="11"/>
      <c r="E284" s="70"/>
      <c r="F284" s="70"/>
    </row>
    <row r="285">
      <c r="D285" s="11"/>
      <c r="E285" s="70"/>
      <c r="F285" s="70"/>
    </row>
    <row r="286">
      <c r="D286" s="11"/>
      <c r="E286" s="70"/>
      <c r="F286" s="70"/>
    </row>
    <row r="287">
      <c r="D287" s="11"/>
      <c r="E287" s="70"/>
      <c r="F287" s="70"/>
    </row>
    <row r="288">
      <c r="D288" s="11"/>
      <c r="E288" s="70"/>
      <c r="F288" s="70"/>
    </row>
    <row r="289">
      <c r="D289" s="11"/>
      <c r="E289" s="70"/>
      <c r="F289" s="70"/>
    </row>
    <row r="290">
      <c r="D290" s="11"/>
      <c r="E290" s="70"/>
      <c r="F290" s="70"/>
    </row>
    <row r="291">
      <c r="D291" s="11"/>
      <c r="E291" s="70"/>
      <c r="F291" s="70"/>
    </row>
    <row r="292">
      <c r="D292" s="11"/>
      <c r="E292" s="70"/>
      <c r="F292" s="70"/>
    </row>
    <row r="293">
      <c r="D293" s="11"/>
      <c r="E293" s="70"/>
      <c r="F293" s="70"/>
    </row>
    <row r="294">
      <c r="D294" s="11"/>
      <c r="E294" s="70"/>
      <c r="F294" s="70"/>
    </row>
    <row r="295">
      <c r="D295" s="11"/>
      <c r="E295" s="70"/>
      <c r="F295" s="70"/>
    </row>
    <row r="296">
      <c r="D296" s="11"/>
      <c r="E296" s="70"/>
      <c r="F296" s="70"/>
    </row>
    <row r="297">
      <c r="D297" s="11"/>
      <c r="E297" s="70"/>
      <c r="F297" s="70"/>
    </row>
    <row r="298">
      <c r="D298" s="11"/>
      <c r="E298" s="70"/>
      <c r="F298" s="70"/>
    </row>
    <row r="299">
      <c r="D299" s="11"/>
      <c r="E299" s="70"/>
      <c r="F299" s="70"/>
    </row>
    <row r="300">
      <c r="D300" s="11"/>
      <c r="E300" s="70"/>
      <c r="F300" s="70"/>
    </row>
    <row r="301">
      <c r="D301" s="11"/>
      <c r="E301" s="70"/>
      <c r="F301" s="70"/>
    </row>
    <row r="302">
      <c r="D302" s="11"/>
      <c r="E302" s="70"/>
      <c r="F302" s="70"/>
    </row>
    <row r="303">
      <c r="D303" s="11"/>
      <c r="E303" s="70"/>
      <c r="F303" s="70"/>
    </row>
    <row r="304">
      <c r="D304" s="11"/>
      <c r="E304" s="70"/>
      <c r="F304" s="70"/>
    </row>
    <row r="305">
      <c r="D305" s="11"/>
      <c r="E305" s="70"/>
      <c r="F305" s="70"/>
    </row>
    <row r="306">
      <c r="D306" s="11"/>
      <c r="E306" s="70"/>
      <c r="F306" s="70"/>
    </row>
    <row r="307">
      <c r="D307" s="11"/>
      <c r="E307" s="70"/>
      <c r="F307" s="70"/>
    </row>
    <row r="308">
      <c r="D308" s="11"/>
      <c r="E308" s="70"/>
      <c r="F308" s="70"/>
    </row>
    <row r="309">
      <c r="D309" s="11"/>
      <c r="E309" s="70"/>
      <c r="F309" s="70"/>
    </row>
    <row r="310">
      <c r="D310" s="11"/>
      <c r="E310" s="70"/>
      <c r="F310" s="70"/>
    </row>
    <row r="311">
      <c r="D311" s="11"/>
      <c r="E311" s="70"/>
      <c r="F311" s="70"/>
    </row>
    <row r="312">
      <c r="D312" s="11"/>
      <c r="E312" s="70"/>
      <c r="F312" s="70"/>
    </row>
    <row r="313">
      <c r="D313" s="11"/>
      <c r="E313" s="70"/>
      <c r="F313" s="70"/>
    </row>
    <row r="314">
      <c r="D314" s="11"/>
      <c r="E314" s="70"/>
      <c r="F314" s="70"/>
    </row>
    <row r="315">
      <c r="D315" s="11"/>
      <c r="E315" s="70"/>
      <c r="F315" s="70"/>
    </row>
    <row r="316">
      <c r="D316" s="11"/>
      <c r="E316" s="70"/>
      <c r="F316" s="70"/>
    </row>
    <row r="317">
      <c r="D317" s="11"/>
      <c r="E317" s="70"/>
      <c r="F317" s="70"/>
    </row>
    <row r="318">
      <c r="D318" s="11"/>
      <c r="E318" s="70"/>
      <c r="F318" s="70"/>
    </row>
    <row r="319">
      <c r="D319" s="11"/>
      <c r="E319" s="70"/>
      <c r="F319" s="70"/>
    </row>
    <row r="320">
      <c r="D320" s="11"/>
      <c r="E320" s="70"/>
      <c r="F320" s="70"/>
    </row>
    <row r="321">
      <c r="D321" s="11"/>
      <c r="E321" s="70"/>
      <c r="F321" s="70"/>
    </row>
    <row r="322">
      <c r="D322" s="11"/>
      <c r="E322" s="70"/>
      <c r="F322" s="70"/>
    </row>
    <row r="323">
      <c r="D323" s="11"/>
      <c r="E323" s="70"/>
      <c r="F323" s="70"/>
    </row>
    <row r="324">
      <c r="D324" s="11"/>
      <c r="E324" s="70"/>
      <c r="F324" s="70"/>
    </row>
    <row r="325">
      <c r="D325" s="11"/>
      <c r="E325" s="70"/>
      <c r="F325" s="70"/>
    </row>
    <row r="326">
      <c r="D326" s="11"/>
      <c r="E326" s="70"/>
      <c r="F326" s="70"/>
    </row>
    <row r="327">
      <c r="D327" s="11"/>
      <c r="E327" s="70"/>
      <c r="F327" s="70"/>
    </row>
    <row r="328">
      <c r="D328" s="11"/>
      <c r="E328" s="70"/>
      <c r="F328" s="70"/>
    </row>
    <row r="329">
      <c r="D329" s="11"/>
      <c r="E329" s="70"/>
      <c r="F329" s="70"/>
    </row>
    <row r="330">
      <c r="D330" s="11"/>
      <c r="E330" s="70"/>
      <c r="F330" s="70"/>
    </row>
    <row r="331">
      <c r="D331" s="11"/>
      <c r="E331" s="70"/>
      <c r="F331" s="70"/>
    </row>
    <row r="332">
      <c r="D332" s="11"/>
      <c r="E332" s="70"/>
      <c r="F332" s="70"/>
    </row>
    <row r="333">
      <c r="D333" s="11"/>
      <c r="E333" s="70"/>
      <c r="F333" s="70"/>
    </row>
    <row r="334">
      <c r="D334" s="11"/>
      <c r="E334" s="70"/>
      <c r="F334" s="70"/>
    </row>
    <row r="335">
      <c r="D335" s="11"/>
      <c r="E335" s="70"/>
      <c r="F335" s="70"/>
    </row>
    <row r="336">
      <c r="D336" s="11"/>
      <c r="E336" s="70"/>
      <c r="F336" s="70"/>
    </row>
    <row r="337">
      <c r="D337" s="11"/>
      <c r="E337" s="70"/>
      <c r="F337" s="70"/>
    </row>
    <row r="338">
      <c r="D338" s="11"/>
      <c r="E338" s="70"/>
      <c r="F338" s="70"/>
    </row>
    <row r="339">
      <c r="D339" s="11"/>
      <c r="E339" s="70"/>
      <c r="F339" s="70"/>
    </row>
    <row r="340">
      <c r="D340" s="11"/>
      <c r="E340" s="70"/>
      <c r="F340" s="70"/>
    </row>
    <row r="341">
      <c r="D341" s="11"/>
      <c r="E341" s="70"/>
      <c r="F341" s="70"/>
    </row>
    <row r="342">
      <c r="D342" s="11"/>
      <c r="E342" s="70"/>
      <c r="F342" s="70"/>
    </row>
    <row r="343">
      <c r="D343" s="11"/>
      <c r="E343" s="70"/>
      <c r="F343" s="70"/>
    </row>
    <row r="344">
      <c r="D344" s="11"/>
      <c r="E344" s="70"/>
      <c r="F344" s="70"/>
    </row>
    <row r="345">
      <c r="D345" s="11"/>
      <c r="E345" s="70"/>
      <c r="F345" s="70"/>
    </row>
    <row r="346">
      <c r="D346" s="11"/>
      <c r="E346" s="70"/>
      <c r="F346" s="70"/>
    </row>
    <row r="347">
      <c r="D347" s="11"/>
      <c r="E347" s="70"/>
      <c r="F347" s="70"/>
    </row>
    <row r="348">
      <c r="D348" s="11"/>
      <c r="E348" s="70"/>
      <c r="F348" s="70"/>
    </row>
    <row r="349">
      <c r="D349" s="11"/>
      <c r="E349" s="70"/>
      <c r="F349" s="70"/>
    </row>
    <row r="350">
      <c r="D350" s="11"/>
      <c r="E350" s="70"/>
      <c r="F350" s="70"/>
    </row>
    <row r="351">
      <c r="D351" s="11"/>
      <c r="E351" s="70"/>
      <c r="F351" s="70"/>
    </row>
    <row r="352">
      <c r="D352" s="11"/>
      <c r="E352" s="70"/>
      <c r="F352" s="70"/>
    </row>
    <row r="353">
      <c r="D353" s="11"/>
      <c r="E353" s="70"/>
      <c r="F353" s="70"/>
    </row>
    <row r="354">
      <c r="D354" s="11"/>
      <c r="E354" s="70"/>
      <c r="F354" s="70"/>
    </row>
    <row r="355">
      <c r="D355" s="11"/>
      <c r="E355" s="70"/>
      <c r="F355" s="70"/>
    </row>
    <row r="356">
      <c r="D356" s="11"/>
      <c r="E356" s="70"/>
      <c r="F356" s="70"/>
    </row>
    <row r="357">
      <c r="D357" s="11"/>
      <c r="E357" s="70"/>
      <c r="F357" s="70"/>
    </row>
    <row r="358">
      <c r="D358" s="11"/>
      <c r="E358" s="70"/>
      <c r="F358" s="70"/>
    </row>
    <row r="359">
      <c r="D359" s="11"/>
      <c r="E359" s="70"/>
      <c r="F359" s="70"/>
    </row>
    <row r="360">
      <c r="D360" s="11"/>
      <c r="E360" s="70"/>
      <c r="F360" s="70"/>
    </row>
    <row r="361">
      <c r="D361" s="11"/>
      <c r="E361" s="70"/>
      <c r="F361" s="70"/>
    </row>
    <row r="362">
      <c r="D362" s="11"/>
      <c r="E362" s="70"/>
      <c r="F362" s="70"/>
    </row>
    <row r="363">
      <c r="D363" s="11"/>
      <c r="E363" s="70"/>
      <c r="F363" s="70"/>
    </row>
    <row r="364">
      <c r="D364" s="11"/>
      <c r="E364" s="70"/>
      <c r="F364" s="70"/>
    </row>
    <row r="365">
      <c r="D365" s="11"/>
      <c r="E365" s="70"/>
      <c r="F365" s="70"/>
    </row>
    <row r="366">
      <c r="D366" s="11"/>
      <c r="E366" s="70"/>
      <c r="F366" s="70"/>
    </row>
    <row r="367">
      <c r="D367" s="11"/>
      <c r="E367" s="70"/>
      <c r="F367" s="70"/>
    </row>
    <row r="368">
      <c r="D368" s="11"/>
      <c r="E368" s="70"/>
      <c r="F368" s="70"/>
    </row>
    <row r="369">
      <c r="D369" s="11"/>
      <c r="E369" s="70"/>
      <c r="F369" s="70"/>
    </row>
    <row r="370">
      <c r="D370" s="11"/>
      <c r="E370" s="70"/>
      <c r="F370" s="70"/>
    </row>
    <row r="371">
      <c r="D371" s="11"/>
      <c r="E371" s="70"/>
      <c r="F371" s="70"/>
    </row>
    <row r="372">
      <c r="D372" s="11"/>
      <c r="E372" s="70"/>
      <c r="F372" s="70"/>
    </row>
    <row r="373">
      <c r="D373" s="11"/>
      <c r="E373" s="70"/>
      <c r="F373" s="70"/>
    </row>
    <row r="374">
      <c r="D374" s="11"/>
      <c r="E374" s="70"/>
      <c r="F374" s="70"/>
    </row>
    <row r="375">
      <c r="D375" s="11"/>
      <c r="E375" s="70"/>
      <c r="F375" s="70"/>
    </row>
    <row r="376">
      <c r="D376" s="11"/>
      <c r="E376" s="70"/>
      <c r="F376" s="70"/>
    </row>
    <row r="377">
      <c r="D377" s="11"/>
      <c r="E377" s="70"/>
      <c r="F377" s="70"/>
    </row>
    <row r="378">
      <c r="D378" s="11"/>
      <c r="E378" s="70"/>
      <c r="F378" s="70"/>
    </row>
    <row r="379">
      <c r="D379" s="11"/>
      <c r="E379" s="70"/>
      <c r="F379" s="70"/>
    </row>
    <row r="380">
      <c r="D380" s="11"/>
      <c r="E380" s="70"/>
      <c r="F380" s="70"/>
    </row>
    <row r="381">
      <c r="D381" s="11"/>
      <c r="E381" s="70"/>
      <c r="F381" s="70"/>
    </row>
    <row r="382">
      <c r="D382" s="11"/>
      <c r="E382" s="70"/>
      <c r="F382" s="70"/>
    </row>
    <row r="383">
      <c r="D383" s="11"/>
      <c r="E383" s="70"/>
      <c r="F383" s="70"/>
    </row>
    <row r="384">
      <c r="D384" s="11"/>
      <c r="E384" s="70"/>
      <c r="F384" s="70"/>
    </row>
    <row r="385">
      <c r="D385" s="11"/>
      <c r="E385" s="70"/>
      <c r="F385" s="70"/>
    </row>
    <row r="386">
      <c r="D386" s="11"/>
      <c r="E386" s="70"/>
      <c r="F386" s="70"/>
    </row>
    <row r="387">
      <c r="D387" s="11"/>
      <c r="E387" s="70"/>
      <c r="F387" s="70"/>
    </row>
    <row r="388">
      <c r="D388" s="11"/>
      <c r="E388" s="70"/>
      <c r="F388" s="70"/>
    </row>
    <row r="389">
      <c r="D389" s="11"/>
      <c r="E389" s="70"/>
      <c r="F389" s="70"/>
    </row>
    <row r="390">
      <c r="D390" s="11"/>
      <c r="E390" s="70"/>
      <c r="F390" s="70"/>
    </row>
    <row r="391">
      <c r="D391" s="11"/>
      <c r="E391" s="70"/>
      <c r="F391" s="70"/>
    </row>
    <row r="392">
      <c r="D392" s="11"/>
      <c r="E392" s="70"/>
      <c r="F392" s="70"/>
    </row>
    <row r="393">
      <c r="D393" s="11"/>
      <c r="E393" s="70"/>
      <c r="F393" s="70"/>
    </row>
    <row r="394">
      <c r="D394" s="11"/>
      <c r="E394" s="70"/>
      <c r="F394" s="70"/>
    </row>
    <row r="395">
      <c r="D395" s="11"/>
      <c r="E395" s="70"/>
      <c r="F395" s="70"/>
    </row>
    <row r="396">
      <c r="D396" s="11"/>
      <c r="E396" s="70"/>
      <c r="F396" s="70"/>
    </row>
    <row r="397">
      <c r="D397" s="11"/>
      <c r="E397" s="70"/>
      <c r="F397" s="70"/>
    </row>
    <row r="398">
      <c r="D398" s="11"/>
      <c r="E398" s="70"/>
      <c r="F398" s="70"/>
    </row>
    <row r="399">
      <c r="D399" s="11"/>
      <c r="E399" s="70"/>
      <c r="F399" s="70"/>
    </row>
    <row r="400">
      <c r="D400" s="11"/>
      <c r="E400" s="70"/>
      <c r="F400" s="70"/>
    </row>
    <row r="401">
      <c r="D401" s="11"/>
      <c r="E401" s="70"/>
      <c r="F401" s="70"/>
    </row>
    <row r="402">
      <c r="D402" s="11"/>
      <c r="E402" s="70"/>
      <c r="F402" s="70"/>
    </row>
    <row r="403">
      <c r="D403" s="11"/>
      <c r="E403" s="70"/>
      <c r="F403" s="70"/>
    </row>
    <row r="404">
      <c r="D404" s="11"/>
      <c r="E404" s="70"/>
      <c r="F404" s="70"/>
    </row>
    <row r="405">
      <c r="D405" s="11"/>
      <c r="E405" s="70"/>
      <c r="F405" s="70"/>
    </row>
    <row r="406">
      <c r="D406" s="11"/>
      <c r="E406" s="70"/>
      <c r="F406" s="70"/>
    </row>
    <row r="407">
      <c r="D407" s="11"/>
      <c r="E407" s="70"/>
      <c r="F407" s="70"/>
    </row>
    <row r="408">
      <c r="D408" s="11"/>
      <c r="E408" s="70"/>
      <c r="F408" s="70"/>
    </row>
    <row r="409">
      <c r="D409" s="11"/>
      <c r="E409" s="70"/>
      <c r="F409" s="70"/>
    </row>
    <row r="410">
      <c r="D410" s="11"/>
      <c r="E410" s="70"/>
      <c r="F410" s="70"/>
    </row>
    <row r="411">
      <c r="D411" s="11"/>
      <c r="E411" s="70"/>
      <c r="F411" s="70"/>
    </row>
    <row r="412">
      <c r="D412" s="11"/>
      <c r="E412" s="70"/>
      <c r="F412" s="70"/>
    </row>
    <row r="413">
      <c r="D413" s="11"/>
      <c r="E413" s="70"/>
      <c r="F413" s="70"/>
    </row>
    <row r="414">
      <c r="D414" s="11"/>
      <c r="E414" s="70"/>
      <c r="F414" s="70"/>
    </row>
    <row r="415">
      <c r="D415" s="11"/>
      <c r="E415" s="70"/>
      <c r="F415" s="70"/>
    </row>
    <row r="416">
      <c r="D416" s="11"/>
      <c r="E416" s="70"/>
      <c r="F416" s="70"/>
    </row>
    <row r="417">
      <c r="D417" s="11"/>
      <c r="E417" s="70"/>
      <c r="F417" s="70"/>
    </row>
    <row r="418">
      <c r="D418" s="11"/>
      <c r="E418" s="70"/>
      <c r="F418" s="70"/>
    </row>
    <row r="419">
      <c r="D419" s="11"/>
      <c r="E419" s="70"/>
      <c r="F419" s="70"/>
    </row>
    <row r="420">
      <c r="D420" s="11"/>
      <c r="E420" s="70"/>
      <c r="F420" s="70"/>
    </row>
    <row r="421">
      <c r="D421" s="11"/>
      <c r="E421" s="70"/>
      <c r="F421" s="70"/>
    </row>
    <row r="422">
      <c r="D422" s="11"/>
      <c r="E422" s="70"/>
      <c r="F422" s="70"/>
    </row>
    <row r="423">
      <c r="D423" s="11"/>
      <c r="E423" s="70"/>
      <c r="F423" s="70"/>
    </row>
    <row r="424">
      <c r="D424" s="11"/>
      <c r="E424" s="70"/>
      <c r="F424" s="70"/>
    </row>
    <row r="425">
      <c r="D425" s="11"/>
      <c r="E425" s="70"/>
      <c r="F425" s="70"/>
    </row>
    <row r="426">
      <c r="D426" s="11"/>
      <c r="E426" s="70"/>
      <c r="F426" s="70"/>
    </row>
    <row r="427">
      <c r="D427" s="11"/>
      <c r="E427" s="70"/>
      <c r="F427" s="70"/>
    </row>
    <row r="428">
      <c r="D428" s="11"/>
      <c r="E428" s="70"/>
      <c r="F428" s="70"/>
    </row>
    <row r="429">
      <c r="D429" s="11"/>
      <c r="E429" s="70"/>
      <c r="F429" s="70"/>
    </row>
    <row r="430">
      <c r="D430" s="11"/>
      <c r="E430" s="70"/>
      <c r="F430" s="70"/>
    </row>
    <row r="431">
      <c r="D431" s="11"/>
      <c r="E431" s="70"/>
      <c r="F431" s="70"/>
    </row>
    <row r="432">
      <c r="D432" s="11"/>
      <c r="E432" s="70"/>
      <c r="F432" s="70"/>
    </row>
    <row r="433">
      <c r="D433" s="11"/>
      <c r="E433" s="70"/>
      <c r="F433" s="70"/>
    </row>
    <row r="434">
      <c r="D434" s="11"/>
      <c r="E434" s="70"/>
      <c r="F434" s="70"/>
    </row>
    <row r="435">
      <c r="D435" s="11"/>
      <c r="E435" s="70"/>
      <c r="F435" s="70"/>
    </row>
    <row r="436">
      <c r="D436" s="11"/>
      <c r="E436" s="70"/>
      <c r="F436" s="70"/>
    </row>
    <row r="437">
      <c r="D437" s="11"/>
      <c r="E437" s="70"/>
      <c r="F437" s="70"/>
    </row>
    <row r="438">
      <c r="D438" s="11"/>
      <c r="E438" s="70"/>
      <c r="F438" s="70"/>
    </row>
    <row r="439">
      <c r="D439" s="11"/>
      <c r="E439" s="70"/>
      <c r="F439" s="70"/>
    </row>
    <row r="440">
      <c r="D440" s="11"/>
      <c r="E440" s="70"/>
      <c r="F440" s="70"/>
    </row>
    <row r="441">
      <c r="D441" s="11"/>
      <c r="E441" s="70"/>
      <c r="F441" s="70"/>
    </row>
    <row r="442">
      <c r="D442" s="11"/>
      <c r="E442" s="70"/>
      <c r="F442" s="70"/>
    </row>
    <row r="443">
      <c r="D443" s="11"/>
      <c r="E443" s="70"/>
      <c r="F443" s="70"/>
    </row>
    <row r="444">
      <c r="D444" s="11"/>
      <c r="E444" s="70"/>
      <c r="F444" s="70"/>
    </row>
    <row r="445">
      <c r="D445" s="11"/>
      <c r="E445" s="70"/>
      <c r="F445" s="70"/>
    </row>
    <row r="446">
      <c r="D446" s="11"/>
      <c r="E446" s="70"/>
      <c r="F446" s="70"/>
    </row>
    <row r="447">
      <c r="D447" s="11"/>
      <c r="E447" s="70"/>
      <c r="F447" s="70"/>
    </row>
    <row r="448">
      <c r="D448" s="11"/>
      <c r="E448" s="70"/>
      <c r="F448" s="70"/>
    </row>
    <row r="449">
      <c r="D449" s="11"/>
      <c r="E449" s="70"/>
      <c r="F449" s="70"/>
    </row>
    <row r="450">
      <c r="D450" s="11"/>
      <c r="E450" s="70"/>
      <c r="F450" s="70"/>
    </row>
    <row r="451">
      <c r="D451" s="11"/>
      <c r="E451" s="70"/>
      <c r="F451" s="70"/>
    </row>
    <row r="452">
      <c r="D452" s="11"/>
      <c r="E452" s="70"/>
      <c r="F452" s="70"/>
    </row>
    <row r="453">
      <c r="D453" s="11"/>
      <c r="E453" s="70"/>
      <c r="F453" s="70"/>
    </row>
    <row r="454">
      <c r="D454" s="11"/>
      <c r="E454" s="70"/>
      <c r="F454" s="70"/>
    </row>
    <row r="455">
      <c r="D455" s="11"/>
      <c r="E455" s="70"/>
      <c r="F455" s="70"/>
    </row>
    <row r="456">
      <c r="D456" s="11"/>
      <c r="E456" s="70"/>
      <c r="F456" s="70"/>
    </row>
    <row r="457">
      <c r="D457" s="11"/>
      <c r="E457" s="70"/>
      <c r="F457" s="70"/>
    </row>
    <row r="458">
      <c r="D458" s="11"/>
      <c r="E458" s="70"/>
      <c r="F458" s="70"/>
    </row>
    <row r="459">
      <c r="D459" s="11"/>
      <c r="E459" s="70"/>
      <c r="F459" s="70"/>
    </row>
    <row r="460">
      <c r="D460" s="11"/>
      <c r="E460" s="70"/>
      <c r="F460" s="70"/>
    </row>
    <row r="461">
      <c r="D461" s="11"/>
      <c r="E461" s="70"/>
      <c r="F461" s="70"/>
    </row>
    <row r="462">
      <c r="D462" s="11"/>
      <c r="E462" s="70"/>
      <c r="F462" s="70"/>
    </row>
    <row r="463">
      <c r="D463" s="11"/>
      <c r="E463" s="70"/>
      <c r="F463" s="70"/>
    </row>
    <row r="464">
      <c r="D464" s="11"/>
      <c r="E464" s="70"/>
      <c r="F464" s="70"/>
    </row>
    <row r="465">
      <c r="D465" s="11"/>
      <c r="E465" s="70"/>
      <c r="F465" s="70"/>
    </row>
    <row r="466">
      <c r="D466" s="11"/>
      <c r="E466" s="70"/>
      <c r="F466" s="70"/>
    </row>
    <row r="467">
      <c r="D467" s="11"/>
      <c r="E467" s="70"/>
      <c r="F467" s="70"/>
    </row>
    <row r="468">
      <c r="D468" s="11"/>
      <c r="E468" s="70"/>
      <c r="F468" s="70"/>
    </row>
    <row r="469">
      <c r="D469" s="11"/>
      <c r="E469" s="70"/>
      <c r="F469" s="70"/>
    </row>
    <row r="470">
      <c r="D470" s="11"/>
      <c r="E470" s="70"/>
      <c r="F470" s="70"/>
    </row>
    <row r="471">
      <c r="D471" s="11"/>
      <c r="E471" s="70"/>
      <c r="F471" s="70"/>
    </row>
    <row r="472">
      <c r="D472" s="11"/>
      <c r="E472" s="70"/>
      <c r="F472" s="70"/>
    </row>
    <row r="473">
      <c r="D473" s="11"/>
      <c r="E473" s="70"/>
      <c r="F473" s="70"/>
    </row>
    <row r="474">
      <c r="D474" s="11"/>
      <c r="E474" s="70"/>
      <c r="F474" s="70"/>
    </row>
    <row r="475">
      <c r="D475" s="11"/>
      <c r="E475" s="70"/>
      <c r="F475" s="70"/>
    </row>
    <row r="476">
      <c r="D476" s="11"/>
      <c r="E476" s="70"/>
      <c r="F476" s="70"/>
    </row>
    <row r="477">
      <c r="D477" s="11"/>
      <c r="E477" s="70"/>
      <c r="F477" s="70"/>
    </row>
    <row r="478">
      <c r="D478" s="11"/>
      <c r="E478" s="70"/>
      <c r="F478" s="70"/>
    </row>
    <row r="479">
      <c r="D479" s="11"/>
      <c r="E479" s="70"/>
      <c r="F479" s="70"/>
    </row>
    <row r="480">
      <c r="D480" s="11"/>
      <c r="E480" s="70"/>
      <c r="F480" s="70"/>
    </row>
    <row r="481">
      <c r="D481" s="11"/>
      <c r="E481" s="70"/>
      <c r="F481" s="70"/>
    </row>
    <row r="482">
      <c r="D482" s="11"/>
      <c r="E482" s="70"/>
      <c r="F482" s="70"/>
    </row>
    <row r="483">
      <c r="D483" s="11"/>
      <c r="E483" s="70"/>
      <c r="F483" s="70"/>
    </row>
    <row r="484">
      <c r="D484" s="11"/>
      <c r="E484" s="70"/>
      <c r="F484" s="70"/>
    </row>
    <row r="485">
      <c r="D485" s="11"/>
      <c r="E485" s="70"/>
      <c r="F485" s="70"/>
    </row>
    <row r="486">
      <c r="D486" s="11"/>
      <c r="E486" s="70"/>
      <c r="F486" s="70"/>
    </row>
    <row r="487">
      <c r="D487" s="11"/>
      <c r="E487" s="70"/>
      <c r="F487" s="70"/>
    </row>
    <row r="488">
      <c r="D488" s="11"/>
      <c r="E488" s="70"/>
      <c r="F488" s="70"/>
    </row>
    <row r="489">
      <c r="D489" s="11"/>
      <c r="E489" s="70"/>
      <c r="F489" s="70"/>
    </row>
    <row r="490">
      <c r="D490" s="11"/>
      <c r="E490" s="70"/>
      <c r="F490" s="70"/>
    </row>
    <row r="491">
      <c r="D491" s="11"/>
      <c r="E491" s="70"/>
      <c r="F491" s="70"/>
    </row>
    <row r="492">
      <c r="D492" s="11"/>
      <c r="E492" s="70"/>
      <c r="F492" s="70"/>
    </row>
    <row r="493">
      <c r="D493" s="11"/>
      <c r="E493" s="70"/>
      <c r="F493" s="70"/>
    </row>
    <row r="494">
      <c r="D494" s="11"/>
      <c r="E494" s="70"/>
      <c r="F494" s="70"/>
    </row>
    <row r="495">
      <c r="D495" s="11"/>
      <c r="E495" s="70"/>
      <c r="F495" s="70"/>
    </row>
    <row r="496">
      <c r="D496" s="11"/>
      <c r="E496" s="70"/>
      <c r="F496" s="70"/>
    </row>
    <row r="497">
      <c r="D497" s="11"/>
      <c r="E497" s="70"/>
      <c r="F497" s="70"/>
    </row>
    <row r="498">
      <c r="D498" s="11"/>
      <c r="E498" s="70"/>
      <c r="F498" s="70"/>
    </row>
    <row r="499">
      <c r="D499" s="11"/>
      <c r="E499" s="70"/>
      <c r="F499" s="70"/>
    </row>
    <row r="500">
      <c r="D500" s="11"/>
      <c r="E500" s="70"/>
      <c r="F500" s="70"/>
    </row>
    <row r="501">
      <c r="D501" s="11"/>
      <c r="E501" s="70"/>
      <c r="F501" s="70"/>
    </row>
    <row r="502">
      <c r="D502" s="11"/>
      <c r="E502" s="70"/>
      <c r="F502" s="70"/>
    </row>
    <row r="503">
      <c r="D503" s="11"/>
      <c r="E503" s="70"/>
      <c r="F503" s="70"/>
    </row>
    <row r="504">
      <c r="D504" s="11"/>
      <c r="E504" s="70"/>
      <c r="F504" s="70"/>
    </row>
    <row r="505">
      <c r="D505" s="11"/>
      <c r="E505" s="70"/>
      <c r="F505" s="70"/>
    </row>
    <row r="506">
      <c r="D506" s="11"/>
      <c r="E506" s="70"/>
      <c r="F506" s="70"/>
    </row>
    <row r="507">
      <c r="D507" s="11"/>
      <c r="E507" s="70"/>
      <c r="F507" s="70"/>
    </row>
    <row r="508">
      <c r="D508" s="11"/>
      <c r="E508" s="70"/>
      <c r="F508" s="70"/>
    </row>
    <row r="509">
      <c r="D509" s="11"/>
      <c r="E509" s="70"/>
      <c r="F509" s="70"/>
    </row>
    <row r="510">
      <c r="D510" s="11"/>
      <c r="E510" s="70"/>
      <c r="F510" s="70"/>
    </row>
    <row r="511">
      <c r="D511" s="11"/>
      <c r="E511" s="70"/>
      <c r="F511" s="70"/>
    </row>
    <row r="512">
      <c r="D512" s="11"/>
      <c r="E512" s="70"/>
      <c r="F512" s="70"/>
    </row>
    <row r="513">
      <c r="D513" s="11"/>
      <c r="E513" s="70"/>
      <c r="F513" s="70"/>
    </row>
    <row r="514">
      <c r="D514" s="11"/>
      <c r="E514" s="70"/>
      <c r="F514" s="70"/>
    </row>
    <row r="515">
      <c r="D515" s="11"/>
      <c r="E515" s="70"/>
      <c r="F515" s="70"/>
    </row>
    <row r="516">
      <c r="D516" s="11"/>
      <c r="E516" s="70"/>
      <c r="F516" s="70"/>
    </row>
    <row r="517">
      <c r="D517" s="11"/>
      <c r="E517" s="70"/>
      <c r="F517" s="70"/>
    </row>
    <row r="518">
      <c r="D518" s="11"/>
      <c r="E518" s="70"/>
      <c r="F518" s="70"/>
    </row>
    <row r="519">
      <c r="D519" s="11"/>
      <c r="E519" s="70"/>
      <c r="F519" s="70"/>
    </row>
    <row r="520">
      <c r="D520" s="11"/>
      <c r="E520" s="70"/>
      <c r="F520" s="70"/>
    </row>
    <row r="521">
      <c r="D521" s="11"/>
      <c r="E521" s="70"/>
      <c r="F521" s="70"/>
    </row>
    <row r="522">
      <c r="D522" s="11"/>
      <c r="E522" s="70"/>
      <c r="F522" s="70"/>
    </row>
    <row r="523">
      <c r="D523" s="11"/>
      <c r="E523" s="70"/>
      <c r="F523" s="70"/>
    </row>
    <row r="524">
      <c r="D524" s="11"/>
      <c r="E524" s="70"/>
      <c r="F524" s="70"/>
    </row>
    <row r="525">
      <c r="D525" s="11"/>
      <c r="E525" s="70"/>
      <c r="F525" s="70"/>
    </row>
    <row r="526">
      <c r="D526" s="11"/>
      <c r="E526" s="70"/>
      <c r="F526" s="70"/>
    </row>
    <row r="527">
      <c r="D527" s="11"/>
      <c r="E527" s="70"/>
      <c r="F527" s="70"/>
    </row>
    <row r="528">
      <c r="D528" s="11"/>
      <c r="E528" s="70"/>
      <c r="F528" s="70"/>
    </row>
    <row r="529">
      <c r="D529" s="11"/>
      <c r="E529" s="70"/>
      <c r="F529" s="70"/>
    </row>
    <row r="530">
      <c r="D530" s="11"/>
      <c r="E530" s="70"/>
      <c r="F530" s="70"/>
    </row>
    <row r="531">
      <c r="D531" s="11"/>
      <c r="E531" s="70"/>
      <c r="F531" s="70"/>
    </row>
    <row r="532">
      <c r="D532" s="11"/>
      <c r="E532" s="70"/>
      <c r="F532" s="70"/>
    </row>
    <row r="533">
      <c r="D533" s="11"/>
      <c r="E533" s="70"/>
      <c r="F533" s="70"/>
    </row>
    <row r="534">
      <c r="D534" s="11"/>
      <c r="E534" s="70"/>
      <c r="F534" s="70"/>
    </row>
    <row r="535">
      <c r="D535" s="11"/>
      <c r="E535" s="70"/>
      <c r="F535" s="70"/>
    </row>
    <row r="536">
      <c r="D536" s="11"/>
      <c r="E536" s="70"/>
      <c r="F536" s="70"/>
    </row>
    <row r="537">
      <c r="D537" s="11"/>
      <c r="E537" s="70"/>
      <c r="F537" s="70"/>
    </row>
    <row r="538">
      <c r="D538" s="11"/>
      <c r="E538" s="70"/>
      <c r="F538" s="70"/>
    </row>
    <row r="539">
      <c r="D539" s="11"/>
      <c r="E539" s="70"/>
      <c r="F539" s="70"/>
    </row>
    <row r="540">
      <c r="D540" s="11"/>
      <c r="E540" s="70"/>
      <c r="F540" s="70"/>
    </row>
    <row r="541">
      <c r="D541" s="11"/>
      <c r="E541" s="70"/>
      <c r="F541" s="70"/>
    </row>
    <row r="542">
      <c r="D542" s="11"/>
      <c r="E542" s="70"/>
      <c r="F542" s="70"/>
    </row>
    <row r="543">
      <c r="D543" s="11"/>
      <c r="E543" s="70"/>
      <c r="F543" s="70"/>
    </row>
    <row r="544">
      <c r="D544" s="11"/>
      <c r="E544" s="70"/>
      <c r="F544" s="70"/>
    </row>
    <row r="545">
      <c r="D545" s="11"/>
      <c r="E545" s="70"/>
      <c r="F545" s="70"/>
    </row>
    <row r="546">
      <c r="D546" s="11"/>
      <c r="E546" s="70"/>
      <c r="F546" s="70"/>
    </row>
    <row r="547">
      <c r="D547" s="11"/>
      <c r="E547" s="70"/>
      <c r="F547" s="70"/>
    </row>
    <row r="548">
      <c r="D548" s="11"/>
      <c r="E548" s="70"/>
      <c r="F548" s="70"/>
    </row>
    <row r="549">
      <c r="D549" s="11"/>
      <c r="E549" s="70"/>
      <c r="F549" s="70"/>
    </row>
    <row r="550">
      <c r="D550" s="11"/>
      <c r="E550" s="70"/>
      <c r="F550" s="70"/>
    </row>
    <row r="551">
      <c r="D551" s="11"/>
      <c r="E551" s="70"/>
      <c r="F551" s="70"/>
    </row>
    <row r="552">
      <c r="D552" s="11"/>
      <c r="E552" s="70"/>
      <c r="F552" s="70"/>
    </row>
    <row r="553">
      <c r="D553" s="11"/>
      <c r="E553" s="70"/>
      <c r="F553" s="70"/>
    </row>
    <row r="554">
      <c r="D554" s="11"/>
      <c r="E554" s="70"/>
      <c r="F554" s="70"/>
    </row>
    <row r="555">
      <c r="D555" s="11"/>
      <c r="E555" s="70"/>
      <c r="F555" s="70"/>
    </row>
    <row r="556">
      <c r="D556" s="11"/>
      <c r="E556" s="70"/>
      <c r="F556" s="70"/>
    </row>
    <row r="557">
      <c r="D557" s="11"/>
      <c r="E557" s="70"/>
      <c r="F557" s="70"/>
    </row>
    <row r="558">
      <c r="D558" s="11"/>
      <c r="E558" s="70"/>
      <c r="F558" s="70"/>
    </row>
    <row r="559">
      <c r="D559" s="11"/>
      <c r="E559" s="70"/>
      <c r="F559" s="70"/>
    </row>
    <row r="560">
      <c r="D560" s="11"/>
      <c r="E560" s="70"/>
      <c r="F560" s="70"/>
    </row>
    <row r="561">
      <c r="D561" s="11"/>
      <c r="E561" s="70"/>
      <c r="F561" s="70"/>
    </row>
    <row r="562">
      <c r="D562" s="11"/>
      <c r="E562" s="70"/>
      <c r="F562" s="70"/>
    </row>
    <row r="563">
      <c r="D563" s="11"/>
      <c r="E563" s="70"/>
      <c r="F563" s="70"/>
    </row>
    <row r="564">
      <c r="D564" s="11"/>
      <c r="E564" s="70"/>
      <c r="F564" s="70"/>
    </row>
    <row r="565">
      <c r="D565" s="11"/>
      <c r="E565" s="70"/>
      <c r="F565" s="70"/>
    </row>
    <row r="566">
      <c r="D566" s="11"/>
      <c r="E566" s="70"/>
      <c r="F566" s="70"/>
    </row>
    <row r="567">
      <c r="D567" s="11"/>
      <c r="E567" s="70"/>
      <c r="F567" s="70"/>
    </row>
    <row r="568">
      <c r="D568" s="11"/>
      <c r="E568" s="70"/>
      <c r="F568" s="70"/>
    </row>
    <row r="569">
      <c r="D569" s="11"/>
      <c r="E569" s="70"/>
      <c r="F569" s="70"/>
    </row>
    <row r="570">
      <c r="D570" s="11"/>
      <c r="E570" s="70"/>
      <c r="F570" s="70"/>
    </row>
    <row r="571">
      <c r="D571" s="11"/>
      <c r="E571" s="70"/>
      <c r="F571" s="70"/>
    </row>
    <row r="572">
      <c r="D572" s="11"/>
      <c r="E572" s="70"/>
      <c r="F572" s="70"/>
    </row>
    <row r="573">
      <c r="D573" s="11"/>
      <c r="E573" s="70"/>
      <c r="F573" s="70"/>
    </row>
    <row r="574">
      <c r="D574" s="11"/>
      <c r="E574" s="70"/>
      <c r="F574" s="70"/>
    </row>
    <row r="575">
      <c r="D575" s="11"/>
      <c r="E575" s="70"/>
      <c r="F575" s="70"/>
    </row>
    <row r="576">
      <c r="D576" s="11"/>
      <c r="E576" s="70"/>
      <c r="F576" s="70"/>
    </row>
    <row r="577">
      <c r="D577" s="11"/>
      <c r="E577" s="70"/>
      <c r="F577" s="70"/>
    </row>
    <row r="578">
      <c r="D578" s="11"/>
      <c r="E578" s="70"/>
      <c r="F578" s="70"/>
    </row>
    <row r="579">
      <c r="D579" s="11"/>
      <c r="E579" s="70"/>
      <c r="F579" s="70"/>
    </row>
    <row r="580">
      <c r="D580" s="11"/>
      <c r="E580" s="70"/>
      <c r="F580" s="70"/>
    </row>
    <row r="581">
      <c r="D581" s="11"/>
      <c r="E581" s="70"/>
      <c r="F581" s="70"/>
    </row>
    <row r="582">
      <c r="D582" s="11"/>
      <c r="E582" s="70"/>
      <c r="F582" s="70"/>
    </row>
    <row r="583">
      <c r="D583" s="11"/>
      <c r="E583" s="70"/>
      <c r="F583" s="70"/>
    </row>
    <row r="584">
      <c r="D584" s="11"/>
      <c r="E584" s="70"/>
      <c r="F584" s="70"/>
    </row>
    <row r="585">
      <c r="D585" s="11"/>
      <c r="E585" s="70"/>
      <c r="F585" s="70"/>
    </row>
    <row r="586">
      <c r="D586" s="11"/>
      <c r="E586" s="70"/>
      <c r="F586" s="70"/>
    </row>
    <row r="587">
      <c r="D587" s="11"/>
      <c r="E587" s="70"/>
      <c r="F587" s="70"/>
    </row>
    <row r="588">
      <c r="D588" s="11"/>
      <c r="E588" s="70"/>
      <c r="F588" s="70"/>
    </row>
    <row r="589">
      <c r="D589" s="11"/>
      <c r="E589" s="70"/>
      <c r="F589" s="70"/>
    </row>
    <row r="590">
      <c r="D590" s="11"/>
      <c r="E590" s="70"/>
      <c r="F590" s="70"/>
    </row>
    <row r="591">
      <c r="D591" s="11"/>
      <c r="E591" s="70"/>
      <c r="F591" s="70"/>
    </row>
    <row r="592">
      <c r="D592" s="11"/>
      <c r="E592" s="70"/>
      <c r="F592" s="70"/>
    </row>
    <row r="593">
      <c r="D593" s="11"/>
      <c r="E593" s="70"/>
      <c r="F593" s="70"/>
    </row>
    <row r="594">
      <c r="D594" s="11"/>
      <c r="E594" s="70"/>
      <c r="F594" s="70"/>
    </row>
    <row r="595">
      <c r="D595" s="11"/>
      <c r="E595" s="70"/>
      <c r="F595" s="70"/>
    </row>
    <row r="596">
      <c r="D596" s="11"/>
      <c r="E596" s="70"/>
      <c r="F596" s="70"/>
    </row>
    <row r="597">
      <c r="D597" s="11"/>
      <c r="E597" s="70"/>
      <c r="F597" s="70"/>
    </row>
    <row r="598">
      <c r="D598" s="11"/>
      <c r="E598" s="70"/>
      <c r="F598" s="70"/>
    </row>
    <row r="599">
      <c r="D599" s="11"/>
      <c r="E599" s="70"/>
      <c r="F599" s="70"/>
    </row>
    <row r="600">
      <c r="D600" s="11"/>
      <c r="E600" s="70"/>
      <c r="F600" s="70"/>
    </row>
    <row r="601">
      <c r="D601" s="11"/>
      <c r="E601" s="70"/>
      <c r="F601" s="70"/>
    </row>
    <row r="602">
      <c r="D602" s="11"/>
      <c r="E602" s="70"/>
      <c r="F602" s="70"/>
    </row>
    <row r="603">
      <c r="D603" s="11"/>
      <c r="E603" s="70"/>
      <c r="F603" s="70"/>
    </row>
    <row r="604">
      <c r="D604" s="11"/>
      <c r="E604" s="70"/>
      <c r="F604" s="70"/>
    </row>
    <row r="605">
      <c r="D605" s="11"/>
      <c r="E605" s="70"/>
      <c r="F605" s="70"/>
    </row>
    <row r="606">
      <c r="D606" s="11"/>
      <c r="E606" s="70"/>
      <c r="F606" s="70"/>
    </row>
    <row r="607">
      <c r="D607" s="11"/>
      <c r="E607" s="70"/>
      <c r="F607" s="70"/>
    </row>
    <row r="608">
      <c r="D608" s="11"/>
      <c r="E608" s="70"/>
      <c r="F608" s="70"/>
    </row>
    <row r="609">
      <c r="D609" s="11"/>
      <c r="E609" s="70"/>
      <c r="F609" s="70"/>
    </row>
    <row r="610">
      <c r="D610" s="11"/>
      <c r="E610" s="70"/>
      <c r="F610" s="70"/>
    </row>
    <row r="611">
      <c r="D611" s="11"/>
      <c r="E611" s="70"/>
      <c r="F611" s="70"/>
    </row>
    <row r="612">
      <c r="D612" s="11"/>
      <c r="E612" s="70"/>
      <c r="F612" s="70"/>
    </row>
    <row r="613">
      <c r="D613" s="11"/>
      <c r="E613" s="70"/>
      <c r="F613" s="70"/>
    </row>
    <row r="614">
      <c r="D614" s="11"/>
      <c r="E614" s="70"/>
      <c r="F614" s="70"/>
    </row>
    <row r="615">
      <c r="D615" s="11"/>
      <c r="E615" s="70"/>
      <c r="F615" s="70"/>
    </row>
    <row r="616">
      <c r="D616" s="11"/>
      <c r="E616" s="70"/>
      <c r="F616" s="70"/>
    </row>
    <row r="617">
      <c r="D617" s="11"/>
      <c r="E617" s="70"/>
      <c r="F617" s="70"/>
    </row>
    <row r="618">
      <c r="D618" s="11"/>
      <c r="E618" s="70"/>
      <c r="F618" s="70"/>
    </row>
    <row r="619">
      <c r="D619" s="11"/>
      <c r="E619" s="70"/>
      <c r="F619" s="70"/>
    </row>
    <row r="620">
      <c r="D620" s="11"/>
      <c r="E620" s="70"/>
      <c r="F620" s="70"/>
    </row>
    <row r="621">
      <c r="D621" s="11"/>
      <c r="E621" s="70"/>
      <c r="F621" s="70"/>
    </row>
    <row r="622">
      <c r="D622" s="11"/>
      <c r="E622" s="70"/>
      <c r="F622" s="70"/>
    </row>
    <row r="623">
      <c r="D623" s="11"/>
      <c r="E623" s="70"/>
      <c r="F623" s="70"/>
    </row>
    <row r="624">
      <c r="D624" s="11"/>
      <c r="E624" s="70"/>
      <c r="F624" s="70"/>
    </row>
    <row r="625">
      <c r="D625" s="11"/>
      <c r="E625" s="70"/>
      <c r="F625" s="70"/>
    </row>
    <row r="626">
      <c r="D626" s="11"/>
      <c r="E626" s="70"/>
      <c r="F626" s="70"/>
    </row>
    <row r="627">
      <c r="D627" s="11"/>
      <c r="E627" s="70"/>
      <c r="F627" s="70"/>
    </row>
    <row r="628">
      <c r="D628" s="11"/>
      <c r="E628" s="70"/>
      <c r="F628" s="70"/>
    </row>
    <row r="629">
      <c r="D629" s="11"/>
      <c r="E629" s="70"/>
      <c r="F629" s="70"/>
    </row>
    <row r="630">
      <c r="D630" s="11"/>
      <c r="E630" s="70"/>
      <c r="F630" s="70"/>
    </row>
    <row r="631">
      <c r="D631" s="11"/>
      <c r="E631" s="70"/>
      <c r="F631" s="70"/>
    </row>
    <row r="632">
      <c r="D632" s="11"/>
      <c r="E632" s="70"/>
      <c r="F632" s="70"/>
    </row>
    <row r="633">
      <c r="D633" s="11"/>
      <c r="E633" s="70"/>
      <c r="F633" s="70"/>
    </row>
    <row r="634">
      <c r="D634" s="11"/>
      <c r="E634" s="70"/>
      <c r="F634" s="70"/>
    </row>
    <row r="635">
      <c r="D635" s="11"/>
      <c r="E635" s="70"/>
      <c r="F635" s="70"/>
    </row>
    <row r="636">
      <c r="D636" s="11"/>
      <c r="E636" s="70"/>
      <c r="F636" s="70"/>
    </row>
    <row r="637">
      <c r="D637" s="11"/>
      <c r="E637" s="70"/>
      <c r="F637" s="70"/>
    </row>
    <row r="638">
      <c r="D638" s="11"/>
      <c r="E638" s="70"/>
      <c r="F638" s="70"/>
    </row>
    <row r="639">
      <c r="D639" s="11"/>
      <c r="E639" s="70"/>
      <c r="F639" s="70"/>
    </row>
    <row r="640">
      <c r="D640" s="11"/>
      <c r="E640" s="70"/>
      <c r="F640" s="70"/>
    </row>
    <row r="641">
      <c r="D641" s="11"/>
      <c r="E641" s="70"/>
      <c r="F641" s="70"/>
    </row>
    <row r="642">
      <c r="D642" s="11"/>
      <c r="E642" s="70"/>
      <c r="F642" s="70"/>
    </row>
    <row r="643">
      <c r="D643" s="11"/>
      <c r="E643" s="70"/>
      <c r="F643" s="70"/>
    </row>
    <row r="644">
      <c r="D644" s="11"/>
      <c r="E644" s="70"/>
      <c r="F644" s="70"/>
    </row>
    <row r="645">
      <c r="D645" s="11"/>
      <c r="E645" s="70"/>
      <c r="F645" s="70"/>
    </row>
    <row r="646">
      <c r="D646" s="11"/>
      <c r="E646" s="70"/>
      <c r="F646" s="70"/>
    </row>
    <row r="647">
      <c r="D647" s="11"/>
      <c r="E647" s="70"/>
      <c r="F647" s="70"/>
    </row>
    <row r="648">
      <c r="D648" s="11"/>
      <c r="E648" s="70"/>
      <c r="F648" s="70"/>
    </row>
    <row r="649">
      <c r="D649" s="11"/>
      <c r="E649" s="70"/>
      <c r="F649" s="70"/>
    </row>
    <row r="650">
      <c r="D650" s="11"/>
      <c r="E650" s="70"/>
      <c r="F650" s="70"/>
    </row>
    <row r="651">
      <c r="D651" s="11"/>
      <c r="E651" s="70"/>
      <c r="F651" s="70"/>
    </row>
    <row r="652">
      <c r="D652" s="11"/>
      <c r="E652" s="70"/>
      <c r="F652" s="70"/>
    </row>
    <row r="653">
      <c r="D653" s="11"/>
      <c r="E653" s="70"/>
      <c r="F653" s="70"/>
    </row>
    <row r="654">
      <c r="D654" s="11"/>
      <c r="E654" s="70"/>
      <c r="F654" s="70"/>
    </row>
    <row r="655">
      <c r="D655" s="11"/>
      <c r="E655" s="70"/>
      <c r="F655" s="70"/>
    </row>
    <row r="656">
      <c r="D656" s="11"/>
      <c r="E656" s="70"/>
      <c r="F656" s="70"/>
    </row>
    <row r="657">
      <c r="D657" s="11"/>
      <c r="E657" s="70"/>
      <c r="F657" s="70"/>
    </row>
    <row r="658">
      <c r="D658" s="11"/>
      <c r="E658" s="70"/>
      <c r="F658" s="70"/>
    </row>
    <row r="659">
      <c r="D659" s="11"/>
      <c r="E659" s="70"/>
      <c r="F659" s="70"/>
    </row>
    <row r="660">
      <c r="D660" s="11"/>
      <c r="E660" s="70"/>
      <c r="F660" s="70"/>
    </row>
    <row r="661">
      <c r="D661" s="11"/>
      <c r="E661" s="70"/>
      <c r="F661" s="70"/>
    </row>
    <row r="662">
      <c r="D662" s="11"/>
      <c r="E662" s="70"/>
      <c r="F662" s="70"/>
    </row>
    <row r="663">
      <c r="D663" s="11"/>
      <c r="E663" s="70"/>
      <c r="F663" s="70"/>
    </row>
    <row r="664">
      <c r="D664" s="11"/>
      <c r="E664" s="70"/>
      <c r="F664" s="70"/>
    </row>
    <row r="665">
      <c r="D665" s="11"/>
      <c r="E665" s="70"/>
      <c r="F665" s="70"/>
    </row>
    <row r="666">
      <c r="D666" s="11"/>
      <c r="E666" s="70"/>
      <c r="F666" s="70"/>
    </row>
    <row r="667">
      <c r="D667" s="11"/>
      <c r="E667" s="70"/>
      <c r="F667" s="70"/>
    </row>
    <row r="668">
      <c r="D668" s="11"/>
      <c r="E668" s="70"/>
      <c r="F668" s="70"/>
    </row>
    <row r="669">
      <c r="D669" s="11"/>
      <c r="E669" s="70"/>
      <c r="F669" s="70"/>
    </row>
    <row r="670">
      <c r="D670" s="11"/>
      <c r="E670" s="70"/>
      <c r="F670" s="70"/>
    </row>
    <row r="671">
      <c r="D671" s="11"/>
      <c r="E671" s="70"/>
      <c r="F671" s="70"/>
    </row>
    <row r="672">
      <c r="D672" s="11"/>
      <c r="E672" s="70"/>
      <c r="F672" s="70"/>
    </row>
    <row r="673">
      <c r="D673" s="11"/>
      <c r="E673" s="70"/>
      <c r="F673" s="70"/>
    </row>
    <row r="674">
      <c r="D674" s="11"/>
      <c r="E674" s="70"/>
      <c r="F674" s="70"/>
    </row>
    <row r="675">
      <c r="D675" s="11"/>
      <c r="E675" s="70"/>
      <c r="F675" s="70"/>
    </row>
    <row r="676">
      <c r="D676" s="11"/>
      <c r="E676" s="70"/>
      <c r="F676" s="70"/>
    </row>
    <row r="677">
      <c r="D677" s="11"/>
      <c r="E677" s="70"/>
      <c r="F677" s="70"/>
    </row>
    <row r="678">
      <c r="D678" s="11"/>
      <c r="E678" s="70"/>
      <c r="F678" s="70"/>
    </row>
    <row r="679">
      <c r="D679" s="11"/>
      <c r="E679" s="70"/>
      <c r="F679" s="70"/>
    </row>
    <row r="680">
      <c r="D680" s="11"/>
      <c r="E680" s="70"/>
      <c r="F680" s="70"/>
    </row>
    <row r="681">
      <c r="D681" s="11"/>
      <c r="E681" s="70"/>
      <c r="F681" s="70"/>
    </row>
    <row r="682">
      <c r="D682" s="11"/>
      <c r="E682" s="70"/>
      <c r="F682" s="70"/>
    </row>
    <row r="683">
      <c r="D683" s="11"/>
      <c r="E683" s="70"/>
      <c r="F683" s="70"/>
    </row>
    <row r="684">
      <c r="D684" s="11"/>
      <c r="E684" s="70"/>
      <c r="F684" s="70"/>
    </row>
    <row r="685">
      <c r="D685" s="11"/>
      <c r="E685" s="70"/>
      <c r="F685" s="70"/>
    </row>
    <row r="686">
      <c r="D686" s="11"/>
      <c r="E686" s="70"/>
      <c r="F686" s="70"/>
    </row>
    <row r="687">
      <c r="D687" s="11"/>
      <c r="E687" s="70"/>
      <c r="F687" s="70"/>
    </row>
    <row r="688">
      <c r="D688" s="11"/>
      <c r="E688" s="70"/>
      <c r="F688" s="70"/>
    </row>
    <row r="689">
      <c r="D689" s="11"/>
      <c r="E689" s="70"/>
      <c r="F689" s="70"/>
    </row>
    <row r="690">
      <c r="D690" s="11"/>
      <c r="E690" s="70"/>
      <c r="F690" s="70"/>
    </row>
    <row r="691">
      <c r="D691" s="11"/>
      <c r="E691" s="70"/>
      <c r="F691" s="70"/>
    </row>
    <row r="692">
      <c r="D692" s="11"/>
      <c r="E692" s="70"/>
      <c r="F692" s="70"/>
    </row>
    <row r="693">
      <c r="D693" s="11"/>
      <c r="E693" s="70"/>
      <c r="F693" s="70"/>
    </row>
    <row r="694">
      <c r="D694" s="11"/>
      <c r="E694" s="70"/>
      <c r="F694" s="70"/>
    </row>
    <row r="695">
      <c r="D695" s="11"/>
      <c r="E695" s="70"/>
      <c r="F695" s="70"/>
    </row>
    <row r="696">
      <c r="D696" s="11"/>
      <c r="E696" s="70"/>
      <c r="F696" s="70"/>
    </row>
    <row r="697">
      <c r="D697" s="11"/>
      <c r="E697" s="70"/>
      <c r="F697" s="70"/>
    </row>
    <row r="698">
      <c r="D698" s="11"/>
      <c r="E698" s="70"/>
      <c r="F698" s="70"/>
    </row>
    <row r="699">
      <c r="D699" s="11"/>
      <c r="E699" s="70"/>
      <c r="F699" s="70"/>
    </row>
    <row r="700">
      <c r="D700" s="11"/>
      <c r="E700" s="70"/>
      <c r="F700" s="70"/>
    </row>
    <row r="701">
      <c r="D701" s="11"/>
      <c r="E701" s="70"/>
      <c r="F701" s="70"/>
    </row>
    <row r="702">
      <c r="D702" s="11"/>
      <c r="E702" s="70"/>
      <c r="F702" s="70"/>
    </row>
    <row r="703">
      <c r="D703" s="11"/>
      <c r="E703" s="70"/>
      <c r="F703" s="70"/>
    </row>
    <row r="704">
      <c r="D704" s="11"/>
      <c r="E704" s="70"/>
      <c r="F704" s="70"/>
    </row>
    <row r="705">
      <c r="D705" s="11"/>
      <c r="E705" s="70"/>
      <c r="F705" s="70"/>
    </row>
    <row r="706">
      <c r="D706" s="11"/>
      <c r="E706" s="70"/>
      <c r="F706" s="70"/>
    </row>
    <row r="707">
      <c r="D707" s="11"/>
      <c r="E707" s="70"/>
      <c r="F707" s="70"/>
    </row>
    <row r="708">
      <c r="D708" s="11"/>
      <c r="E708" s="70"/>
      <c r="F708" s="70"/>
    </row>
    <row r="709">
      <c r="D709" s="11"/>
      <c r="E709" s="70"/>
      <c r="F709" s="70"/>
    </row>
    <row r="710">
      <c r="D710" s="11"/>
      <c r="E710" s="70"/>
      <c r="F710" s="70"/>
    </row>
    <row r="711">
      <c r="D711" s="11"/>
      <c r="E711" s="70"/>
      <c r="F711" s="70"/>
    </row>
    <row r="712">
      <c r="D712" s="11"/>
      <c r="E712" s="70"/>
      <c r="F712" s="70"/>
    </row>
    <row r="713">
      <c r="D713" s="11"/>
      <c r="E713" s="70"/>
      <c r="F713" s="70"/>
    </row>
    <row r="714">
      <c r="D714" s="11"/>
      <c r="E714" s="70"/>
      <c r="F714" s="70"/>
    </row>
    <row r="715">
      <c r="D715" s="11"/>
      <c r="E715" s="70"/>
      <c r="F715" s="70"/>
    </row>
    <row r="716">
      <c r="D716" s="11"/>
      <c r="E716" s="70"/>
      <c r="F716" s="70"/>
    </row>
    <row r="717">
      <c r="D717" s="11"/>
      <c r="E717" s="70"/>
      <c r="F717" s="70"/>
    </row>
    <row r="718">
      <c r="D718" s="11"/>
      <c r="E718" s="70"/>
      <c r="F718" s="70"/>
    </row>
    <row r="719">
      <c r="D719" s="11"/>
      <c r="E719" s="70"/>
      <c r="F719" s="70"/>
    </row>
    <row r="720">
      <c r="D720" s="11"/>
      <c r="E720" s="70"/>
      <c r="F720" s="70"/>
    </row>
    <row r="721">
      <c r="D721" s="11"/>
      <c r="E721" s="70"/>
      <c r="F721" s="70"/>
    </row>
    <row r="722">
      <c r="D722" s="11"/>
      <c r="E722" s="70"/>
      <c r="F722" s="70"/>
    </row>
    <row r="723">
      <c r="D723" s="11"/>
      <c r="E723" s="70"/>
      <c r="F723" s="70"/>
    </row>
    <row r="724">
      <c r="D724" s="11"/>
      <c r="E724" s="70"/>
      <c r="F724" s="70"/>
    </row>
    <row r="725">
      <c r="D725" s="11"/>
      <c r="E725" s="70"/>
      <c r="F725" s="70"/>
    </row>
    <row r="726">
      <c r="D726" s="11"/>
      <c r="E726" s="70"/>
      <c r="F726" s="70"/>
    </row>
    <row r="727">
      <c r="D727" s="11"/>
      <c r="E727" s="70"/>
      <c r="F727" s="70"/>
    </row>
    <row r="728">
      <c r="D728" s="11"/>
      <c r="E728" s="70"/>
      <c r="F728" s="70"/>
    </row>
    <row r="729">
      <c r="D729" s="11"/>
      <c r="E729" s="70"/>
      <c r="F729" s="70"/>
    </row>
    <row r="730">
      <c r="D730" s="11"/>
      <c r="E730" s="70"/>
      <c r="F730" s="70"/>
    </row>
    <row r="731">
      <c r="D731" s="11"/>
      <c r="E731" s="70"/>
      <c r="F731" s="70"/>
    </row>
    <row r="732">
      <c r="D732" s="11"/>
      <c r="E732" s="70"/>
      <c r="F732" s="70"/>
    </row>
    <row r="733">
      <c r="D733" s="11"/>
      <c r="E733" s="70"/>
      <c r="F733" s="70"/>
    </row>
    <row r="734">
      <c r="D734" s="11"/>
      <c r="E734" s="70"/>
      <c r="F734" s="70"/>
    </row>
    <row r="735">
      <c r="D735" s="11"/>
      <c r="E735" s="70"/>
      <c r="F735" s="70"/>
    </row>
    <row r="736">
      <c r="D736" s="11"/>
      <c r="E736" s="70"/>
      <c r="F736" s="70"/>
    </row>
    <row r="737">
      <c r="D737" s="11"/>
      <c r="E737" s="70"/>
      <c r="F737" s="70"/>
    </row>
    <row r="738">
      <c r="D738" s="11"/>
      <c r="E738" s="70"/>
      <c r="F738" s="70"/>
    </row>
    <row r="739">
      <c r="D739" s="11"/>
      <c r="E739" s="70"/>
      <c r="F739" s="70"/>
    </row>
    <row r="740">
      <c r="D740" s="11"/>
      <c r="E740" s="70"/>
      <c r="F740" s="70"/>
    </row>
    <row r="741">
      <c r="D741" s="11"/>
      <c r="E741" s="70"/>
      <c r="F741" s="70"/>
    </row>
    <row r="742">
      <c r="D742" s="11"/>
      <c r="E742" s="70"/>
      <c r="F742" s="70"/>
    </row>
    <row r="743">
      <c r="D743" s="11"/>
      <c r="E743" s="70"/>
      <c r="F743" s="70"/>
    </row>
    <row r="744">
      <c r="D744" s="11"/>
      <c r="E744" s="70"/>
      <c r="F744" s="70"/>
    </row>
    <row r="745">
      <c r="D745" s="11"/>
      <c r="E745" s="70"/>
      <c r="F745" s="70"/>
    </row>
    <row r="746">
      <c r="D746" s="11"/>
      <c r="E746" s="70"/>
      <c r="F746" s="70"/>
    </row>
    <row r="747">
      <c r="D747" s="11"/>
      <c r="E747" s="70"/>
      <c r="F747" s="70"/>
    </row>
    <row r="748">
      <c r="D748" s="11"/>
      <c r="E748" s="70"/>
      <c r="F748" s="70"/>
    </row>
    <row r="749">
      <c r="D749" s="11"/>
      <c r="E749" s="70"/>
      <c r="F749" s="70"/>
    </row>
    <row r="750">
      <c r="D750" s="11"/>
      <c r="E750" s="70"/>
      <c r="F750" s="70"/>
    </row>
    <row r="751">
      <c r="D751" s="11"/>
      <c r="E751" s="70"/>
      <c r="F751" s="70"/>
    </row>
    <row r="752">
      <c r="D752" s="11"/>
      <c r="E752" s="70"/>
      <c r="F752" s="70"/>
    </row>
    <row r="753">
      <c r="D753" s="11"/>
      <c r="E753" s="70"/>
      <c r="F753" s="70"/>
    </row>
    <row r="754">
      <c r="D754" s="11"/>
      <c r="E754" s="70"/>
      <c r="F754" s="70"/>
    </row>
    <row r="755">
      <c r="D755" s="11"/>
      <c r="E755" s="70"/>
      <c r="F755" s="70"/>
    </row>
    <row r="756">
      <c r="D756" s="11"/>
      <c r="E756" s="70"/>
      <c r="F756" s="70"/>
    </row>
    <row r="757">
      <c r="D757" s="11"/>
      <c r="E757" s="70"/>
      <c r="F757" s="70"/>
    </row>
    <row r="758">
      <c r="D758" s="11"/>
      <c r="E758" s="70"/>
      <c r="F758" s="70"/>
    </row>
    <row r="759">
      <c r="D759" s="11"/>
      <c r="E759" s="70"/>
      <c r="F759" s="70"/>
    </row>
    <row r="760">
      <c r="D760" s="11"/>
      <c r="E760" s="70"/>
      <c r="F760" s="70"/>
    </row>
    <row r="761">
      <c r="D761" s="11"/>
      <c r="E761" s="70"/>
      <c r="F761" s="70"/>
    </row>
    <row r="762">
      <c r="D762" s="11"/>
      <c r="E762" s="70"/>
      <c r="F762" s="70"/>
    </row>
    <row r="763">
      <c r="D763" s="11"/>
      <c r="E763" s="70"/>
      <c r="F763" s="70"/>
    </row>
    <row r="764">
      <c r="D764" s="11"/>
      <c r="E764" s="70"/>
      <c r="F764" s="70"/>
    </row>
    <row r="765">
      <c r="D765" s="11"/>
      <c r="E765" s="70"/>
      <c r="F765" s="70"/>
    </row>
    <row r="766">
      <c r="D766" s="11"/>
      <c r="E766" s="70"/>
      <c r="F766" s="70"/>
    </row>
    <row r="767">
      <c r="D767" s="11"/>
      <c r="E767" s="70"/>
      <c r="F767" s="70"/>
    </row>
    <row r="768">
      <c r="D768" s="11"/>
      <c r="E768" s="70"/>
      <c r="F768" s="70"/>
    </row>
    <row r="769">
      <c r="D769" s="11"/>
      <c r="E769" s="70"/>
      <c r="F769" s="70"/>
    </row>
    <row r="770">
      <c r="D770" s="11"/>
      <c r="E770" s="70"/>
      <c r="F770" s="70"/>
    </row>
    <row r="771">
      <c r="D771" s="11"/>
      <c r="E771" s="70"/>
      <c r="F771" s="70"/>
    </row>
    <row r="772">
      <c r="D772" s="11"/>
      <c r="E772" s="70"/>
      <c r="F772" s="70"/>
    </row>
    <row r="773">
      <c r="D773" s="11"/>
      <c r="E773" s="70"/>
      <c r="F773" s="70"/>
    </row>
    <row r="774">
      <c r="D774" s="11"/>
      <c r="E774" s="70"/>
      <c r="F774" s="70"/>
    </row>
    <row r="775">
      <c r="D775" s="11"/>
      <c r="E775" s="70"/>
      <c r="F775" s="70"/>
    </row>
    <row r="776">
      <c r="D776" s="11"/>
      <c r="E776" s="70"/>
      <c r="F776" s="70"/>
    </row>
    <row r="777">
      <c r="D777" s="11"/>
      <c r="E777" s="70"/>
      <c r="F777" s="70"/>
    </row>
    <row r="778">
      <c r="D778" s="11"/>
      <c r="E778" s="70"/>
      <c r="F778" s="70"/>
    </row>
    <row r="779">
      <c r="D779" s="11"/>
      <c r="E779" s="70"/>
      <c r="F779" s="70"/>
    </row>
    <row r="780">
      <c r="D780" s="11"/>
      <c r="E780" s="70"/>
      <c r="F780" s="70"/>
    </row>
    <row r="781">
      <c r="D781" s="11"/>
      <c r="E781" s="70"/>
      <c r="F781" s="70"/>
    </row>
    <row r="782">
      <c r="D782" s="11"/>
      <c r="E782" s="70"/>
      <c r="F782" s="70"/>
    </row>
    <row r="783">
      <c r="D783" s="11"/>
      <c r="E783" s="70"/>
      <c r="F783" s="70"/>
    </row>
    <row r="784">
      <c r="D784" s="11"/>
      <c r="E784" s="70"/>
      <c r="F784" s="70"/>
    </row>
    <row r="785">
      <c r="D785" s="11"/>
      <c r="E785" s="70"/>
      <c r="F785" s="70"/>
    </row>
    <row r="786">
      <c r="D786" s="11"/>
      <c r="E786" s="70"/>
      <c r="F786" s="70"/>
    </row>
    <row r="787">
      <c r="D787" s="11"/>
      <c r="E787" s="70"/>
      <c r="F787" s="70"/>
    </row>
    <row r="788">
      <c r="D788" s="11"/>
      <c r="E788" s="70"/>
      <c r="F788" s="70"/>
    </row>
    <row r="789">
      <c r="D789" s="11"/>
      <c r="E789" s="70"/>
      <c r="F789" s="70"/>
    </row>
    <row r="790">
      <c r="D790" s="11"/>
      <c r="E790" s="70"/>
      <c r="F790" s="70"/>
    </row>
    <row r="791">
      <c r="D791" s="11"/>
      <c r="E791" s="70"/>
      <c r="F791" s="70"/>
    </row>
    <row r="792">
      <c r="D792" s="11"/>
      <c r="E792" s="70"/>
      <c r="F792" s="70"/>
    </row>
    <row r="793">
      <c r="D793" s="11"/>
      <c r="E793" s="70"/>
      <c r="F793" s="70"/>
    </row>
    <row r="794">
      <c r="D794" s="11"/>
      <c r="E794" s="70"/>
      <c r="F794" s="70"/>
    </row>
    <row r="795">
      <c r="D795" s="11"/>
      <c r="E795" s="70"/>
      <c r="F795" s="70"/>
    </row>
    <row r="796">
      <c r="D796" s="11"/>
      <c r="E796" s="70"/>
      <c r="F796" s="70"/>
    </row>
    <row r="797">
      <c r="D797" s="11"/>
      <c r="E797" s="70"/>
      <c r="F797" s="70"/>
    </row>
    <row r="798">
      <c r="D798" s="11"/>
      <c r="E798" s="70"/>
      <c r="F798" s="70"/>
    </row>
    <row r="799">
      <c r="D799" s="11"/>
      <c r="E799" s="70"/>
      <c r="F799" s="70"/>
    </row>
    <row r="800">
      <c r="D800" s="11"/>
      <c r="E800" s="70"/>
      <c r="F800" s="70"/>
    </row>
    <row r="801">
      <c r="D801" s="11"/>
      <c r="E801" s="70"/>
      <c r="F801" s="70"/>
    </row>
    <row r="802">
      <c r="D802" s="11"/>
      <c r="E802" s="70"/>
      <c r="F802" s="70"/>
    </row>
    <row r="803">
      <c r="D803" s="11"/>
      <c r="E803" s="70"/>
      <c r="F803" s="70"/>
    </row>
    <row r="804">
      <c r="D804" s="11"/>
      <c r="E804" s="70"/>
      <c r="F804" s="70"/>
    </row>
    <row r="805">
      <c r="D805" s="11"/>
      <c r="E805" s="70"/>
      <c r="F805" s="70"/>
    </row>
    <row r="806">
      <c r="D806" s="11"/>
      <c r="E806" s="70"/>
      <c r="F806" s="70"/>
    </row>
    <row r="807">
      <c r="D807" s="11"/>
      <c r="E807" s="70"/>
      <c r="F807" s="70"/>
    </row>
    <row r="808">
      <c r="D808" s="11"/>
      <c r="E808" s="70"/>
      <c r="F808" s="70"/>
    </row>
    <row r="809">
      <c r="D809" s="11"/>
      <c r="E809" s="70"/>
      <c r="F809" s="70"/>
    </row>
    <row r="810">
      <c r="D810" s="11"/>
      <c r="E810" s="70"/>
      <c r="F810" s="70"/>
    </row>
    <row r="811">
      <c r="D811" s="11"/>
      <c r="E811" s="70"/>
      <c r="F811" s="70"/>
    </row>
    <row r="812">
      <c r="D812" s="11"/>
      <c r="E812" s="70"/>
      <c r="F812" s="70"/>
    </row>
    <row r="813">
      <c r="D813" s="11"/>
      <c r="E813" s="70"/>
      <c r="F813" s="70"/>
    </row>
    <row r="814">
      <c r="D814" s="11"/>
      <c r="E814" s="70"/>
      <c r="F814" s="70"/>
    </row>
    <row r="815">
      <c r="D815" s="11"/>
      <c r="E815" s="70"/>
      <c r="F815" s="70"/>
    </row>
    <row r="816">
      <c r="D816" s="11"/>
      <c r="E816" s="70"/>
      <c r="F816" s="70"/>
    </row>
    <row r="817">
      <c r="D817" s="11"/>
      <c r="E817" s="70"/>
      <c r="F817" s="70"/>
    </row>
    <row r="818">
      <c r="D818" s="11"/>
      <c r="E818" s="70"/>
      <c r="F818" s="70"/>
    </row>
    <row r="819">
      <c r="D819" s="11"/>
      <c r="E819" s="70"/>
      <c r="F819" s="70"/>
    </row>
    <row r="820">
      <c r="D820" s="11"/>
      <c r="E820" s="70"/>
      <c r="F820" s="70"/>
    </row>
    <row r="821">
      <c r="D821" s="11"/>
      <c r="E821" s="70"/>
      <c r="F821" s="70"/>
    </row>
    <row r="822">
      <c r="D822" s="11"/>
      <c r="E822" s="70"/>
      <c r="F822" s="70"/>
    </row>
    <row r="823">
      <c r="D823" s="11"/>
      <c r="E823" s="70"/>
      <c r="F823" s="70"/>
    </row>
    <row r="824">
      <c r="D824" s="11"/>
      <c r="E824" s="70"/>
      <c r="F824" s="70"/>
    </row>
    <row r="825">
      <c r="D825" s="11"/>
      <c r="E825" s="70"/>
      <c r="F825" s="70"/>
    </row>
    <row r="826">
      <c r="D826" s="11"/>
      <c r="E826" s="70"/>
      <c r="F826" s="70"/>
    </row>
    <row r="827">
      <c r="D827" s="11"/>
      <c r="E827" s="70"/>
      <c r="F827" s="70"/>
    </row>
    <row r="828">
      <c r="D828" s="11"/>
      <c r="E828" s="70"/>
      <c r="F828" s="70"/>
    </row>
    <row r="829">
      <c r="D829" s="11"/>
      <c r="E829" s="70"/>
      <c r="F829" s="70"/>
    </row>
    <row r="830">
      <c r="D830" s="11"/>
      <c r="E830" s="70"/>
      <c r="F830" s="70"/>
    </row>
    <row r="831">
      <c r="D831" s="11"/>
      <c r="E831" s="70"/>
      <c r="F831" s="70"/>
    </row>
    <row r="832">
      <c r="D832" s="11"/>
      <c r="E832" s="70"/>
      <c r="F832" s="70"/>
    </row>
    <row r="833">
      <c r="D833" s="11"/>
      <c r="E833" s="70"/>
      <c r="F833" s="70"/>
    </row>
    <row r="834">
      <c r="D834" s="11"/>
      <c r="E834" s="70"/>
      <c r="F834" s="70"/>
    </row>
    <row r="835">
      <c r="D835" s="11"/>
      <c r="E835" s="70"/>
      <c r="F835" s="70"/>
    </row>
    <row r="836">
      <c r="D836" s="11"/>
      <c r="E836" s="70"/>
      <c r="F836" s="70"/>
    </row>
    <row r="837">
      <c r="D837" s="11"/>
      <c r="E837" s="70"/>
      <c r="F837" s="70"/>
    </row>
    <row r="838">
      <c r="D838" s="11"/>
      <c r="E838" s="70"/>
      <c r="F838" s="70"/>
    </row>
    <row r="839">
      <c r="D839" s="11"/>
      <c r="E839" s="70"/>
      <c r="F839" s="70"/>
    </row>
    <row r="840">
      <c r="D840" s="11"/>
      <c r="E840" s="70"/>
      <c r="F840" s="70"/>
    </row>
    <row r="841">
      <c r="D841" s="11"/>
      <c r="E841" s="70"/>
      <c r="F841" s="70"/>
    </row>
    <row r="842">
      <c r="D842" s="11"/>
      <c r="E842" s="70"/>
      <c r="F842" s="70"/>
    </row>
    <row r="843">
      <c r="D843" s="11"/>
      <c r="E843" s="70"/>
      <c r="F843" s="70"/>
    </row>
    <row r="844">
      <c r="D844" s="11"/>
      <c r="E844" s="70"/>
      <c r="F844" s="70"/>
    </row>
    <row r="845">
      <c r="D845" s="11"/>
      <c r="E845" s="70"/>
      <c r="F845" s="70"/>
    </row>
    <row r="846">
      <c r="D846" s="11"/>
      <c r="E846" s="70"/>
      <c r="F846" s="70"/>
    </row>
    <row r="847">
      <c r="D847" s="11"/>
      <c r="E847" s="70"/>
      <c r="F847" s="70"/>
    </row>
    <row r="848">
      <c r="D848" s="11"/>
      <c r="E848" s="70"/>
      <c r="F848" s="70"/>
    </row>
    <row r="849">
      <c r="D849" s="11"/>
      <c r="E849" s="70"/>
      <c r="F849" s="70"/>
    </row>
    <row r="850">
      <c r="D850" s="11"/>
      <c r="E850" s="70"/>
      <c r="F850" s="70"/>
    </row>
    <row r="851">
      <c r="D851" s="11"/>
      <c r="E851" s="70"/>
      <c r="F851" s="70"/>
    </row>
    <row r="852">
      <c r="D852" s="11"/>
      <c r="E852" s="70"/>
      <c r="F852" s="70"/>
    </row>
    <row r="853">
      <c r="D853" s="11"/>
      <c r="E853" s="70"/>
      <c r="F853" s="70"/>
    </row>
    <row r="854">
      <c r="D854" s="11"/>
      <c r="E854" s="70"/>
      <c r="F854" s="70"/>
    </row>
    <row r="855">
      <c r="D855" s="11"/>
      <c r="E855" s="70"/>
      <c r="F855" s="70"/>
    </row>
    <row r="856">
      <c r="D856" s="11"/>
      <c r="E856" s="70"/>
      <c r="F856" s="70"/>
    </row>
    <row r="857">
      <c r="D857" s="11"/>
      <c r="E857" s="70"/>
      <c r="F857" s="70"/>
    </row>
    <row r="858">
      <c r="D858" s="11"/>
      <c r="E858" s="70"/>
      <c r="F858" s="70"/>
    </row>
    <row r="859">
      <c r="D859" s="11"/>
      <c r="E859" s="70"/>
      <c r="F859" s="70"/>
    </row>
    <row r="860">
      <c r="D860" s="11"/>
      <c r="E860" s="70"/>
      <c r="F860" s="70"/>
    </row>
    <row r="861">
      <c r="D861" s="11"/>
      <c r="E861" s="70"/>
      <c r="F861" s="70"/>
    </row>
    <row r="862">
      <c r="D862" s="11"/>
      <c r="E862" s="70"/>
      <c r="F862" s="70"/>
    </row>
    <row r="863">
      <c r="D863" s="11"/>
      <c r="E863" s="70"/>
      <c r="F863" s="70"/>
    </row>
    <row r="864">
      <c r="D864" s="11"/>
      <c r="E864" s="70"/>
      <c r="F864" s="70"/>
    </row>
    <row r="865">
      <c r="D865" s="11"/>
      <c r="E865" s="70"/>
      <c r="F865" s="70"/>
    </row>
    <row r="866">
      <c r="D866" s="11"/>
      <c r="E866" s="70"/>
      <c r="F866" s="70"/>
    </row>
    <row r="867">
      <c r="D867" s="11"/>
      <c r="E867" s="70"/>
      <c r="F867" s="70"/>
    </row>
    <row r="868">
      <c r="D868" s="11"/>
      <c r="E868" s="70"/>
      <c r="F868" s="70"/>
    </row>
    <row r="869">
      <c r="D869" s="11"/>
      <c r="E869" s="70"/>
      <c r="F869" s="70"/>
    </row>
    <row r="870">
      <c r="D870" s="11"/>
      <c r="E870" s="70"/>
      <c r="F870" s="70"/>
    </row>
    <row r="871">
      <c r="D871" s="11"/>
      <c r="E871" s="70"/>
      <c r="F871" s="70"/>
    </row>
    <row r="872">
      <c r="D872" s="11"/>
      <c r="E872" s="70"/>
      <c r="F872" s="70"/>
    </row>
    <row r="873">
      <c r="D873" s="11"/>
      <c r="E873" s="70"/>
      <c r="F873" s="70"/>
    </row>
    <row r="874">
      <c r="D874" s="11"/>
      <c r="E874" s="70"/>
      <c r="F874" s="70"/>
    </row>
    <row r="875">
      <c r="D875" s="11"/>
      <c r="E875" s="70"/>
      <c r="F875" s="70"/>
    </row>
    <row r="876">
      <c r="D876" s="11"/>
      <c r="E876" s="70"/>
      <c r="F876" s="70"/>
    </row>
    <row r="877">
      <c r="D877" s="11"/>
      <c r="E877" s="70"/>
      <c r="F877" s="70"/>
    </row>
    <row r="878">
      <c r="D878" s="11"/>
      <c r="E878" s="70"/>
      <c r="F878" s="70"/>
    </row>
    <row r="879">
      <c r="D879" s="11"/>
      <c r="E879" s="70"/>
      <c r="F879" s="70"/>
    </row>
    <row r="880">
      <c r="D880" s="11"/>
      <c r="E880" s="70"/>
      <c r="F880" s="70"/>
    </row>
    <row r="881">
      <c r="D881" s="11"/>
      <c r="E881" s="70"/>
      <c r="F881" s="70"/>
    </row>
    <row r="882">
      <c r="D882" s="11"/>
      <c r="E882" s="70"/>
      <c r="F882" s="70"/>
    </row>
    <row r="883">
      <c r="D883" s="11"/>
      <c r="E883" s="70"/>
      <c r="F883" s="70"/>
    </row>
    <row r="884">
      <c r="D884" s="11"/>
      <c r="E884" s="70"/>
      <c r="F884" s="70"/>
    </row>
    <row r="885">
      <c r="D885" s="11"/>
      <c r="E885" s="70"/>
      <c r="F885" s="70"/>
    </row>
    <row r="886">
      <c r="D886" s="11"/>
      <c r="E886" s="70"/>
      <c r="F886" s="70"/>
    </row>
    <row r="887">
      <c r="D887" s="11"/>
      <c r="E887" s="70"/>
      <c r="F887" s="70"/>
    </row>
    <row r="888">
      <c r="D888" s="11"/>
      <c r="E888" s="70"/>
      <c r="F888" s="70"/>
    </row>
    <row r="889">
      <c r="D889" s="11"/>
      <c r="E889" s="70"/>
      <c r="F889" s="70"/>
    </row>
    <row r="890">
      <c r="D890" s="11"/>
      <c r="E890" s="70"/>
      <c r="F890" s="70"/>
    </row>
    <row r="891">
      <c r="D891" s="11"/>
      <c r="E891" s="70"/>
      <c r="F891" s="70"/>
    </row>
    <row r="892">
      <c r="D892" s="11"/>
      <c r="E892" s="70"/>
      <c r="F892" s="70"/>
    </row>
    <row r="893">
      <c r="D893" s="11"/>
      <c r="E893" s="70"/>
      <c r="F893" s="70"/>
    </row>
    <row r="894">
      <c r="D894" s="11"/>
      <c r="E894" s="70"/>
      <c r="F894" s="70"/>
    </row>
    <row r="895">
      <c r="D895" s="11"/>
      <c r="E895" s="70"/>
      <c r="F895" s="70"/>
    </row>
    <row r="896">
      <c r="D896" s="11"/>
      <c r="E896" s="70"/>
      <c r="F896" s="70"/>
    </row>
    <row r="897">
      <c r="D897" s="11"/>
      <c r="E897" s="70"/>
      <c r="F897" s="70"/>
    </row>
    <row r="898">
      <c r="D898" s="11"/>
      <c r="E898" s="70"/>
      <c r="F898" s="70"/>
    </row>
    <row r="899">
      <c r="D899" s="11"/>
      <c r="E899" s="70"/>
      <c r="F899" s="70"/>
    </row>
    <row r="900">
      <c r="D900" s="11"/>
      <c r="E900" s="70"/>
      <c r="F900" s="70"/>
    </row>
    <row r="901">
      <c r="D901" s="11"/>
      <c r="E901" s="70"/>
      <c r="F901" s="70"/>
    </row>
    <row r="902">
      <c r="D902" s="11"/>
      <c r="E902" s="70"/>
      <c r="F902" s="70"/>
    </row>
    <row r="903">
      <c r="D903" s="11"/>
      <c r="E903" s="70"/>
      <c r="F903" s="70"/>
    </row>
    <row r="904">
      <c r="D904" s="11"/>
      <c r="E904" s="70"/>
      <c r="F904" s="70"/>
    </row>
    <row r="905">
      <c r="D905" s="11"/>
      <c r="E905" s="70"/>
      <c r="F905" s="70"/>
    </row>
    <row r="906">
      <c r="D906" s="11"/>
      <c r="E906" s="70"/>
      <c r="F906" s="70"/>
    </row>
    <row r="907">
      <c r="D907" s="11"/>
      <c r="E907" s="70"/>
      <c r="F907" s="70"/>
    </row>
    <row r="908">
      <c r="D908" s="11"/>
      <c r="E908" s="70"/>
      <c r="F908" s="70"/>
    </row>
    <row r="909">
      <c r="D909" s="11"/>
      <c r="E909" s="70"/>
      <c r="F909" s="70"/>
    </row>
    <row r="910">
      <c r="D910" s="11"/>
      <c r="E910" s="70"/>
      <c r="F910" s="70"/>
    </row>
    <row r="911">
      <c r="D911" s="11"/>
      <c r="E911" s="70"/>
      <c r="F911" s="70"/>
    </row>
    <row r="912">
      <c r="D912" s="11"/>
      <c r="E912" s="70"/>
      <c r="F912" s="70"/>
    </row>
    <row r="913">
      <c r="D913" s="11"/>
      <c r="E913" s="70"/>
      <c r="F913" s="70"/>
    </row>
    <row r="914">
      <c r="D914" s="11"/>
      <c r="E914" s="70"/>
      <c r="F914" s="70"/>
    </row>
    <row r="915">
      <c r="D915" s="11"/>
      <c r="E915" s="70"/>
      <c r="F915" s="70"/>
    </row>
    <row r="916">
      <c r="D916" s="11"/>
      <c r="E916" s="70"/>
      <c r="F916" s="70"/>
    </row>
    <row r="917">
      <c r="D917" s="11"/>
      <c r="E917" s="70"/>
      <c r="F917" s="70"/>
    </row>
    <row r="918">
      <c r="D918" s="11"/>
      <c r="E918" s="70"/>
      <c r="F918" s="70"/>
    </row>
    <row r="919">
      <c r="D919" s="11"/>
      <c r="E919" s="70"/>
      <c r="F919" s="70"/>
    </row>
    <row r="920">
      <c r="D920" s="11"/>
      <c r="E920" s="70"/>
      <c r="F920" s="70"/>
    </row>
    <row r="921">
      <c r="D921" s="11"/>
      <c r="E921" s="70"/>
      <c r="F921" s="70"/>
    </row>
    <row r="922">
      <c r="D922" s="11"/>
      <c r="E922" s="70"/>
      <c r="F922" s="70"/>
    </row>
    <row r="923">
      <c r="D923" s="11"/>
      <c r="E923" s="70"/>
      <c r="F923" s="70"/>
    </row>
    <row r="924">
      <c r="D924" s="11"/>
      <c r="E924" s="70"/>
      <c r="F924" s="70"/>
    </row>
    <row r="925">
      <c r="D925" s="11"/>
      <c r="E925" s="70"/>
      <c r="F925" s="70"/>
    </row>
    <row r="926">
      <c r="D926" s="11"/>
      <c r="E926" s="70"/>
      <c r="F926" s="70"/>
    </row>
    <row r="927">
      <c r="D927" s="11"/>
      <c r="E927" s="70"/>
      <c r="F927" s="70"/>
    </row>
    <row r="928">
      <c r="D928" s="11"/>
      <c r="E928" s="70"/>
      <c r="F928" s="70"/>
    </row>
    <row r="929">
      <c r="D929" s="11"/>
      <c r="E929" s="70"/>
      <c r="F929" s="70"/>
    </row>
    <row r="930">
      <c r="D930" s="11"/>
      <c r="E930" s="70"/>
      <c r="F930" s="70"/>
    </row>
    <row r="931">
      <c r="D931" s="11"/>
      <c r="E931" s="70"/>
      <c r="F931" s="70"/>
    </row>
    <row r="932">
      <c r="D932" s="11"/>
      <c r="E932" s="70"/>
      <c r="F932" s="70"/>
    </row>
    <row r="933">
      <c r="D933" s="11"/>
      <c r="E933" s="70"/>
      <c r="F933" s="70"/>
    </row>
    <row r="934">
      <c r="D934" s="11"/>
      <c r="E934" s="70"/>
      <c r="F934" s="70"/>
    </row>
    <row r="935">
      <c r="D935" s="11"/>
      <c r="E935" s="70"/>
      <c r="F935" s="70"/>
    </row>
    <row r="936">
      <c r="D936" s="11"/>
      <c r="E936" s="70"/>
      <c r="F936" s="70"/>
    </row>
    <row r="937">
      <c r="D937" s="11"/>
      <c r="E937" s="70"/>
      <c r="F937" s="70"/>
    </row>
    <row r="938">
      <c r="D938" s="11"/>
      <c r="E938" s="70"/>
      <c r="F938" s="70"/>
    </row>
    <row r="939">
      <c r="D939" s="11"/>
      <c r="E939" s="70"/>
      <c r="F939" s="70"/>
    </row>
    <row r="940">
      <c r="D940" s="11"/>
      <c r="E940" s="70"/>
      <c r="F940" s="70"/>
    </row>
    <row r="941">
      <c r="D941" s="11"/>
      <c r="E941" s="70"/>
      <c r="F941" s="70"/>
    </row>
    <row r="942">
      <c r="D942" s="11"/>
      <c r="E942" s="70"/>
      <c r="F942" s="70"/>
    </row>
    <row r="943">
      <c r="D943" s="11"/>
      <c r="E943" s="70"/>
      <c r="F943" s="70"/>
    </row>
    <row r="944">
      <c r="D944" s="11"/>
      <c r="E944" s="70"/>
      <c r="F944" s="70"/>
    </row>
    <row r="945">
      <c r="D945" s="11"/>
      <c r="E945" s="70"/>
      <c r="F945" s="70"/>
    </row>
    <row r="946">
      <c r="D946" s="11"/>
      <c r="E946" s="70"/>
      <c r="F946" s="70"/>
    </row>
    <row r="947">
      <c r="D947" s="11"/>
      <c r="E947" s="70"/>
      <c r="F947" s="70"/>
    </row>
    <row r="948">
      <c r="D948" s="11"/>
      <c r="E948" s="70"/>
      <c r="F948" s="70"/>
    </row>
    <row r="949">
      <c r="D949" s="11"/>
      <c r="E949" s="70"/>
      <c r="F949" s="70"/>
    </row>
    <row r="950">
      <c r="D950" s="11"/>
      <c r="E950" s="70"/>
      <c r="F950" s="70"/>
    </row>
    <row r="951">
      <c r="D951" s="11"/>
      <c r="E951" s="70"/>
      <c r="F951" s="70"/>
    </row>
    <row r="952">
      <c r="D952" s="11"/>
      <c r="E952" s="70"/>
      <c r="F952" s="70"/>
    </row>
    <row r="953">
      <c r="D953" s="11"/>
      <c r="E953" s="70"/>
      <c r="F953" s="70"/>
    </row>
    <row r="954">
      <c r="D954" s="11"/>
      <c r="E954" s="70"/>
      <c r="F954" s="70"/>
    </row>
    <row r="955">
      <c r="D955" s="11"/>
      <c r="E955" s="70"/>
      <c r="F955" s="70"/>
    </row>
    <row r="956">
      <c r="D956" s="11"/>
      <c r="E956" s="70"/>
      <c r="F956" s="70"/>
    </row>
    <row r="957">
      <c r="D957" s="11"/>
      <c r="E957" s="70"/>
      <c r="F957" s="70"/>
    </row>
    <row r="958">
      <c r="D958" s="11"/>
      <c r="E958" s="70"/>
      <c r="F958" s="70"/>
    </row>
    <row r="959">
      <c r="D959" s="11"/>
      <c r="E959" s="70"/>
      <c r="F959" s="70"/>
    </row>
    <row r="960">
      <c r="D960" s="11"/>
      <c r="E960" s="70"/>
      <c r="F960" s="70"/>
    </row>
    <row r="961">
      <c r="D961" s="11"/>
      <c r="E961" s="70"/>
      <c r="F961" s="70"/>
    </row>
    <row r="962">
      <c r="D962" s="11"/>
      <c r="E962" s="70"/>
      <c r="F962" s="70"/>
    </row>
    <row r="963">
      <c r="D963" s="11"/>
      <c r="E963" s="70"/>
      <c r="F963" s="70"/>
    </row>
    <row r="964">
      <c r="D964" s="11"/>
      <c r="E964" s="70"/>
      <c r="F964" s="70"/>
    </row>
    <row r="965">
      <c r="D965" s="11"/>
      <c r="E965" s="70"/>
      <c r="F965" s="70"/>
    </row>
    <row r="966">
      <c r="D966" s="11"/>
      <c r="E966" s="70"/>
      <c r="F966" s="70"/>
    </row>
    <row r="967">
      <c r="D967" s="11"/>
      <c r="E967" s="70"/>
      <c r="F967" s="70"/>
    </row>
    <row r="968">
      <c r="D968" s="11"/>
      <c r="E968" s="70"/>
      <c r="F968" s="70"/>
    </row>
    <row r="969">
      <c r="D969" s="11"/>
      <c r="E969" s="70"/>
      <c r="F969" s="70"/>
    </row>
    <row r="970">
      <c r="D970" s="11"/>
      <c r="E970" s="70"/>
      <c r="F970" s="70"/>
    </row>
    <row r="971">
      <c r="D971" s="11"/>
      <c r="E971" s="70"/>
      <c r="F971" s="70"/>
    </row>
    <row r="972">
      <c r="D972" s="11"/>
      <c r="E972" s="70"/>
      <c r="F972" s="70"/>
    </row>
    <row r="973">
      <c r="D973" s="11"/>
      <c r="E973" s="70"/>
      <c r="F973" s="70"/>
    </row>
    <row r="974">
      <c r="D974" s="11"/>
      <c r="E974" s="70"/>
      <c r="F974" s="70"/>
    </row>
    <row r="975">
      <c r="D975" s="11"/>
      <c r="E975" s="70"/>
      <c r="F975" s="70"/>
    </row>
    <row r="976">
      <c r="D976" s="11"/>
      <c r="E976" s="70"/>
      <c r="F976" s="70"/>
    </row>
    <row r="977">
      <c r="D977" s="11"/>
      <c r="E977" s="70"/>
      <c r="F977" s="70"/>
    </row>
    <row r="978">
      <c r="D978" s="11"/>
      <c r="E978" s="70"/>
      <c r="F978" s="70"/>
    </row>
    <row r="979">
      <c r="D979" s="11"/>
      <c r="E979" s="70"/>
      <c r="F979" s="70"/>
    </row>
    <row r="980">
      <c r="D980" s="11"/>
      <c r="E980" s="70"/>
      <c r="F980" s="70"/>
    </row>
    <row r="981">
      <c r="D981" s="11"/>
      <c r="E981" s="70"/>
      <c r="F981" s="70"/>
    </row>
    <row r="982">
      <c r="D982" s="11"/>
      <c r="E982" s="70"/>
      <c r="F982" s="70"/>
    </row>
    <row r="983">
      <c r="D983" s="11"/>
      <c r="E983" s="70"/>
      <c r="F983" s="70"/>
    </row>
    <row r="984">
      <c r="D984" s="11"/>
      <c r="E984" s="70"/>
      <c r="F984" s="70"/>
    </row>
    <row r="985">
      <c r="D985" s="11"/>
      <c r="E985" s="70"/>
      <c r="F985" s="70"/>
    </row>
    <row r="986">
      <c r="D986" s="11"/>
      <c r="E986" s="70"/>
      <c r="F986" s="70"/>
    </row>
    <row r="987">
      <c r="D987" s="11"/>
      <c r="E987" s="70"/>
      <c r="F987" s="70"/>
    </row>
    <row r="988">
      <c r="D988" s="11"/>
      <c r="E988" s="70"/>
      <c r="F988" s="70"/>
    </row>
    <row r="989">
      <c r="D989" s="11"/>
      <c r="E989" s="70"/>
      <c r="F989" s="70"/>
    </row>
    <row r="990">
      <c r="D990" s="11"/>
      <c r="E990" s="70"/>
      <c r="F990" s="70"/>
    </row>
    <row r="991">
      <c r="D991" s="11"/>
      <c r="E991" s="70"/>
      <c r="F991" s="70"/>
    </row>
    <row r="992">
      <c r="D992" s="11"/>
      <c r="E992" s="70"/>
      <c r="F992" s="70"/>
    </row>
    <row r="993">
      <c r="D993" s="11"/>
      <c r="E993" s="70"/>
      <c r="F993" s="70"/>
    </row>
    <row r="994">
      <c r="D994" s="11"/>
      <c r="E994" s="70"/>
      <c r="F994" s="70"/>
    </row>
    <row r="995">
      <c r="D995" s="11"/>
      <c r="E995" s="70"/>
      <c r="F995" s="70"/>
    </row>
    <row r="996">
      <c r="D996" s="11"/>
      <c r="E996" s="70"/>
      <c r="F996" s="70"/>
    </row>
    <row r="997">
      <c r="D997" s="11"/>
      <c r="E997" s="70"/>
      <c r="F997" s="70"/>
    </row>
    <row r="998">
      <c r="D998" s="11"/>
      <c r="E998" s="70"/>
      <c r="F998" s="70"/>
    </row>
    <row r="999">
      <c r="D999" s="11"/>
      <c r="E999" s="70"/>
      <c r="F999" s="70"/>
    </row>
    <row r="1000">
      <c r="D1000" s="11"/>
      <c r="E1000" s="70"/>
      <c r="F1000" s="70"/>
    </row>
    <row r="1001">
      <c r="D1001" s="11"/>
      <c r="E1001" s="70"/>
      <c r="F1001" s="70"/>
    </row>
    <row r="1002">
      <c r="D1002" s="11"/>
      <c r="E1002" s="70"/>
      <c r="F1002" s="70"/>
    </row>
    <row r="1003">
      <c r="D1003" s="11"/>
      <c r="E1003" s="70"/>
      <c r="F1003" s="70"/>
    </row>
    <row r="1004">
      <c r="D1004" s="11"/>
      <c r="E1004" s="70"/>
      <c r="F1004" s="70"/>
    </row>
    <row r="1005">
      <c r="D1005" s="11"/>
      <c r="E1005" s="70"/>
      <c r="F1005" s="70"/>
    </row>
    <row r="1006">
      <c r="D1006" s="11"/>
      <c r="E1006" s="70"/>
      <c r="F1006" s="70"/>
    </row>
    <row r="1007">
      <c r="D1007" s="11"/>
      <c r="E1007" s="70"/>
      <c r="F1007" s="70"/>
    </row>
    <row r="1008">
      <c r="D1008" s="11"/>
      <c r="E1008" s="70"/>
      <c r="F1008" s="70"/>
    </row>
    <row r="1009">
      <c r="D1009" s="11"/>
      <c r="E1009" s="70"/>
      <c r="F1009" s="70"/>
    </row>
    <row r="1010">
      <c r="D1010" s="11"/>
      <c r="E1010" s="70"/>
      <c r="F1010" s="70"/>
    </row>
    <row r="1011">
      <c r="D1011" s="11"/>
      <c r="E1011" s="70"/>
      <c r="F1011" s="70"/>
    </row>
    <row r="1012">
      <c r="D1012" s="11"/>
      <c r="E1012" s="70"/>
      <c r="F1012" s="70"/>
    </row>
    <row r="1013">
      <c r="D1013" s="11"/>
      <c r="E1013" s="70"/>
      <c r="F1013" s="70"/>
    </row>
    <row r="1014">
      <c r="D1014" s="11"/>
      <c r="E1014" s="70"/>
      <c r="F1014" s="70"/>
    </row>
    <row r="1015">
      <c r="D1015" s="11"/>
      <c r="E1015" s="70"/>
      <c r="F1015" s="70"/>
    </row>
  </sheetData>
  <conditionalFormatting sqref="AH23">
    <cfRule type="containsText" dxfId="5" priority="1" operator="containsText" text="upper">
      <formula>NOT(ISERROR(SEARCH(("upper"),(AH23))))</formula>
    </cfRule>
  </conditionalFormatting>
  <conditionalFormatting sqref="AH23">
    <cfRule type="containsText" dxfId="4" priority="2" operator="containsText" text="lower">
      <formula>NOT(ISERROR(SEARCH(("lower"),(AH23))))</formula>
    </cfRule>
  </conditionalFormatting>
  <conditionalFormatting sqref="AI23">
    <cfRule type="containsText" dxfId="3" priority="3" operator="containsText" text="y">
      <formula>NOT(ISERROR(SEARCH(("y"),(AI23))))</formula>
    </cfRule>
  </conditionalFormatting>
  <hyperlinks>
    <hyperlink r:id="rId2" location=":~:text=The%20wavelength%20of%20electrons%20is%20much%20smaller%20than%20that%20of,lens%20system%20in%20electron%20microscopes." ref="D3"/>
    <hyperlink r:id="rId3" ref="E5"/>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6.29"/>
    <col customWidth="1" min="2" max="2" width="22.0"/>
    <col customWidth="1" min="3" max="3" width="39.43"/>
    <col customWidth="1" min="4" max="4" width="6.14"/>
    <col customWidth="1" min="5" max="5" width="11.71"/>
    <col customWidth="1" min="6" max="6" width="11.0"/>
    <col customWidth="1" min="7" max="7" width="13.0"/>
    <col customWidth="1" min="8" max="8" width="12.57"/>
    <col customWidth="1" min="9" max="9" width="11.57"/>
    <col customWidth="1" min="10" max="10" width="11.71"/>
    <col customWidth="1" min="11" max="11" width="13.29"/>
    <col customWidth="1" min="12" max="12" width="10.57"/>
    <col customWidth="1" min="13" max="13" width="8.14"/>
    <col customWidth="1" min="16" max="16" width="17.29"/>
    <col customWidth="1" min="17" max="17" width="7.14"/>
    <col customWidth="1" min="18" max="18" width="7.0"/>
    <col customWidth="1" min="19" max="19" width="6.71"/>
    <col customWidth="1" min="20" max="20" width="8.86"/>
    <col customWidth="1" min="25" max="25" width="19.71"/>
    <col hidden="1" min="26" max="26" width="14.43"/>
    <col customWidth="1" min="29" max="29" width="33.71"/>
    <col customWidth="1" min="31" max="31" width="32.71"/>
    <col customWidth="1" min="32" max="32" width="29.57"/>
  </cols>
  <sheetData>
    <row r="1">
      <c r="A1" s="74" t="s">
        <v>2</v>
      </c>
      <c r="B1" s="74" t="s">
        <v>4</v>
      </c>
      <c r="C1" s="74" t="s">
        <v>3</v>
      </c>
      <c r="D1" s="74" t="s">
        <v>5</v>
      </c>
      <c r="E1" s="74" t="s">
        <v>6</v>
      </c>
      <c r="F1" s="74" t="s">
        <v>7</v>
      </c>
      <c r="G1" s="75" t="s">
        <v>8</v>
      </c>
      <c r="H1" s="74" t="s">
        <v>9</v>
      </c>
      <c r="I1" s="75" t="s">
        <v>10</v>
      </c>
      <c r="J1" s="74" t="s">
        <v>11</v>
      </c>
      <c r="K1" s="75" t="s">
        <v>12</v>
      </c>
      <c r="L1" s="74" t="s">
        <v>13</v>
      </c>
      <c r="M1" s="74" t="s">
        <v>14</v>
      </c>
      <c r="N1" s="74" t="s">
        <v>15</v>
      </c>
      <c r="O1" s="74" t="s">
        <v>16</v>
      </c>
      <c r="P1" s="74" t="s">
        <v>17</v>
      </c>
      <c r="Q1" s="74" t="s">
        <v>18</v>
      </c>
      <c r="R1" s="74" t="s">
        <v>19</v>
      </c>
      <c r="S1" s="74" t="s">
        <v>20</v>
      </c>
      <c r="T1" s="74" t="s">
        <v>21</v>
      </c>
      <c r="U1" s="74" t="s">
        <v>22</v>
      </c>
      <c r="V1" s="74" t="s">
        <v>23</v>
      </c>
      <c r="W1" s="74" t="s">
        <v>24</v>
      </c>
      <c r="X1" s="74" t="s">
        <v>25</v>
      </c>
      <c r="Y1" s="74" t="s">
        <v>26</v>
      </c>
      <c r="Z1" s="74" t="s">
        <v>27</v>
      </c>
      <c r="AA1" s="74" t="s">
        <v>28</v>
      </c>
      <c r="AB1" s="74" t="s">
        <v>29</v>
      </c>
      <c r="AC1" s="74" t="s">
        <v>30</v>
      </c>
      <c r="AD1" s="74" t="s">
        <v>31</v>
      </c>
      <c r="AE1" s="74" t="s">
        <v>32</v>
      </c>
      <c r="AF1" s="74" t="s">
        <v>4133</v>
      </c>
      <c r="AG1" s="74" t="s">
        <v>34</v>
      </c>
    </row>
    <row r="2">
      <c r="A2" s="76">
        <v>1.0</v>
      </c>
      <c r="B2" s="77" t="s">
        <v>337</v>
      </c>
      <c r="C2" s="77" t="s">
        <v>4134</v>
      </c>
      <c r="D2" s="78">
        <v>2009.0</v>
      </c>
      <c r="E2" s="78" t="s">
        <v>39</v>
      </c>
      <c r="F2" s="78">
        <v>0.0</v>
      </c>
      <c r="G2" s="79">
        <v>-5.0</v>
      </c>
      <c r="H2" s="78">
        <v>-1.0</v>
      </c>
      <c r="I2" s="79">
        <v>-6.0</v>
      </c>
      <c r="J2" s="78">
        <v>-2.0</v>
      </c>
      <c r="K2" s="80" t="s">
        <v>338</v>
      </c>
      <c r="L2" s="68">
        <v>0.0</v>
      </c>
      <c r="M2" s="78">
        <v>0.0</v>
      </c>
      <c r="N2" s="78" t="s">
        <v>59</v>
      </c>
      <c r="O2" s="78" t="s">
        <v>39</v>
      </c>
      <c r="P2" s="77" t="s">
        <v>245</v>
      </c>
      <c r="Q2" s="78">
        <v>1.0</v>
      </c>
      <c r="R2" s="78">
        <v>0.0</v>
      </c>
      <c r="S2" s="78">
        <v>0.0</v>
      </c>
      <c r="T2" s="78">
        <v>1.0</v>
      </c>
      <c r="U2" s="78" t="s">
        <v>339</v>
      </c>
      <c r="V2" s="78" t="s">
        <v>4135</v>
      </c>
      <c r="W2" s="78" t="s">
        <v>199</v>
      </c>
      <c r="X2" s="78" t="s">
        <v>340</v>
      </c>
      <c r="Y2" s="78" t="s">
        <v>341</v>
      </c>
      <c r="Z2" s="78" t="e">
        <v>#NAME?</v>
      </c>
      <c r="AA2" s="78" t="s">
        <v>342</v>
      </c>
      <c r="AB2" s="78" t="s">
        <v>4136</v>
      </c>
      <c r="AC2" s="78" t="s">
        <v>344</v>
      </c>
      <c r="AD2" s="78" t="s">
        <v>345</v>
      </c>
      <c r="AE2" s="78" t="s">
        <v>346</v>
      </c>
      <c r="AF2" s="78" t="s">
        <v>347</v>
      </c>
      <c r="AG2" s="81"/>
    </row>
    <row r="3">
      <c r="A3" s="78">
        <v>2.0</v>
      </c>
      <c r="B3" s="77" t="s">
        <v>349</v>
      </c>
      <c r="C3" s="77" t="s">
        <v>4137</v>
      </c>
      <c r="D3" s="78">
        <v>2010.0</v>
      </c>
      <c r="E3" s="78" t="s">
        <v>350</v>
      </c>
      <c r="F3" s="78">
        <v>3.0</v>
      </c>
      <c r="G3" s="79">
        <v>-2.0</v>
      </c>
      <c r="H3" s="78">
        <v>-2.0</v>
      </c>
      <c r="I3" s="79">
        <v>-3.0</v>
      </c>
      <c r="J3" s="78">
        <v>0.0</v>
      </c>
      <c r="K3" s="80" t="s">
        <v>177</v>
      </c>
      <c r="L3" s="78">
        <v>0.0</v>
      </c>
      <c r="M3" s="78">
        <v>1.0</v>
      </c>
      <c r="N3" s="78" t="s">
        <v>59</v>
      </c>
      <c r="O3" s="78" t="s">
        <v>110</v>
      </c>
      <c r="P3" s="77" t="s">
        <v>111</v>
      </c>
      <c r="Q3" s="78">
        <v>0.75</v>
      </c>
      <c r="R3" s="78">
        <v>0.0</v>
      </c>
      <c r="S3" s="78">
        <v>0.25</v>
      </c>
      <c r="T3" s="78">
        <v>1.0</v>
      </c>
      <c r="U3" s="78" t="s">
        <v>351</v>
      </c>
      <c r="V3" s="78" t="s">
        <v>198</v>
      </c>
      <c r="W3" s="78" t="s">
        <v>199</v>
      </c>
      <c r="X3" s="78" t="s">
        <v>340</v>
      </c>
      <c r="Y3" s="78" t="s">
        <v>352</v>
      </c>
      <c r="Z3" s="78" t="e">
        <v>#NAME?</v>
      </c>
      <c r="AA3" s="78" t="s">
        <v>353</v>
      </c>
      <c r="AB3" s="78" t="s">
        <v>4138</v>
      </c>
      <c r="AC3" s="78" t="s">
        <v>355</v>
      </c>
      <c r="AD3" s="78" t="s">
        <v>356</v>
      </c>
      <c r="AE3" s="78" t="s">
        <v>49</v>
      </c>
      <c r="AF3" s="78" t="s">
        <v>357</v>
      </c>
      <c r="AG3" s="81"/>
    </row>
    <row r="4">
      <c r="A4" s="78">
        <v>4.0</v>
      </c>
      <c r="B4" s="77" t="s">
        <v>359</v>
      </c>
      <c r="C4" s="77" t="s">
        <v>368</v>
      </c>
      <c r="D4" s="78">
        <v>2014.0</v>
      </c>
      <c r="E4" s="78" t="s">
        <v>370</v>
      </c>
      <c r="F4" s="82">
        <v>2.0</v>
      </c>
      <c r="G4" s="83">
        <v>-3.0</v>
      </c>
      <c r="H4" s="82">
        <v>-2.0</v>
      </c>
      <c r="I4" s="83">
        <v>-3.0</v>
      </c>
      <c r="J4" s="82">
        <v>0.0</v>
      </c>
      <c r="K4" s="80" t="s">
        <v>163</v>
      </c>
      <c r="L4" s="78">
        <v>0.0</v>
      </c>
      <c r="M4" s="78">
        <v>1.0</v>
      </c>
      <c r="N4" s="78" t="s">
        <v>59</v>
      </c>
      <c r="O4" s="78" t="s">
        <v>110</v>
      </c>
      <c r="P4" s="77" t="s">
        <v>371</v>
      </c>
      <c r="Q4" s="78">
        <v>0.75</v>
      </c>
      <c r="R4" s="78">
        <v>0.25</v>
      </c>
      <c r="S4" s="78">
        <v>0.0</v>
      </c>
      <c r="T4" s="78">
        <v>1.0</v>
      </c>
      <c r="U4" s="78" t="s">
        <v>4139</v>
      </c>
      <c r="V4" s="78" t="s">
        <v>165</v>
      </c>
      <c r="W4" s="78" t="s">
        <v>361</v>
      </c>
      <c r="X4" s="78" t="s">
        <v>291</v>
      </c>
      <c r="Y4" s="78" t="s">
        <v>373</v>
      </c>
      <c r="Z4" s="81"/>
      <c r="AA4" s="78" t="s">
        <v>374</v>
      </c>
      <c r="AB4" s="78" t="s">
        <v>4140</v>
      </c>
      <c r="AC4" s="78" t="s">
        <v>376</v>
      </c>
      <c r="AD4" s="78" t="s">
        <v>377</v>
      </c>
      <c r="AE4" s="78" t="s">
        <v>49</v>
      </c>
      <c r="AF4" s="78" t="s">
        <v>378</v>
      </c>
      <c r="AG4" s="81"/>
    </row>
    <row r="5">
      <c r="A5" s="78">
        <v>3.0</v>
      </c>
      <c r="B5" s="77" t="s">
        <v>369</v>
      </c>
      <c r="C5" s="77" t="s">
        <v>4141</v>
      </c>
      <c r="D5" s="78">
        <v>2011.0</v>
      </c>
      <c r="E5" s="78" t="s">
        <v>176</v>
      </c>
      <c r="F5" s="82">
        <v>3.0</v>
      </c>
      <c r="G5" s="83">
        <v>-3.0</v>
      </c>
      <c r="H5" s="82">
        <v>-2.0</v>
      </c>
      <c r="I5" s="83">
        <v>-2.0</v>
      </c>
      <c r="J5" s="82">
        <v>0.0</v>
      </c>
      <c r="K5" s="80" t="s">
        <v>163</v>
      </c>
      <c r="L5" s="78">
        <v>0.0</v>
      </c>
      <c r="M5" s="78">
        <v>1.0</v>
      </c>
      <c r="N5" s="78" t="s">
        <v>59</v>
      </c>
      <c r="O5" s="78" t="s">
        <v>110</v>
      </c>
      <c r="P5" s="77" t="s">
        <v>111</v>
      </c>
      <c r="Q5" s="78">
        <v>0.5</v>
      </c>
      <c r="R5" s="78">
        <v>0.0</v>
      </c>
      <c r="S5" s="78">
        <v>0.5</v>
      </c>
      <c r="T5" s="78">
        <v>1.0</v>
      </c>
      <c r="U5" s="78" t="s">
        <v>4142</v>
      </c>
      <c r="V5" s="78" t="s">
        <v>165</v>
      </c>
      <c r="W5" s="78" t="s">
        <v>361</v>
      </c>
      <c r="X5" s="78" t="s">
        <v>291</v>
      </c>
      <c r="Y5" s="78" t="s">
        <v>362</v>
      </c>
      <c r="Z5" s="81"/>
      <c r="AA5" s="78" t="s">
        <v>363</v>
      </c>
      <c r="AB5" s="78" t="s">
        <v>4143</v>
      </c>
      <c r="AC5" s="78" t="s">
        <v>365</v>
      </c>
      <c r="AD5" s="78" t="s">
        <v>366</v>
      </c>
      <c r="AE5" s="81"/>
      <c r="AF5" s="78" t="s">
        <v>367</v>
      </c>
      <c r="AG5" s="81"/>
    </row>
    <row r="6">
      <c r="A6" s="68">
        <v>5.0</v>
      </c>
      <c r="B6" s="77" t="s">
        <v>380</v>
      </c>
      <c r="C6" s="77" t="s">
        <v>379</v>
      </c>
      <c r="D6" s="78">
        <v>2005.0</v>
      </c>
      <c r="E6" s="78" t="s">
        <v>381</v>
      </c>
      <c r="F6" s="82">
        <v>2.0</v>
      </c>
      <c r="G6" s="83">
        <v>-3.0</v>
      </c>
      <c r="H6" s="82">
        <v>-1.0</v>
      </c>
      <c r="I6" s="83">
        <v>0.0</v>
      </c>
      <c r="J6" s="82">
        <v>2.0</v>
      </c>
      <c r="K6" s="84" t="s">
        <v>177</v>
      </c>
      <c r="L6" s="78">
        <v>0.0</v>
      </c>
      <c r="M6" s="78">
        <v>1.0</v>
      </c>
      <c r="N6" s="78" t="s">
        <v>96</v>
      </c>
      <c r="O6" s="78" t="s">
        <v>110</v>
      </c>
      <c r="P6" s="77" t="s">
        <v>382</v>
      </c>
      <c r="Q6" s="78">
        <v>1.0</v>
      </c>
      <c r="R6" s="78">
        <v>0.0</v>
      </c>
      <c r="S6" s="78">
        <v>0.0</v>
      </c>
      <c r="T6" s="78">
        <v>1.0</v>
      </c>
      <c r="U6" s="78" t="s">
        <v>383</v>
      </c>
      <c r="V6" s="78" t="s">
        <v>49</v>
      </c>
      <c r="W6" s="78" t="s">
        <v>385</v>
      </c>
      <c r="X6" s="78" t="s">
        <v>386</v>
      </c>
      <c r="Y6" s="78" t="s">
        <v>387</v>
      </c>
      <c r="Z6" s="78" t="e">
        <v>#NAME?</v>
      </c>
      <c r="AA6" s="78" t="s">
        <v>388</v>
      </c>
      <c r="AB6" s="78" t="s">
        <v>4144</v>
      </c>
      <c r="AC6" s="78" t="s">
        <v>390</v>
      </c>
      <c r="AD6" s="78" t="s">
        <v>391</v>
      </c>
      <c r="AE6" s="78" t="s">
        <v>392</v>
      </c>
      <c r="AF6" s="78" t="s">
        <v>393</v>
      </c>
      <c r="AG6" s="81"/>
    </row>
    <row r="7">
      <c r="A7" s="78">
        <v>6.0</v>
      </c>
      <c r="B7" s="77" t="s">
        <v>395</v>
      </c>
      <c r="C7" s="77" t="s">
        <v>4145</v>
      </c>
      <c r="D7" s="78">
        <v>2006.0</v>
      </c>
      <c r="E7" s="78" t="s">
        <v>162</v>
      </c>
      <c r="F7" s="78">
        <v>3.0</v>
      </c>
      <c r="G7" s="79">
        <v>-3.0</v>
      </c>
      <c r="H7" s="78">
        <v>-2.0</v>
      </c>
      <c r="I7" s="79">
        <v>0.0</v>
      </c>
      <c r="J7" s="78">
        <v>0.0</v>
      </c>
      <c r="K7" s="80" t="s">
        <v>177</v>
      </c>
      <c r="L7" s="78">
        <v>0.0</v>
      </c>
      <c r="M7" s="78">
        <v>1.0</v>
      </c>
      <c r="N7" s="78" t="s">
        <v>59</v>
      </c>
      <c r="O7" s="78" t="s">
        <v>42</v>
      </c>
      <c r="P7" s="77" t="s">
        <v>43</v>
      </c>
      <c r="Q7" s="78">
        <v>0.75</v>
      </c>
      <c r="R7" s="78">
        <v>0.25</v>
      </c>
      <c r="S7" s="78">
        <v>0.0</v>
      </c>
      <c r="T7" s="78">
        <v>1.0</v>
      </c>
      <c r="U7" s="78" t="s">
        <v>396</v>
      </c>
      <c r="V7" s="78" t="s">
        <v>397</v>
      </c>
      <c r="W7" s="78" t="s">
        <v>398</v>
      </c>
      <c r="X7" s="78" t="s">
        <v>77</v>
      </c>
      <c r="Y7" s="78" t="s">
        <v>399</v>
      </c>
      <c r="Z7" s="78" t="e">
        <v>#NAME?</v>
      </c>
      <c r="AA7" s="78" t="s">
        <v>400</v>
      </c>
      <c r="AB7" s="78" t="s">
        <v>4146</v>
      </c>
      <c r="AC7" s="78" t="s">
        <v>402</v>
      </c>
      <c r="AD7" s="78" t="s">
        <v>403</v>
      </c>
      <c r="AE7" s="78" t="s">
        <v>49</v>
      </c>
      <c r="AF7" s="78" t="s">
        <v>404</v>
      </c>
      <c r="AG7" s="81"/>
    </row>
    <row r="8">
      <c r="A8" s="78">
        <v>7.0</v>
      </c>
      <c r="B8" s="77" t="s">
        <v>406</v>
      </c>
      <c r="C8" s="77" t="s">
        <v>405</v>
      </c>
      <c r="D8" s="78">
        <v>2003.0</v>
      </c>
      <c r="E8" s="78" t="s">
        <v>176</v>
      </c>
      <c r="F8" s="78">
        <v>2.0</v>
      </c>
      <c r="G8" s="79">
        <v>-3.0</v>
      </c>
      <c r="H8" s="78">
        <v>-3.0</v>
      </c>
      <c r="I8" s="79">
        <v>0.0</v>
      </c>
      <c r="J8" s="78">
        <v>0.0</v>
      </c>
      <c r="K8" s="80" t="s">
        <v>177</v>
      </c>
      <c r="L8" s="78">
        <v>0.0</v>
      </c>
      <c r="M8" s="78">
        <v>1.0</v>
      </c>
      <c r="N8" s="78" t="s">
        <v>59</v>
      </c>
      <c r="O8" s="78" t="s">
        <v>110</v>
      </c>
      <c r="P8" s="77" t="s">
        <v>111</v>
      </c>
      <c r="Q8" s="78">
        <v>1.0</v>
      </c>
      <c r="R8" s="78">
        <v>0.0</v>
      </c>
      <c r="S8" s="78">
        <v>0.0</v>
      </c>
      <c r="T8" s="78">
        <v>1.0</v>
      </c>
      <c r="U8" s="78" t="s">
        <v>407</v>
      </c>
      <c r="V8" s="78" t="s">
        <v>408</v>
      </c>
      <c r="W8" s="78" t="s">
        <v>409</v>
      </c>
      <c r="X8" s="78" t="s">
        <v>340</v>
      </c>
      <c r="Y8" s="78" t="s">
        <v>410</v>
      </c>
      <c r="Z8" s="78" t="e">
        <v>#NAME?</v>
      </c>
      <c r="AA8" s="78" t="s">
        <v>411</v>
      </c>
      <c r="AB8" s="78" t="s">
        <v>4147</v>
      </c>
      <c r="AC8" s="78" t="s">
        <v>413</v>
      </c>
      <c r="AD8" s="78" t="s">
        <v>391</v>
      </c>
      <c r="AE8" s="78" t="s">
        <v>49</v>
      </c>
      <c r="AF8" s="78" t="s">
        <v>414</v>
      </c>
      <c r="AG8" s="81"/>
    </row>
    <row r="9" ht="37.5" customHeight="1">
      <c r="A9" s="76">
        <v>8.0</v>
      </c>
      <c r="B9" s="77" t="s">
        <v>416</v>
      </c>
      <c r="C9" s="77" t="s">
        <v>4148</v>
      </c>
      <c r="D9" s="78">
        <v>2007.0</v>
      </c>
      <c r="E9" s="78" t="s">
        <v>417</v>
      </c>
      <c r="F9" s="78">
        <v>2.0</v>
      </c>
      <c r="G9" s="79">
        <v>-6.0</v>
      </c>
      <c r="H9" s="78">
        <v>-4.0</v>
      </c>
      <c r="I9" s="79">
        <v>2.0</v>
      </c>
      <c r="J9" s="78">
        <v>4.0</v>
      </c>
      <c r="K9" s="80" t="s">
        <v>418</v>
      </c>
      <c r="L9" s="78">
        <v>0.0</v>
      </c>
      <c r="M9" s="78">
        <v>1.0</v>
      </c>
      <c r="N9" s="78" t="s">
        <v>59</v>
      </c>
      <c r="O9" s="78" t="s">
        <v>110</v>
      </c>
      <c r="P9" s="77" t="s">
        <v>371</v>
      </c>
      <c r="Q9" s="78">
        <v>1.0</v>
      </c>
      <c r="R9" s="78">
        <v>0.0</v>
      </c>
      <c r="S9" s="78">
        <v>0.0</v>
      </c>
      <c r="T9" s="78">
        <v>1.0</v>
      </c>
      <c r="U9" s="78" t="s">
        <v>407</v>
      </c>
      <c r="V9" s="78" t="s">
        <v>419</v>
      </c>
      <c r="W9" s="78" t="s">
        <v>420</v>
      </c>
      <c r="X9" s="78" t="s">
        <v>200</v>
      </c>
      <c r="Y9" s="78" t="s">
        <v>421</v>
      </c>
      <c r="Z9" s="78" t="e">
        <v>#NAME?</v>
      </c>
      <c r="AA9" s="78" t="s">
        <v>422</v>
      </c>
      <c r="AB9" s="78" t="s">
        <v>4149</v>
      </c>
      <c r="AC9" s="78" t="s">
        <v>424</v>
      </c>
      <c r="AD9" s="78" t="s">
        <v>425</v>
      </c>
      <c r="AE9" s="78" t="s">
        <v>426</v>
      </c>
      <c r="AF9" s="78" t="s">
        <v>427</v>
      </c>
      <c r="AG9" s="78" t="s">
        <v>69</v>
      </c>
    </row>
    <row r="10">
      <c r="A10" s="76">
        <v>9.0</v>
      </c>
      <c r="B10" s="77" t="s">
        <v>38</v>
      </c>
      <c r="C10" s="77" t="s">
        <v>4150</v>
      </c>
      <c r="D10" s="78">
        <v>2005.0</v>
      </c>
      <c r="E10" s="78" t="s">
        <v>39</v>
      </c>
      <c r="F10" s="78">
        <v>0.0</v>
      </c>
      <c r="G10" s="79">
        <v>-9.0</v>
      </c>
      <c r="H10" s="78">
        <v>0.0</v>
      </c>
      <c r="I10" s="79">
        <v>-9.0</v>
      </c>
      <c r="J10" s="78">
        <v>5.0</v>
      </c>
      <c r="K10" s="80" t="s">
        <v>4151</v>
      </c>
      <c r="L10" s="78">
        <v>1.0</v>
      </c>
      <c r="M10" s="78">
        <v>1.0</v>
      </c>
      <c r="N10" s="78" t="s">
        <v>41</v>
      </c>
      <c r="O10" s="78" t="s">
        <v>42</v>
      </c>
      <c r="P10" s="77" t="s">
        <v>43</v>
      </c>
      <c r="Q10" s="78">
        <v>0.0</v>
      </c>
      <c r="R10" s="78">
        <v>0.0</v>
      </c>
      <c r="S10" s="78">
        <v>0.0</v>
      </c>
      <c r="T10" s="78">
        <v>0.0</v>
      </c>
      <c r="U10" s="78" t="s">
        <v>44</v>
      </c>
      <c r="V10" s="78" t="s">
        <v>45</v>
      </c>
      <c r="W10" s="78" t="s">
        <v>46</v>
      </c>
      <c r="X10" s="78" t="s">
        <v>47</v>
      </c>
      <c r="Y10" s="78" t="s">
        <v>48</v>
      </c>
      <c r="Z10" s="78" t="s">
        <v>49</v>
      </c>
      <c r="AA10" s="78" t="s">
        <v>49</v>
      </c>
      <c r="AB10" s="78" t="s">
        <v>4152</v>
      </c>
      <c r="AC10" s="78" t="s">
        <v>51</v>
      </c>
      <c r="AD10" s="78" t="s">
        <v>49</v>
      </c>
      <c r="AE10" s="78" t="s">
        <v>49</v>
      </c>
      <c r="AF10" s="78" t="s">
        <v>52</v>
      </c>
      <c r="AG10" s="12" t="s">
        <v>53</v>
      </c>
    </row>
    <row r="11">
      <c r="A11" s="78">
        <v>10.0</v>
      </c>
      <c r="B11" s="77" t="s">
        <v>1992</v>
      </c>
      <c r="C11" s="77" t="s">
        <v>4153</v>
      </c>
      <c r="D11" s="78">
        <v>2009.0</v>
      </c>
      <c r="E11" s="78" t="s">
        <v>4154</v>
      </c>
      <c r="F11" s="82">
        <v>3.0</v>
      </c>
      <c r="G11" s="83">
        <v>-4.0</v>
      </c>
      <c r="H11" s="82">
        <v>-2.0</v>
      </c>
      <c r="I11" s="83">
        <v>-3.0</v>
      </c>
      <c r="J11" s="82">
        <v>0.0</v>
      </c>
      <c r="K11" s="84" t="s">
        <v>163</v>
      </c>
      <c r="L11" s="78">
        <v>0.0</v>
      </c>
      <c r="M11" s="78">
        <v>1.0</v>
      </c>
      <c r="N11" s="78" t="s">
        <v>59</v>
      </c>
      <c r="O11" s="78" t="s">
        <v>42</v>
      </c>
      <c r="P11" s="77" t="s">
        <v>111</v>
      </c>
      <c r="Q11" s="78">
        <v>1.0</v>
      </c>
      <c r="R11" s="78">
        <v>0.0</v>
      </c>
      <c r="S11" s="78">
        <v>0.0</v>
      </c>
      <c r="T11" s="78">
        <v>1.0</v>
      </c>
      <c r="U11" s="78" t="s">
        <v>1994</v>
      </c>
      <c r="V11" s="78" t="s">
        <v>1995</v>
      </c>
      <c r="W11" s="78" t="s">
        <v>166</v>
      </c>
      <c r="X11" s="78" t="s">
        <v>340</v>
      </c>
      <c r="Y11" s="78" t="s">
        <v>1996</v>
      </c>
      <c r="Z11" s="78" t="e">
        <v>#NAME?</v>
      </c>
      <c r="AA11" s="78" t="s">
        <v>1997</v>
      </c>
      <c r="AB11" s="78" t="s">
        <v>4155</v>
      </c>
      <c r="AC11" s="78" t="s">
        <v>1999</v>
      </c>
      <c r="AD11" s="78" t="s">
        <v>2000</v>
      </c>
      <c r="AE11" s="78" t="s">
        <v>49</v>
      </c>
      <c r="AF11" s="81"/>
      <c r="AG11" s="81"/>
    </row>
    <row r="12">
      <c r="A12" s="78">
        <v>11.0</v>
      </c>
      <c r="B12" s="77" t="s">
        <v>3207</v>
      </c>
      <c r="C12" s="77" t="s">
        <v>3206</v>
      </c>
      <c r="D12" s="78">
        <v>2012.0</v>
      </c>
      <c r="E12" s="78" t="s">
        <v>39</v>
      </c>
      <c r="F12" s="78">
        <v>3.0</v>
      </c>
      <c r="G12" s="79">
        <v>-3.0</v>
      </c>
      <c r="H12" s="78">
        <v>-3.0</v>
      </c>
      <c r="I12" s="79">
        <v>0.0</v>
      </c>
      <c r="J12" s="78">
        <v>0.0</v>
      </c>
      <c r="K12" s="80" t="s">
        <v>177</v>
      </c>
      <c r="L12" s="78">
        <v>0.0</v>
      </c>
      <c r="M12" s="78">
        <v>1.0</v>
      </c>
      <c r="N12" s="78" t="s">
        <v>59</v>
      </c>
      <c r="O12" s="78" t="s">
        <v>42</v>
      </c>
      <c r="P12" s="77" t="s">
        <v>245</v>
      </c>
      <c r="Q12" s="78">
        <v>1.0</v>
      </c>
      <c r="R12" s="78">
        <v>0.0</v>
      </c>
      <c r="S12" s="78">
        <v>0.0</v>
      </c>
      <c r="T12" s="78">
        <v>1.0</v>
      </c>
      <c r="U12" s="78" t="s">
        <v>4156</v>
      </c>
      <c r="V12" s="78" t="s">
        <v>911</v>
      </c>
      <c r="W12" s="78" t="s">
        <v>912</v>
      </c>
      <c r="X12" s="78" t="s">
        <v>1427</v>
      </c>
      <c r="Y12" s="78" t="s">
        <v>3209</v>
      </c>
      <c r="Z12" s="78" t="e">
        <v>#NAME?</v>
      </c>
      <c r="AA12" s="78" t="s">
        <v>3210</v>
      </c>
      <c r="AB12" s="78" t="s">
        <v>4157</v>
      </c>
      <c r="AC12" s="78" t="s">
        <v>3212</v>
      </c>
      <c r="AD12" s="78" t="s">
        <v>3213</v>
      </c>
      <c r="AE12" s="78" t="s">
        <v>3214</v>
      </c>
      <c r="AF12" s="81"/>
      <c r="AG12" s="81"/>
    </row>
    <row r="13">
      <c r="A13" s="78">
        <v>12.0</v>
      </c>
      <c r="B13" s="77" t="s">
        <v>1424</v>
      </c>
      <c r="C13" s="77" t="s">
        <v>4158</v>
      </c>
      <c r="D13" s="78">
        <v>2011.0</v>
      </c>
      <c r="E13" s="78" t="s">
        <v>176</v>
      </c>
      <c r="F13" s="82">
        <v>3.0</v>
      </c>
      <c r="G13" s="83">
        <v>-3.0</v>
      </c>
      <c r="H13" s="82">
        <v>-1.0</v>
      </c>
      <c r="I13" s="83">
        <v>-3.0</v>
      </c>
      <c r="J13" s="82">
        <v>0.0</v>
      </c>
      <c r="K13" s="84" t="s">
        <v>163</v>
      </c>
      <c r="L13" s="78">
        <v>0.0</v>
      </c>
      <c r="M13" s="78">
        <v>1.0</v>
      </c>
      <c r="N13" s="78" t="s">
        <v>59</v>
      </c>
      <c r="O13" s="78" t="s">
        <v>110</v>
      </c>
      <c r="P13" s="77" t="s">
        <v>111</v>
      </c>
      <c r="Q13" s="78">
        <v>1.0</v>
      </c>
      <c r="R13" s="78">
        <v>0.0</v>
      </c>
      <c r="S13" s="78">
        <v>0.0</v>
      </c>
      <c r="T13" s="78">
        <v>1.0</v>
      </c>
      <c r="U13" s="78" t="s">
        <v>1425</v>
      </c>
      <c r="V13" s="78" t="s">
        <v>165</v>
      </c>
      <c r="W13" s="78" t="s">
        <v>1426</v>
      </c>
      <c r="X13" s="78" t="s">
        <v>1427</v>
      </c>
      <c r="Y13" s="78" t="s">
        <v>1428</v>
      </c>
      <c r="Z13" s="78" t="e">
        <v>#NAME?</v>
      </c>
      <c r="AA13" s="78" t="s">
        <v>1429</v>
      </c>
      <c r="AB13" s="78" t="s">
        <v>4159</v>
      </c>
      <c r="AC13" s="78" t="s">
        <v>1431</v>
      </c>
      <c r="AD13" s="78" t="s">
        <v>1432</v>
      </c>
      <c r="AE13" s="78" t="s">
        <v>49</v>
      </c>
      <c r="AF13" s="81"/>
      <c r="AG13" s="81"/>
    </row>
    <row r="14">
      <c r="A14" s="78">
        <v>13.0</v>
      </c>
      <c r="B14" s="77" t="s">
        <v>1435</v>
      </c>
      <c r="C14" s="77" t="s">
        <v>4160</v>
      </c>
      <c r="D14" s="78">
        <v>2010.0</v>
      </c>
      <c r="E14" s="78" t="s">
        <v>1436</v>
      </c>
      <c r="F14" s="82">
        <v>3.0</v>
      </c>
      <c r="G14" s="83">
        <v>-3.0</v>
      </c>
      <c r="H14" s="82">
        <v>-1.0</v>
      </c>
      <c r="I14" s="83">
        <v>-2.0</v>
      </c>
      <c r="J14" s="82">
        <v>0.0</v>
      </c>
      <c r="K14" s="80" t="s">
        <v>163</v>
      </c>
      <c r="L14" s="78">
        <v>0.0</v>
      </c>
      <c r="M14" s="78">
        <v>1.0</v>
      </c>
      <c r="N14" s="78" t="s">
        <v>59</v>
      </c>
      <c r="O14" s="78" t="s">
        <v>110</v>
      </c>
      <c r="P14" s="77" t="s">
        <v>1437</v>
      </c>
      <c r="Q14" s="78">
        <v>0.75</v>
      </c>
      <c r="R14" s="78">
        <v>0.25</v>
      </c>
      <c r="S14" s="78">
        <v>0.0</v>
      </c>
      <c r="T14" s="78">
        <v>1.0</v>
      </c>
      <c r="U14" s="78" t="s">
        <v>1438</v>
      </c>
      <c r="V14" s="78" t="s">
        <v>165</v>
      </c>
      <c r="W14" s="78" t="s">
        <v>1426</v>
      </c>
      <c r="X14" s="78" t="s">
        <v>1427</v>
      </c>
      <c r="Y14" s="78" t="s">
        <v>1439</v>
      </c>
      <c r="Z14" s="78" t="e">
        <v>#NAME?</v>
      </c>
      <c r="AA14" s="78" t="s">
        <v>1440</v>
      </c>
      <c r="AB14" s="78" t="s">
        <v>4161</v>
      </c>
      <c r="AC14" s="78" t="s">
        <v>1442</v>
      </c>
      <c r="AD14" s="78" t="s">
        <v>1443</v>
      </c>
      <c r="AE14" s="78" t="s">
        <v>1444</v>
      </c>
      <c r="AF14" s="81"/>
      <c r="AG14" s="81"/>
    </row>
    <row r="15">
      <c r="A15" s="76">
        <v>14.0</v>
      </c>
      <c r="B15" s="77" t="s">
        <v>56</v>
      </c>
      <c r="C15" s="77" t="s">
        <v>4162</v>
      </c>
      <c r="D15" s="78">
        <v>2002.0</v>
      </c>
      <c r="E15" s="78" t="s">
        <v>57</v>
      </c>
      <c r="F15" s="78">
        <v>3.0</v>
      </c>
      <c r="G15" s="79">
        <v>-9.0</v>
      </c>
      <c r="H15" s="78">
        <v>-6.0</v>
      </c>
      <c r="I15" s="79">
        <v>-3.0</v>
      </c>
      <c r="J15" s="78">
        <v>0.0</v>
      </c>
      <c r="K15" s="80" t="s">
        <v>58</v>
      </c>
      <c r="L15" s="78">
        <v>0.0</v>
      </c>
      <c r="M15" s="78">
        <v>1.0</v>
      </c>
      <c r="N15" s="78" t="s">
        <v>59</v>
      </c>
      <c r="O15" s="78" t="s">
        <v>42</v>
      </c>
      <c r="P15" s="77" t="s">
        <v>20</v>
      </c>
      <c r="Q15" s="78">
        <v>0.0</v>
      </c>
      <c r="R15" s="78">
        <v>0.0</v>
      </c>
      <c r="S15" s="78">
        <v>1.0</v>
      </c>
      <c r="T15" s="78">
        <v>1.0</v>
      </c>
      <c r="U15" s="78" t="s">
        <v>60</v>
      </c>
      <c r="V15" s="78" t="s">
        <v>61</v>
      </c>
      <c r="W15" s="78" t="s">
        <v>62</v>
      </c>
      <c r="X15" s="78" t="s">
        <v>63</v>
      </c>
      <c r="Y15" s="78" t="s">
        <v>64</v>
      </c>
      <c r="Z15" s="78" t="e">
        <v>#NAME?</v>
      </c>
      <c r="AA15" s="78" t="s">
        <v>65</v>
      </c>
      <c r="AB15" s="78" t="s">
        <v>4163</v>
      </c>
      <c r="AC15" s="78" t="s">
        <v>67</v>
      </c>
      <c r="AD15" s="78" t="s">
        <v>68</v>
      </c>
      <c r="AE15" s="78" t="s">
        <v>49</v>
      </c>
      <c r="AF15" s="78" t="s">
        <v>52</v>
      </c>
      <c r="AG15" s="12" t="s">
        <v>69</v>
      </c>
    </row>
    <row r="16">
      <c r="A16" s="78">
        <v>15.0</v>
      </c>
      <c r="B16" s="77" t="s">
        <v>2003</v>
      </c>
      <c r="C16" s="77" t="s">
        <v>2002</v>
      </c>
      <c r="D16" s="78">
        <v>2013.0</v>
      </c>
      <c r="E16" s="78" t="s">
        <v>162</v>
      </c>
      <c r="F16" s="82">
        <v>3.0</v>
      </c>
      <c r="G16" s="83">
        <v>-3.0</v>
      </c>
      <c r="H16" s="82">
        <v>-2.0</v>
      </c>
      <c r="I16" s="83">
        <v>-2.0</v>
      </c>
      <c r="J16" s="82">
        <v>0.0</v>
      </c>
      <c r="K16" s="80" t="s">
        <v>163</v>
      </c>
      <c r="L16" s="78">
        <v>0.0</v>
      </c>
      <c r="M16" s="78">
        <v>1.0</v>
      </c>
      <c r="N16" s="78" t="s">
        <v>59</v>
      </c>
      <c r="O16" s="78" t="s">
        <v>110</v>
      </c>
      <c r="P16" s="77" t="s">
        <v>111</v>
      </c>
      <c r="Q16" s="78">
        <v>0.0</v>
      </c>
      <c r="R16" s="78">
        <v>1.0</v>
      </c>
      <c r="S16" s="78">
        <v>0.0</v>
      </c>
      <c r="T16" s="78">
        <v>1.0</v>
      </c>
      <c r="U16" s="78" t="s">
        <v>4164</v>
      </c>
      <c r="V16" s="78" t="s">
        <v>2005</v>
      </c>
      <c r="W16" s="78" t="s">
        <v>596</v>
      </c>
      <c r="X16" s="78" t="s">
        <v>77</v>
      </c>
      <c r="Y16" s="78" t="s">
        <v>2006</v>
      </c>
      <c r="Z16" s="78" t="e">
        <v>#NAME?</v>
      </c>
      <c r="AA16" s="78" t="s">
        <v>2007</v>
      </c>
      <c r="AB16" s="78" t="s">
        <v>4165</v>
      </c>
      <c r="AC16" s="78" t="s">
        <v>4166</v>
      </c>
      <c r="AD16" s="78" t="s">
        <v>2010</v>
      </c>
      <c r="AE16" s="78" t="s">
        <v>2011</v>
      </c>
      <c r="AF16" s="81"/>
      <c r="AG16" s="81"/>
    </row>
    <row r="17">
      <c r="A17" s="78">
        <v>16.0</v>
      </c>
      <c r="B17" s="77" t="s">
        <v>1447</v>
      </c>
      <c r="C17" s="77" t="s">
        <v>1446</v>
      </c>
      <c r="D17" s="78">
        <v>2006.0</v>
      </c>
      <c r="E17" s="78" t="s">
        <v>666</v>
      </c>
      <c r="F17" s="78">
        <v>0.0</v>
      </c>
      <c r="G17" s="79">
        <v>-9.0</v>
      </c>
      <c r="H17" s="78">
        <v>-6.0</v>
      </c>
      <c r="I17" s="79">
        <v>2.0</v>
      </c>
      <c r="J17" s="78">
        <v>3.0</v>
      </c>
      <c r="K17" s="80" t="s">
        <v>109</v>
      </c>
      <c r="L17" s="78">
        <v>1.0</v>
      </c>
      <c r="M17" s="78">
        <v>1.0</v>
      </c>
      <c r="N17" s="78" t="s">
        <v>59</v>
      </c>
      <c r="O17" s="78" t="s">
        <v>110</v>
      </c>
      <c r="P17" s="77" t="s">
        <v>111</v>
      </c>
      <c r="Q17" s="78">
        <v>1.0</v>
      </c>
      <c r="R17" s="78">
        <v>0.0</v>
      </c>
      <c r="S17" s="78">
        <v>0.0</v>
      </c>
      <c r="T17" s="78">
        <v>1.0</v>
      </c>
      <c r="U17" s="78" t="s">
        <v>1448</v>
      </c>
      <c r="V17" s="78" t="s">
        <v>1449</v>
      </c>
      <c r="W17" s="78" t="s">
        <v>49</v>
      </c>
      <c r="X17" s="78" t="s">
        <v>77</v>
      </c>
      <c r="Y17" s="78" t="s">
        <v>1450</v>
      </c>
      <c r="Z17" s="78" t="e">
        <v>#NAME?</v>
      </c>
      <c r="AA17" s="78" t="s">
        <v>1451</v>
      </c>
      <c r="AB17" s="78" t="s">
        <v>4167</v>
      </c>
      <c r="AC17" s="78" t="s">
        <v>1453</v>
      </c>
      <c r="AD17" s="78" t="s">
        <v>1454</v>
      </c>
      <c r="AE17" s="78" t="s">
        <v>1455</v>
      </c>
      <c r="AF17" s="81"/>
      <c r="AG17" s="81"/>
    </row>
    <row r="18">
      <c r="A18" s="78">
        <v>17.0</v>
      </c>
      <c r="B18" s="77" t="s">
        <v>2014</v>
      </c>
      <c r="C18" s="77" t="s">
        <v>2013</v>
      </c>
      <c r="D18" s="78">
        <v>2011.0</v>
      </c>
      <c r="E18" s="78" t="s">
        <v>39</v>
      </c>
      <c r="F18" s="78">
        <v>3.0</v>
      </c>
      <c r="G18" s="79">
        <v>-3.0</v>
      </c>
      <c r="H18" s="78">
        <v>-2.0</v>
      </c>
      <c r="I18" s="79">
        <v>0.0</v>
      </c>
      <c r="J18" s="78">
        <v>0.0</v>
      </c>
      <c r="K18" s="80" t="s">
        <v>1301</v>
      </c>
      <c r="L18" s="78">
        <v>0.0</v>
      </c>
      <c r="M18" s="78">
        <v>1.0</v>
      </c>
      <c r="N18" s="78" t="s">
        <v>59</v>
      </c>
      <c r="O18" s="78" t="s">
        <v>110</v>
      </c>
      <c r="P18" s="77" t="s">
        <v>111</v>
      </c>
      <c r="Q18" s="78">
        <v>1.0</v>
      </c>
      <c r="R18" s="78">
        <v>0.0</v>
      </c>
      <c r="S18" s="78">
        <v>0.0</v>
      </c>
      <c r="T18" s="78">
        <v>1.0</v>
      </c>
      <c r="U18" s="78" t="s">
        <v>2015</v>
      </c>
      <c r="V18" s="78" t="s">
        <v>4168</v>
      </c>
      <c r="W18" s="78" t="s">
        <v>4169</v>
      </c>
      <c r="X18" s="78" t="s">
        <v>2018</v>
      </c>
      <c r="Y18" s="78" t="s">
        <v>2019</v>
      </c>
      <c r="Z18" s="78" t="e">
        <v>#NAME?</v>
      </c>
      <c r="AA18" s="78" t="s">
        <v>2020</v>
      </c>
      <c r="AB18" s="78" t="s">
        <v>4170</v>
      </c>
      <c r="AC18" s="78" t="s">
        <v>2022</v>
      </c>
      <c r="AD18" s="78" t="s">
        <v>2023</v>
      </c>
      <c r="AE18" s="78" t="s">
        <v>2024</v>
      </c>
      <c r="AF18" s="81"/>
      <c r="AG18" s="81"/>
    </row>
    <row r="19">
      <c r="A19" s="78">
        <v>18.0</v>
      </c>
      <c r="B19" s="77" t="s">
        <v>2027</v>
      </c>
      <c r="C19" s="77" t="s">
        <v>4171</v>
      </c>
      <c r="D19" s="78">
        <v>2016.0</v>
      </c>
      <c r="E19" s="78" t="s">
        <v>176</v>
      </c>
      <c r="F19" s="82">
        <v>3.0</v>
      </c>
      <c r="G19" s="83">
        <v>-3.0</v>
      </c>
      <c r="H19" s="82">
        <v>-1.0</v>
      </c>
      <c r="I19" s="83">
        <v>-2.0</v>
      </c>
      <c r="J19" s="82">
        <v>0.0</v>
      </c>
      <c r="K19" s="80" t="s">
        <v>163</v>
      </c>
      <c r="L19" s="78">
        <v>0.0</v>
      </c>
      <c r="M19" s="78">
        <v>1.0</v>
      </c>
      <c r="N19" s="78" t="s">
        <v>59</v>
      </c>
      <c r="O19" s="78" t="s">
        <v>110</v>
      </c>
      <c r="P19" s="77" t="s">
        <v>245</v>
      </c>
      <c r="Q19" s="78">
        <v>0.25</v>
      </c>
      <c r="R19" s="78">
        <v>0.0</v>
      </c>
      <c r="S19" s="78">
        <v>0.75</v>
      </c>
      <c r="T19" s="78">
        <v>1.0</v>
      </c>
      <c r="U19" s="78" t="s">
        <v>4172</v>
      </c>
      <c r="V19" s="78" t="s">
        <v>165</v>
      </c>
      <c r="W19" s="78" t="s">
        <v>2030</v>
      </c>
      <c r="X19" s="78" t="s">
        <v>77</v>
      </c>
      <c r="Y19" s="78" t="s">
        <v>4173</v>
      </c>
      <c r="Z19" s="81"/>
      <c r="AA19" s="78" t="s">
        <v>2032</v>
      </c>
      <c r="AB19" s="78" t="s">
        <v>4174</v>
      </c>
      <c r="AC19" s="78" t="s">
        <v>2034</v>
      </c>
      <c r="AD19" s="78" t="s">
        <v>2035</v>
      </c>
      <c r="AE19" s="78" t="s">
        <v>49</v>
      </c>
      <c r="AF19" s="81"/>
      <c r="AG19" s="81"/>
    </row>
    <row r="20">
      <c r="A20" s="76">
        <v>19.0</v>
      </c>
      <c r="B20" s="77" t="s">
        <v>1458</v>
      </c>
      <c r="C20" s="77" t="s">
        <v>4175</v>
      </c>
      <c r="D20" s="78">
        <v>2012.0</v>
      </c>
      <c r="E20" s="78" t="s">
        <v>57</v>
      </c>
      <c r="F20" s="78">
        <v>3.0</v>
      </c>
      <c r="G20" s="79">
        <v>-9.0</v>
      </c>
      <c r="H20" s="78">
        <v>-9.0</v>
      </c>
      <c r="I20" s="79">
        <v>-9.0</v>
      </c>
      <c r="J20" s="78">
        <v>0.0</v>
      </c>
      <c r="K20" s="80" t="s">
        <v>109</v>
      </c>
      <c r="L20" s="78">
        <v>0.0</v>
      </c>
      <c r="M20" s="78">
        <v>1.0</v>
      </c>
      <c r="N20" s="78" t="s">
        <v>59</v>
      </c>
      <c r="O20" s="78" t="s">
        <v>110</v>
      </c>
      <c r="P20" s="77" t="s">
        <v>1459</v>
      </c>
      <c r="Q20" s="78">
        <v>0.25</v>
      </c>
      <c r="R20" s="78">
        <v>0.0</v>
      </c>
      <c r="S20" s="78">
        <v>0.75</v>
      </c>
      <c r="T20" s="78">
        <v>1.0</v>
      </c>
      <c r="U20" s="78" t="s">
        <v>1460</v>
      </c>
      <c r="V20" s="78" t="s">
        <v>4176</v>
      </c>
      <c r="W20" s="78" t="s">
        <v>1462</v>
      </c>
      <c r="X20" s="78" t="s">
        <v>77</v>
      </c>
      <c r="Y20" s="78" t="s">
        <v>1463</v>
      </c>
      <c r="Z20" s="78" t="e">
        <v>#NAME?</v>
      </c>
      <c r="AA20" s="78" t="s">
        <v>1464</v>
      </c>
      <c r="AB20" s="78" t="s">
        <v>4177</v>
      </c>
      <c r="AC20" s="78" t="s">
        <v>1466</v>
      </c>
      <c r="AD20" s="78" t="s">
        <v>1467</v>
      </c>
      <c r="AE20" s="78" t="s">
        <v>1468</v>
      </c>
      <c r="AF20" s="78" t="s">
        <v>1469</v>
      </c>
      <c r="AG20" s="12" t="s">
        <v>84</v>
      </c>
    </row>
    <row r="21">
      <c r="A21" s="76">
        <v>20.0</v>
      </c>
      <c r="B21" s="77" t="s">
        <v>1471</v>
      </c>
      <c r="C21" s="77" t="s">
        <v>1470</v>
      </c>
      <c r="D21" s="78">
        <v>2015.0</v>
      </c>
      <c r="E21" s="78" t="s">
        <v>703</v>
      </c>
      <c r="F21" s="78">
        <v>2.0</v>
      </c>
      <c r="G21" s="79">
        <v>-9.0</v>
      </c>
      <c r="H21" s="78">
        <v>-9.0</v>
      </c>
      <c r="I21" s="79">
        <v>-12.0</v>
      </c>
      <c r="J21" s="78">
        <v>-9.0</v>
      </c>
      <c r="K21" s="80" t="s">
        <v>109</v>
      </c>
      <c r="L21" s="78">
        <v>0.0</v>
      </c>
      <c r="M21" s="78">
        <v>1.0</v>
      </c>
      <c r="N21" s="78" t="s">
        <v>59</v>
      </c>
      <c r="O21" s="78" t="s">
        <v>110</v>
      </c>
      <c r="P21" s="77" t="s">
        <v>111</v>
      </c>
      <c r="Q21" s="78">
        <v>0.25</v>
      </c>
      <c r="R21" s="78">
        <v>0.75</v>
      </c>
      <c r="S21" s="78">
        <v>0.0</v>
      </c>
      <c r="T21" s="78">
        <v>1.0</v>
      </c>
      <c r="U21" s="78" t="s">
        <v>1472</v>
      </c>
      <c r="V21" s="78" t="s">
        <v>1473</v>
      </c>
      <c r="W21" s="78" t="s">
        <v>1474</v>
      </c>
      <c r="X21" s="78" t="s">
        <v>77</v>
      </c>
      <c r="Y21" s="78" t="s">
        <v>1475</v>
      </c>
      <c r="Z21" s="78" t="e">
        <v>#NAME?</v>
      </c>
      <c r="AA21" s="78" t="s">
        <v>1476</v>
      </c>
      <c r="AB21" s="78" t="s">
        <v>4178</v>
      </c>
      <c r="AC21" s="78" t="s">
        <v>1478</v>
      </c>
      <c r="AD21" s="78" t="s">
        <v>1479</v>
      </c>
      <c r="AE21" s="78" t="s">
        <v>49</v>
      </c>
      <c r="AF21" s="78" t="s">
        <v>1480</v>
      </c>
      <c r="AG21" s="12" t="s">
        <v>84</v>
      </c>
    </row>
    <row r="22">
      <c r="A22" s="78">
        <v>21.0</v>
      </c>
      <c r="B22" s="77" t="s">
        <v>2038</v>
      </c>
      <c r="C22" s="77" t="s">
        <v>4179</v>
      </c>
      <c r="D22" s="78">
        <v>2013.0</v>
      </c>
      <c r="E22" s="78" t="s">
        <v>196</v>
      </c>
      <c r="F22" s="78">
        <v>2.0</v>
      </c>
      <c r="G22" s="79">
        <v>-3.0</v>
      </c>
      <c r="H22" s="78">
        <v>-1.0</v>
      </c>
      <c r="I22" s="79">
        <v>-3.0</v>
      </c>
      <c r="J22" s="78">
        <v>0.0</v>
      </c>
      <c r="K22" s="80" t="s">
        <v>163</v>
      </c>
      <c r="L22" s="78">
        <v>0.0</v>
      </c>
      <c r="M22" s="78">
        <v>1.0</v>
      </c>
      <c r="N22" s="78" t="s">
        <v>59</v>
      </c>
      <c r="O22" s="78" t="s">
        <v>110</v>
      </c>
      <c r="P22" s="77" t="s">
        <v>111</v>
      </c>
      <c r="Q22" s="78">
        <v>0.75</v>
      </c>
      <c r="R22" s="78">
        <v>0.25</v>
      </c>
      <c r="S22" s="78">
        <v>0.0</v>
      </c>
      <c r="T22" s="78">
        <v>1.0</v>
      </c>
      <c r="U22" s="78" t="s">
        <v>2039</v>
      </c>
      <c r="V22" s="78" t="s">
        <v>198</v>
      </c>
      <c r="W22" s="78" t="s">
        <v>199</v>
      </c>
      <c r="X22" s="78" t="s">
        <v>249</v>
      </c>
      <c r="Y22" s="78" t="s">
        <v>2040</v>
      </c>
      <c r="Z22" s="78" t="e">
        <v>#NAME?</v>
      </c>
      <c r="AA22" s="78" t="s">
        <v>2041</v>
      </c>
      <c r="AB22" s="78" t="s">
        <v>4180</v>
      </c>
      <c r="AC22" s="78" t="s">
        <v>2043</v>
      </c>
      <c r="AD22" s="78" t="s">
        <v>4181</v>
      </c>
      <c r="AE22" s="78" t="s">
        <v>49</v>
      </c>
      <c r="AF22" s="81"/>
      <c r="AG22" s="81"/>
    </row>
    <row r="23">
      <c r="A23" s="78">
        <v>22.0</v>
      </c>
      <c r="B23" s="77" t="s">
        <v>3217</v>
      </c>
      <c r="C23" s="77" t="s">
        <v>3216</v>
      </c>
      <c r="D23" s="78">
        <v>2010.0</v>
      </c>
      <c r="E23" s="78" t="s">
        <v>39</v>
      </c>
      <c r="F23" s="78">
        <v>3.0</v>
      </c>
      <c r="G23" s="79">
        <v>-3.0</v>
      </c>
      <c r="H23" s="78">
        <v>-2.0</v>
      </c>
      <c r="I23" s="79" t="s">
        <v>49</v>
      </c>
      <c r="J23" s="78" t="s">
        <v>49</v>
      </c>
      <c r="K23" s="80" t="s">
        <v>177</v>
      </c>
      <c r="L23" s="78">
        <v>0.0</v>
      </c>
      <c r="M23" s="78">
        <v>1.0</v>
      </c>
      <c r="N23" s="78" t="s">
        <v>59</v>
      </c>
      <c r="O23" s="78" t="s">
        <v>42</v>
      </c>
      <c r="P23" s="77" t="s">
        <v>245</v>
      </c>
      <c r="Q23" s="78">
        <v>1.0</v>
      </c>
      <c r="R23" s="78">
        <v>0.0</v>
      </c>
      <c r="S23" s="78">
        <v>0.0</v>
      </c>
      <c r="T23" s="78">
        <v>1.0</v>
      </c>
      <c r="U23" s="78" t="s">
        <v>3219</v>
      </c>
      <c r="V23" s="78" t="s">
        <v>3220</v>
      </c>
      <c r="W23" s="78" t="s">
        <v>3221</v>
      </c>
      <c r="X23" s="78" t="s">
        <v>249</v>
      </c>
      <c r="Y23" s="78" t="s">
        <v>3222</v>
      </c>
      <c r="Z23" s="78" t="e">
        <v>#NAME?</v>
      </c>
      <c r="AA23" s="78" t="s">
        <v>3223</v>
      </c>
      <c r="AB23" s="78" t="s">
        <v>4182</v>
      </c>
      <c r="AC23" s="78" t="s">
        <v>3225</v>
      </c>
      <c r="AD23" s="78" t="s">
        <v>3226</v>
      </c>
      <c r="AE23" s="78" t="s">
        <v>3227</v>
      </c>
      <c r="AF23" s="81"/>
      <c r="AG23" s="81"/>
    </row>
    <row r="24">
      <c r="A24" s="76">
        <v>23.0</v>
      </c>
      <c r="B24" s="77" t="s">
        <v>429</v>
      </c>
      <c r="C24" s="77" t="s">
        <v>4183</v>
      </c>
      <c r="D24" s="78">
        <v>2005.0</v>
      </c>
      <c r="E24" s="78" t="s">
        <v>39</v>
      </c>
      <c r="F24" s="78">
        <v>3.0</v>
      </c>
      <c r="G24" s="79">
        <v>-5.0</v>
      </c>
      <c r="H24" s="78">
        <v>-3.0</v>
      </c>
      <c r="I24" s="79">
        <v>-6.0</v>
      </c>
      <c r="J24" s="78">
        <v>3.0</v>
      </c>
      <c r="K24" s="80" t="s">
        <v>430</v>
      </c>
      <c r="L24" s="78">
        <v>0.0</v>
      </c>
      <c r="M24" s="78">
        <v>0.0</v>
      </c>
      <c r="N24" s="78" t="s">
        <v>59</v>
      </c>
      <c r="O24" s="78" t="s">
        <v>42</v>
      </c>
      <c r="P24" s="77" t="s">
        <v>431</v>
      </c>
      <c r="Q24" s="78">
        <v>1.0</v>
      </c>
      <c r="R24" s="78">
        <v>0.0</v>
      </c>
      <c r="S24" s="78">
        <v>0.0</v>
      </c>
      <c r="T24" s="78">
        <v>1.0</v>
      </c>
      <c r="U24" s="78" t="s">
        <v>432</v>
      </c>
      <c r="V24" s="78" t="s">
        <v>433</v>
      </c>
      <c r="W24" s="78" t="s">
        <v>434</v>
      </c>
      <c r="X24" s="78" t="s">
        <v>435</v>
      </c>
      <c r="Y24" s="78" t="s">
        <v>436</v>
      </c>
      <c r="Z24" s="78" t="e">
        <v>#NAME?</v>
      </c>
      <c r="AA24" s="78" t="s">
        <v>437</v>
      </c>
      <c r="AB24" s="78" t="s">
        <v>4184</v>
      </c>
      <c r="AC24" s="78" t="s">
        <v>439</v>
      </c>
      <c r="AD24" s="78" t="s">
        <v>481</v>
      </c>
      <c r="AE24" s="78" t="s">
        <v>49</v>
      </c>
      <c r="AF24" s="78" t="s">
        <v>441</v>
      </c>
      <c r="AG24" s="78" t="s">
        <v>69</v>
      </c>
    </row>
    <row r="25">
      <c r="A25" s="76">
        <v>24.0</v>
      </c>
      <c r="B25" s="77" t="s">
        <v>3918</v>
      </c>
      <c r="C25" s="77" t="s">
        <v>4185</v>
      </c>
      <c r="D25" s="78">
        <v>2004.0</v>
      </c>
      <c r="E25" s="78" t="s">
        <v>39</v>
      </c>
      <c r="F25" s="78">
        <v>0.0</v>
      </c>
      <c r="G25" s="79">
        <v>-9.0</v>
      </c>
      <c r="H25" s="78">
        <v>0.0</v>
      </c>
      <c r="I25" s="79">
        <v>-9.0</v>
      </c>
      <c r="J25" s="78">
        <v>5.0</v>
      </c>
      <c r="K25" s="80" t="s">
        <v>4151</v>
      </c>
      <c r="L25" s="78">
        <v>1.0</v>
      </c>
      <c r="M25" s="78">
        <v>1.0</v>
      </c>
      <c r="N25" s="78" t="s">
        <v>59</v>
      </c>
      <c r="O25" s="78" t="s">
        <v>42</v>
      </c>
      <c r="P25" s="77" t="s">
        <v>43</v>
      </c>
      <c r="Q25" s="78">
        <v>0.0</v>
      </c>
      <c r="R25" s="78">
        <v>0.0</v>
      </c>
      <c r="S25" s="78">
        <v>0.0</v>
      </c>
      <c r="T25" s="78">
        <v>0.0</v>
      </c>
      <c r="U25" s="78" t="s">
        <v>87</v>
      </c>
      <c r="V25" s="78" t="s">
        <v>45</v>
      </c>
      <c r="W25" s="78" t="s">
        <v>46</v>
      </c>
      <c r="X25" s="78" t="s">
        <v>47</v>
      </c>
      <c r="Y25" s="78" t="s">
        <v>88</v>
      </c>
      <c r="Z25" s="78" t="s">
        <v>49</v>
      </c>
      <c r="AA25" s="78" t="s">
        <v>49</v>
      </c>
      <c r="AB25" s="78" t="s">
        <v>4186</v>
      </c>
      <c r="AC25" s="78" t="s">
        <v>3920</v>
      </c>
      <c r="AD25" s="78" t="s">
        <v>49</v>
      </c>
      <c r="AE25" s="78" t="s">
        <v>49</v>
      </c>
      <c r="AF25" s="78" t="s">
        <v>3921</v>
      </c>
      <c r="AG25" s="12" t="s">
        <v>69</v>
      </c>
    </row>
    <row r="26">
      <c r="A26" s="76">
        <v>25.0</v>
      </c>
      <c r="B26" s="77" t="s">
        <v>1482</v>
      </c>
      <c r="C26" s="77" t="s">
        <v>1481</v>
      </c>
      <c r="D26" s="78">
        <v>2015.0</v>
      </c>
      <c r="E26" s="78" t="s">
        <v>39</v>
      </c>
      <c r="F26" s="78">
        <v>3.0</v>
      </c>
      <c r="G26" s="79">
        <v>-9.0</v>
      </c>
      <c r="H26" s="78">
        <v>-9.0</v>
      </c>
      <c r="I26" s="79">
        <v>-12.0</v>
      </c>
      <c r="J26" s="78">
        <v>-9.0</v>
      </c>
      <c r="K26" s="80" t="s">
        <v>109</v>
      </c>
      <c r="L26" s="78">
        <v>0.0</v>
      </c>
      <c r="M26" s="78">
        <v>1.0</v>
      </c>
      <c r="N26" s="78" t="s">
        <v>59</v>
      </c>
      <c r="O26" s="78" t="s">
        <v>110</v>
      </c>
      <c r="P26" s="77" t="s">
        <v>111</v>
      </c>
      <c r="Q26" s="78">
        <v>0.5</v>
      </c>
      <c r="R26" s="78">
        <v>0.0</v>
      </c>
      <c r="S26" s="78">
        <v>0.5</v>
      </c>
      <c r="T26" s="78">
        <v>1.0</v>
      </c>
      <c r="U26" s="78" t="s">
        <v>1483</v>
      </c>
      <c r="V26" s="78" t="s">
        <v>124</v>
      </c>
      <c r="W26" s="78" t="s">
        <v>109</v>
      </c>
      <c r="X26" s="78" t="s">
        <v>1484</v>
      </c>
      <c r="Y26" s="78" t="s">
        <v>1485</v>
      </c>
      <c r="Z26" s="78" t="e">
        <v>#NAME?</v>
      </c>
      <c r="AA26" s="78" t="s">
        <v>1486</v>
      </c>
      <c r="AB26" s="78" t="s">
        <v>4187</v>
      </c>
      <c r="AC26" s="78" t="s">
        <v>1488</v>
      </c>
      <c r="AD26" s="78" t="s">
        <v>1489</v>
      </c>
      <c r="AE26" s="78" t="s">
        <v>1490</v>
      </c>
      <c r="AF26" s="78" t="s">
        <v>1491</v>
      </c>
      <c r="AG26" s="12" t="s">
        <v>69</v>
      </c>
    </row>
    <row r="27">
      <c r="A27" s="76">
        <v>26.0</v>
      </c>
      <c r="B27" s="77" t="s">
        <v>1493</v>
      </c>
      <c r="C27" s="77" t="s">
        <v>4188</v>
      </c>
      <c r="D27" s="78">
        <v>2012.0</v>
      </c>
      <c r="E27" s="78" t="s">
        <v>57</v>
      </c>
      <c r="F27" s="78">
        <v>3.0</v>
      </c>
      <c r="G27" s="79">
        <v>-9.0</v>
      </c>
      <c r="H27" s="78">
        <v>-9.0</v>
      </c>
      <c r="I27" s="79">
        <v>-9.0</v>
      </c>
      <c r="J27" s="78">
        <v>-6.0</v>
      </c>
      <c r="K27" s="80" t="s">
        <v>109</v>
      </c>
      <c r="L27" s="78">
        <v>0.0</v>
      </c>
      <c r="M27" s="78">
        <v>1.0</v>
      </c>
      <c r="N27" s="78" t="s">
        <v>59</v>
      </c>
      <c r="O27" s="78" t="s">
        <v>110</v>
      </c>
      <c r="P27" s="77" t="s">
        <v>111</v>
      </c>
      <c r="Q27" s="78">
        <v>0.75</v>
      </c>
      <c r="R27" s="78">
        <v>0.25</v>
      </c>
      <c r="S27" s="78">
        <v>0.0</v>
      </c>
      <c r="T27" s="78">
        <v>1.0</v>
      </c>
      <c r="U27" s="78" t="s">
        <v>1494</v>
      </c>
      <c r="V27" s="78" t="s">
        <v>1495</v>
      </c>
      <c r="W27" s="78" t="s">
        <v>1496</v>
      </c>
      <c r="X27" s="78" t="s">
        <v>435</v>
      </c>
      <c r="Y27" s="78" t="s">
        <v>1497</v>
      </c>
      <c r="Z27" s="78" t="e">
        <v>#NAME?</v>
      </c>
      <c r="AA27" s="78" t="s">
        <v>1498</v>
      </c>
      <c r="AB27" s="78" t="s">
        <v>4189</v>
      </c>
      <c r="AC27" s="78" t="s">
        <v>1500</v>
      </c>
      <c r="AD27" s="78" t="s">
        <v>1501</v>
      </c>
      <c r="AE27" s="78" t="s">
        <v>49</v>
      </c>
      <c r="AF27" s="78" t="s">
        <v>1502</v>
      </c>
      <c r="AG27" s="12" t="s">
        <v>69</v>
      </c>
    </row>
    <row r="28">
      <c r="A28" s="78">
        <v>27.0</v>
      </c>
      <c r="B28" s="77" t="s">
        <v>3230</v>
      </c>
      <c r="C28" s="77" t="s">
        <v>4190</v>
      </c>
      <c r="D28" s="78">
        <v>2004.0</v>
      </c>
      <c r="E28" s="78" t="s">
        <v>4191</v>
      </c>
      <c r="F28" s="78">
        <v>3.0</v>
      </c>
      <c r="G28" s="79">
        <v>-3.0</v>
      </c>
      <c r="H28" s="78">
        <v>-2.0</v>
      </c>
      <c r="I28" s="79">
        <v>0.0</v>
      </c>
      <c r="J28" s="78">
        <v>0.0</v>
      </c>
      <c r="K28" s="80" t="s">
        <v>177</v>
      </c>
      <c r="L28" s="78">
        <v>0.0</v>
      </c>
      <c r="M28" s="78">
        <v>1.0</v>
      </c>
      <c r="N28" s="78" t="s">
        <v>59</v>
      </c>
      <c r="O28" s="78" t="s">
        <v>42</v>
      </c>
      <c r="P28" s="77" t="s">
        <v>43</v>
      </c>
      <c r="Q28" s="78">
        <v>1.0</v>
      </c>
      <c r="R28" s="78">
        <v>0.0</v>
      </c>
      <c r="S28" s="78">
        <v>0.0</v>
      </c>
      <c r="T28" s="78">
        <v>1.0</v>
      </c>
      <c r="U28" s="78" t="s">
        <v>4192</v>
      </c>
      <c r="V28" s="78" t="s">
        <v>3233</v>
      </c>
      <c r="W28" s="78" t="s">
        <v>3234</v>
      </c>
      <c r="X28" s="78" t="s">
        <v>200</v>
      </c>
      <c r="Y28" s="78" t="s">
        <v>3235</v>
      </c>
      <c r="Z28" s="78" t="e">
        <v>#NAME?</v>
      </c>
      <c r="AA28" s="78" t="s">
        <v>3236</v>
      </c>
      <c r="AB28" s="78" t="s">
        <v>4193</v>
      </c>
      <c r="AC28" s="78" t="s">
        <v>3238</v>
      </c>
      <c r="AD28" s="78" t="s">
        <v>481</v>
      </c>
      <c r="AE28" s="78" t="s">
        <v>49</v>
      </c>
      <c r="AF28" s="81"/>
      <c r="AG28" s="81"/>
    </row>
    <row r="29">
      <c r="A29" s="76">
        <v>28.0</v>
      </c>
      <c r="B29" s="77" t="s">
        <v>443</v>
      </c>
      <c r="C29" s="77" t="s">
        <v>442</v>
      </c>
      <c r="D29" s="78">
        <v>2013.0</v>
      </c>
      <c r="E29" s="78" t="s">
        <v>444</v>
      </c>
      <c r="F29" s="78">
        <v>3.0</v>
      </c>
      <c r="G29" s="79">
        <v>-9.0</v>
      </c>
      <c r="H29" s="78">
        <v>-5.0</v>
      </c>
      <c r="I29" s="79">
        <v>-8.0</v>
      </c>
      <c r="J29" s="12">
        <v>3.0</v>
      </c>
      <c r="K29" s="80" t="s">
        <v>445</v>
      </c>
      <c r="L29" s="78">
        <v>1.0</v>
      </c>
      <c r="M29" s="78">
        <v>1.0</v>
      </c>
      <c r="N29" s="78" t="s">
        <v>59</v>
      </c>
      <c r="O29" s="78" t="s">
        <v>122</v>
      </c>
      <c r="P29" s="77" t="s">
        <v>431</v>
      </c>
      <c r="Q29" s="78">
        <v>0.5</v>
      </c>
      <c r="R29" s="78">
        <v>0.0</v>
      </c>
      <c r="S29" s="78">
        <v>0.5</v>
      </c>
      <c r="T29" s="78">
        <v>1.0</v>
      </c>
      <c r="U29" s="78" t="s">
        <v>446</v>
      </c>
      <c r="V29" s="78" t="s">
        <v>447</v>
      </c>
      <c r="W29" s="78" t="s">
        <v>261</v>
      </c>
      <c r="X29" s="78" t="s">
        <v>77</v>
      </c>
      <c r="Y29" s="78" t="s">
        <v>448</v>
      </c>
      <c r="Z29" s="78" t="e">
        <v>#NAME?</v>
      </c>
      <c r="AA29" s="78" t="s">
        <v>449</v>
      </c>
      <c r="AB29" s="78" t="s">
        <v>4194</v>
      </c>
      <c r="AC29" s="78" t="s">
        <v>451</v>
      </c>
      <c r="AD29" s="78" t="s">
        <v>452</v>
      </c>
      <c r="AE29" s="78" t="s">
        <v>453</v>
      </c>
      <c r="AF29" s="78" t="s">
        <v>454</v>
      </c>
      <c r="AG29" s="12" t="s">
        <v>84</v>
      </c>
    </row>
    <row r="30">
      <c r="A30" s="78">
        <v>29.0</v>
      </c>
      <c r="B30" s="77" t="s">
        <v>1504</v>
      </c>
      <c r="C30" s="77" t="s">
        <v>4195</v>
      </c>
      <c r="D30" s="78">
        <v>2014.0</v>
      </c>
      <c r="E30" s="78" t="s">
        <v>176</v>
      </c>
      <c r="F30" s="82">
        <v>3.0</v>
      </c>
      <c r="G30" s="83">
        <v>-3.0</v>
      </c>
      <c r="H30" s="82">
        <v>-2.0</v>
      </c>
      <c r="I30" s="83">
        <v>-2.0</v>
      </c>
      <c r="J30" s="82">
        <v>0.0</v>
      </c>
      <c r="K30" s="80" t="s">
        <v>163</v>
      </c>
      <c r="L30" s="78">
        <v>0.0</v>
      </c>
      <c r="M30" s="78">
        <v>1.0</v>
      </c>
      <c r="N30" s="78" t="s">
        <v>59</v>
      </c>
      <c r="O30" s="78" t="s">
        <v>110</v>
      </c>
      <c r="P30" s="77" t="s">
        <v>245</v>
      </c>
      <c r="Q30" s="78">
        <v>0.25</v>
      </c>
      <c r="R30" s="78">
        <v>0.0</v>
      </c>
      <c r="S30" s="78">
        <v>0.75</v>
      </c>
      <c r="T30" s="78">
        <v>1.0</v>
      </c>
      <c r="U30" s="78" t="s">
        <v>1505</v>
      </c>
      <c r="V30" s="78" t="s">
        <v>165</v>
      </c>
      <c r="W30" s="78" t="s">
        <v>1506</v>
      </c>
      <c r="X30" s="78" t="s">
        <v>77</v>
      </c>
      <c r="Y30" s="78" t="s">
        <v>1507</v>
      </c>
      <c r="Z30" s="78" t="e">
        <v>#NAME?</v>
      </c>
      <c r="AA30" s="78" t="s">
        <v>1508</v>
      </c>
      <c r="AB30" s="78" t="s">
        <v>4196</v>
      </c>
      <c r="AC30" s="78" t="s">
        <v>1510</v>
      </c>
      <c r="AD30" s="78" t="s">
        <v>1511</v>
      </c>
      <c r="AE30" s="78" t="s">
        <v>49</v>
      </c>
      <c r="AF30" s="81"/>
      <c r="AG30" s="81"/>
    </row>
    <row r="31">
      <c r="A31" s="78">
        <v>30.0</v>
      </c>
      <c r="B31" s="77" t="s">
        <v>1504</v>
      </c>
      <c r="C31" s="77" t="s">
        <v>4197</v>
      </c>
      <c r="D31" s="78">
        <v>2016.0</v>
      </c>
      <c r="E31" s="78" t="s">
        <v>2047</v>
      </c>
      <c r="F31" s="82">
        <v>3.0</v>
      </c>
      <c r="G31" s="83">
        <v>-3.0</v>
      </c>
      <c r="H31" s="82">
        <v>-2.0</v>
      </c>
      <c r="I31" s="83">
        <v>-2.0</v>
      </c>
      <c r="J31" s="82">
        <v>0.0</v>
      </c>
      <c r="K31" s="80" t="s">
        <v>163</v>
      </c>
      <c r="L31" s="78">
        <v>0.0</v>
      </c>
      <c r="M31" s="78">
        <v>1.0</v>
      </c>
      <c r="N31" s="78" t="s">
        <v>59</v>
      </c>
      <c r="O31" s="78" t="s">
        <v>110</v>
      </c>
      <c r="P31" s="77" t="s">
        <v>245</v>
      </c>
      <c r="Q31" s="78">
        <v>0.25</v>
      </c>
      <c r="R31" s="78">
        <v>0.0</v>
      </c>
      <c r="S31" s="78">
        <v>0.75</v>
      </c>
      <c r="T31" s="78">
        <v>1.0</v>
      </c>
      <c r="U31" s="78" t="s">
        <v>1505</v>
      </c>
      <c r="V31" s="78" t="s">
        <v>165</v>
      </c>
      <c r="W31" s="78" t="s">
        <v>1506</v>
      </c>
      <c r="X31" s="78" t="s">
        <v>77</v>
      </c>
      <c r="Y31" s="78" t="s">
        <v>1507</v>
      </c>
      <c r="Z31" s="81"/>
      <c r="AA31" s="78" t="s">
        <v>2048</v>
      </c>
      <c r="AB31" s="78" t="s">
        <v>4198</v>
      </c>
      <c r="AC31" s="78" t="s">
        <v>2050</v>
      </c>
      <c r="AD31" s="78" t="s">
        <v>1511</v>
      </c>
      <c r="AE31" s="78" t="s">
        <v>49</v>
      </c>
      <c r="AF31" s="81"/>
      <c r="AG31" s="81"/>
    </row>
    <row r="32">
      <c r="A32" s="78">
        <v>31.0</v>
      </c>
      <c r="B32" s="77" t="s">
        <v>3241</v>
      </c>
      <c r="C32" s="77" t="s">
        <v>4199</v>
      </c>
      <c r="D32" s="78">
        <v>2010.0</v>
      </c>
      <c r="E32" s="78" t="s">
        <v>3242</v>
      </c>
      <c r="F32" s="78">
        <v>2.0</v>
      </c>
      <c r="G32" s="79">
        <v>-3.0</v>
      </c>
      <c r="H32" s="78">
        <v>-2.0</v>
      </c>
      <c r="I32" s="79">
        <v>0.0</v>
      </c>
      <c r="J32" s="78">
        <v>1.0</v>
      </c>
      <c r="K32" s="80" t="s">
        <v>177</v>
      </c>
      <c r="L32" s="78">
        <v>0.0</v>
      </c>
      <c r="M32" s="78">
        <v>1.0</v>
      </c>
      <c r="N32" s="78" t="s">
        <v>59</v>
      </c>
      <c r="O32" s="78" t="s">
        <v>110</v>
      </c>
      <c r="P32" s="77" t="s">
        <v>111</v>
      </c>
      <c r="Q32" s="78">
        <v>0.75</v>
      </c>
      <c r="R32" s="78">
        <v>0.25</v>
      </c>
      <c r="S32" s="78">
        <v>0.0</v>
      </c>
      <c r="T32" s="78">
        <v>1.0</v>
      </c>
      <c r="U32" s="78" t="s">
        <v>4200</v>
      </c>
      <c r="V32" s="78" t="s">
        <v>3244</v>
      </c>
      <c r="W32" s="78" t="s">
        <v>317</v>
      </c>
      <c r="X32" s="78" t="s">
        <v>249</v>
      </c>
      <c r="Y32" s="78" t="s">
        <v>3245</v>
      </c>
      <c r="Z32" s="78" t="e">
        <v>#NAME?</v>
      </c>
      <c r="AA32" s="78" t="s">
        <v>3246</v>
      </c>
      <c r="AB32" s="78" t="s">
        <v>4201</v>
      </c>
      <c r="AC32" s="78" t="s">
        <v>3248</v>
      </c>
      <c r="AD32" s="78" t="s">
        <v>3249</v>
      </c>
      <c r="AE32" s="78" t="s">
        <v>3250</v>
      </c>
      <c r="AF32" s="81"/>
      <c r="AG32" s="81"/>
    </row>
    <row r="33">
      <c r="A33" s="78">
        <v>32.0</v>
      </c>
      <c r="B33" s="77" t="s">
        <v>2053</v>
      </c>
      <c r="C33" s="77" t="s">
        <v>2052</v>
      </c>
      <c r="D33" s="78">
        <v>2010.0</v>
      </c>
      <c r="E33" s="78" t="s">
        <v>4202</v>
      </c>
      <c r="F33" s="78">
        <v>2.0</v>
      </c>
      <c r="G33" s="79" t="s">
        <v>49</v>
      </c>
      <c r="H33" s="78" t="s">
        <v>49</v>
      </c>
      <c r="I33" s="79">
        <v>-3.0</v>
      </c>
      <c r="J33" s="78">
        <v>0.0</v>
      </c>
      <c r="K33" s="80" t="s">
        <v>1301</v>
      </c>
      <c r="L33" s="78">
        <v>0.0</v>
      </c>
      <c r="M33" s="78">
        <v>1.0</v>
      </c>
      <c r="N33" s="78" t="s">
        <v>59</v>
      </c>
      <c r="O33" s="78" t="s">
        <v>110</v>
      </c>
      <c r="P33" s="77" t="s">
        <v>111</v>
      </c>
      <c r="Q33" s="78">
        <v>0.0</v>
      </c>
      <c r="R33" s="78">
        <v>1.0</v>
      </c>
      <c r="S33" s="78">
        <v>0.0</v>
      </c>
      <c r="T33" s="78">
        <v>1.0</v>
      </c>
      <c r="U33" s="78" t="s">
        <v>4203</v>
      </c>
      <c r="V33" s="78" t="s">
        <v>2056</v>
      </c>
      <c r="W33" s="78" t="s">
        <v>199</v>
      </c>
      <c r="X33" s="78" t="s">
        <v>2057</v>
      </c>
      <c r="Y33" s="78" t="s">
        <v>4204</v>
      </c>
      <c r="Z33" s="78" t="e">
        <v>#NAME?</v>
      </c>
      <c r="AA33" s="78" t="s">
        <v>2059</v>
      </c>
      <c r="AB33" s="78" t="s">
        <v>4205</v>
      </c>
      <c r="AC33" s="78" t="s">
        <v>4206</v>
      </c>
      <c r="AD33" s="78" t="s">
        <v>4207</v>
      </c>
      <c r="AE33" s="78" t="s">
        <v>49</v>
      </c>
      <c r="AF33" s="81"/>
      <c r="AG33" s="81"/>
    </row>
    <row r="34">
      <c r="A34" s="76">
        <v>33.0</v>
      </c>
      <c r="B34" s="77" t="s">
        <v>1514</v>
      </c>
      <c r="C34" s="77" t="s">
        <v>1513</v>
      </c>
      <c r="D34" s="78">
        <v>1998.0</v>
      </c>
      <c r="E34" s="78" t="s">
        <v>1515</v>
      </c>
      <c r="F34" s="82">
        <v>3.0</v>
      </c>
      <c r="G34" s="83">
        <v>-4.0</v>
      </c>
      <c r="H34" s="82">
        <v>-2.0</v>
      </c>
      <c r="I34" s="83">
        <v>-3.0</v>
      </c>
      <c r="J34" s="82">
        <v>6.0</v>
      </c>
      <c r="K34" s="80" t="s">
        <v>163</v>
      </c>
      <c r="L34" s="78">
        <v>0.0</v>
      </c>
      <c r="M34" s="78">
        <v>1.0</v>
      </c>
      <c r="N34" s="78" t="s">
        <v>59</v>
      </c>
      <c r="O34" s="78" t="s">
        <v>42</v>
      </c>
      <c r="P34" s="77" t="s">
        <v>245</v>
      </c>
      <c r="Q34" s="78">
        <v>0.5</v>
      </c>
      <c r="R34" s="78">
        <v>0.0</v>
      </c>
      <c r="S34" s="78">
        <v>0.5</v>
      </c>
      <c r="T34" s="78">
        <v>1.0</v>
      </c>
      <c r="U34" s="78" t="s">
        <v>1516</v>
      </c>
      <c r="V34" s="78" t="s">
        <v>1517</v>
      </c>
      <c r="W34" s="78" t="s">
        <v>1518</v>
      </c>
      <c r="X34" s="78" t="s">
        <v>77</v>
      </c>
      <c r="Y34" s="78" t="s">
        <v>1519</v>
      </c>
      <c r="Z34" s="78" t="e">
        <v>#NAME?</v>
      </c>
      <c r="AA34" s="78" t="s">
        <v>1520</v>
      </c>
      <c r="AB34" s="78" t="s">
        <v>4208</v>
      </c>
      <c r="AC34" s="78" t="s">
        <v>1522</v>
      </c>
      <c r="AD34" s="78" t="s">
        <v>481</v>
      </c>
      <c r="AE34" s="78" t="s">
        <v>49</v>
      </c>
      <c r="AF34" s="78" t="s">
        <v>3084</v>
      </c>
      <c r="AG34" s="78" t="s">
        <v>1524</v>
      </c>
    </row>
    <row r="35">
      <c r="A35" s="76">
        <v>34.0</v>
      </c>
      <c r="B35" s="77" t="s">
        <v>456</v>
      </c>
      <c r="C35" s="77" t="s">
        <v>455</v>
      </c>
      <c r="D35" s="78">
        <v>2008.0</v>
      </c>
      <c r="E35" s="78" t="s">
        <v>457</v>
      </c>
      <c r="F35" s="78">
        <v>2.0</v>
      </c>
      <c r="G35" s="79">
        <v>-5.0</v>
      </c>
      <c r="H35" s="78">
        <v>-4.0</v>
      </c>
      <c r="I35" s="79">
        <v>2.0</v>
      </c>
      <c r="J35" s="78">
        <v>4.0</v>
      </c>
      <c r="K35" s="80" t="s">
        <v>430</v>
      </c>
      <c r="L35" s="78">
        <v>0.0</v>
      </c>
      <c r="M35" s="78">
        <v>1.0</v>
      </c>
      <c r="N35" s="78" t="s">
        <v>59</v>
      </c>
      <c r="O35" s="78" t="s">
        <v>110</v>
      </c>
      <c r="P35" s="77" t="s">
        <v>371</v>
      </c>
      <c r="Q35" s="78">
        <v>1.0</v>
      </c>
      <c r="R35" s="78">
        <v>0.0</v>
      </c>
      <c r="S35" s="78">
        <v>0.0</v>
      </c>
      <c r="T35" s="78">
        <v>1.0</v>
      </c>
      <c r="U35" s="78" t="s">
        <v>407</v>
      </c>
      <c r="V35" s="78" t="s">
        <v>458</v>
      </c>
      <c r="W35" s="78" t="s">
        <v>459</v>
      </c>
      <c r="X35" s="78" t="s">
        <v>200</v>
      </c>
      <c r="Y35" s="78" t="s">
        <v>460</v>
      </c>
      <c r="Z35" s="78" t="e">
        <v>#NAME?</v>
      </c>
      <c r="AA35" s="78" t="s">
        <v>461</v>
      </c>
      <c r="AB35" s="78" t="s">
        <v>4209</v>
      </c>
      <c r="AC35" s="78" t="s">
        <v>463</v>
      </c>
      <c r="AD35" s="78" t="s">
        <v>425</v>
      </c>
      <c r="AE35" s="78" t="s">
        <v>49</v>
      </c>
      <c r="AF35" s="78" t="s">
        <v>464</v>
      </c>
      <c r="AG35" s="78" t="s">
        <v>69</v>
      </c>
    </row>
    <row r="36">
      <c r="A36" s="78">
        <v>35.0</v>
      </c>
      <c r="B36" s="77" t="s">
        <v>2064</v>
      </c>
      <c r="C36" s="77" t="s">
        <v>4210</v>
      </c>
      <c r="D36" s="78">
        <v>2011.0</v>
      </c>
      <c r="E36" s="78" t="s">
        <v>244</v>
      </c>
      <c r="F36" s="82">
        <v>2.0</v>
      </c>
      <c r="G36" s="83">
        <v>-3.0</v>
      </c>
      <c r="H36" s="82">
        <v>-1.0</v>
      </c>
      <c r="I36" s="85">
        <v>0.0</v>
      </c>
      <c r="J36" s="82">
        <v>0.0</v>
      </c>
      <c r="K36" s="80" t="s">
        <v>177</v>
      </c>
      <c r="L36" s="78">
        <v>0.0</v>
      </c>
      <c r="M36" s="78">
        <v>1.0</v>
      </c>
      <c r="N36" s="78" t="s">
        <v>59</v>
      </c>
      <c r="O36" s="78" t="s">
        <v>42</v>
      </c>
      <c r="P36" s="77" t="s">
        <v>111</v>
      </c>
      <c r="Q36" s="78">
        <v>1.0</v>
      </c>
      <c r="R36" s="78">
        <v>0.0</v>
      </c>
      <c r="S36" s="78">
        <v>0.0</v>
      </c>
      <c r="T36" s="78">
        <v>1.0</v>
      </c>
      <c r="U36" s="78" t="s">
        <v>4211</v>
      </c>
      <c r="V36" s="78" t="s">
        <v>2067</v>
      </c>
      <c r="W36" s="78" t="s">
        <v>2068</v>
      </c>
      <c r="X36" s="78" t="s">
        <v>77</v>
      </c>
      <c r="Y36" s="78" t="s">
        <v>4212</v>
      </c>
      <c r="Z36" s="78" t="e">
        <v>#NAME?</v>
      </c>
      <c r="AA36" s="78" t="s">
        <v>2070</v>
      </c>
      <c r="AB36" s="78" t="s">
        <v>4213</v>
      </c>
      <c r="AC36" s="78" t="s">
        <v>2072</v>
      </c>
      <c r="AD36" s="78" t="s">
        <v>2073</v>
      </c>
      <c r="AE36" s="78" t="s">
        <v>2074</v>
      </c>
      <c r="AF36" s="81"/>
      <c r="AG36" s="81"/>
    </row>
    <row r="37">
      <c r="A37" s="78">
        <v>36.0</v>
      </c>
      <c r="B37" s="77" t="s">
        <v>1526</v>
      </c>
      <c r="C37" s="77" t="s">
        <v>1525</v>
      </c>
      <c r="D37" s="78">
        <v>2016.0</v>
      </c>
      <c r="E37" s="78" t="s">
        <v>176</v>
      </c>
      <c r="F37" s="82">
        <v>3.0</v>
      </c>
      <c r="G37" s="83">
        <v>-3.0</v>
      </c>
      <c r="H37" s="82">
        <v>-2.0</v>
      </c>
      <c r="I37" s="83">
        <v>-2.0</v>
      </c>
      <c r="J37" s="82">
        <v>0.0</v>
      </c>
      <c r="K37" s="80" t="s">
        <v>163</v>
      </c>
      <c r="L37" s="78">
        <v>0.0</v>
      </c>
      <c r="M37" s="78">
        <v>1.0</v>
      </c>
      <c r="N37" s="78" t="s">
        <v>59</v>
      </c>
      <c r="O37" s="78" t="s">
        <v>110</v>
      </c>
      <c r="P37" s="77" t="s">
        <v>111</v>
      </c>
      <c r="Q37" s="78">
        <v>0.0</v>
      </c>
      <c r="R37" s="78">
        <v>0.75</v>
      </c>
      <c r="S37" s="78">
        <v>0.25</v>
      </c>
      <c r="T37" s="78">
        <v>1.0</v>
      </c>
      <c r="U37" s="78" t="s">
        <v>4214</v>
      </c>
      <c r="V37" s="78" t="s">
        <v>165</v>
      </c>
      <c r="W37" s="78" t="s">
        <v>1528</v>
      </c>
      <c r="X37" s="78" t="s">
        <v>77</v>
      </c>
      <c r="Y37" s="78" t="s">
        <v>1529</v>
      </c>
      <c r="Z37" s="81"/>
      <c r="AA37" s="78" t="s">
        <v>1530</v>
      </c>
      <c r="AB37" s="78" t="s">
        <v>4215</v>
      </c>
      <c r="AC37" s="78" t="s">
        <v>1532</v>
      </c>
      <c r="AD37" s="78" t="s">
        <v>1533</v>
      </c>
      <c r="AE37" s="78" t="s">
        <v>49</v>
      </c>
      <c r="AF37" s="81"/>
      <c r="AG37" s="81"/>
    </row>
    <row r="38">
      <c r="A38" s="76">
        <v>37.0</v>
      </c>
      <c r="B38" s="77" t="s">
        <v>71</v>
      </c>
      <c r="C38" s="77" t="s">
        <v>465</v>
      </c>
      <c r="D38" s="78">
        <v>2009.0</v>
      </c>
      <c r="E38" s="78" t="s">
        <v>57</v>
      </c>
      <c r="F38" s="78">
        <v>3.0</v>
      </c>
      <c r="G38" s="79">
        <v>-9.0</v>
      </c>
      <c r="H38" s="78">
        <v>-3.0</v>
      </c>
      <c r="I38" s="79">
        <v>-6.0</v>
      </c>
      <c r="J38" s="78">
        <v>4.0</v>
      </c>
      <c r="K38" s="80" t="s">
        <v>445</v>
      </c>
      <c r="L38" s="78">
        <v>1.0</v>
      </c>
      <c r="M38" s="78">
        <v>1.0</v>
      </c>
      <c r="N38" s="78" t="s">
        <v>59</v>
      </c>
      <c r="O38" s="78" t="s">
        <v>110</v>
      </c>
      <c r="P38" s="77" t="s">
        <v>111</v>
      </c>
      <c r="Q38" s="78">
        <v>0.33</v>
      </c>
      <c r="R38" s="78">
        <v>0.33</v>
      </c>
      <c r="S38" s="78">
        <v>0.33</v>
      </c>
      <c r="T38" s="78">
        <v>1.0</v>
      </c>
      <c r="U38" s="78" t="s">
        <v>466</v>
      </c>
      <c r="V38" s="78" t="s">
        <v>467</v>
      </c>
      <c r="W38" s="78" t="s">
        <v>261</v>
      </c>
      <c r="X38" s="78" t="s">
        <v>77</v>
      </c>
      <c r="Y38" s="78" t="s">
        <v>468</v>
      </c>
      <c r="Z38" s="78" t="e">
        <v>#NAME?</v>
      </c>
      <c r="AA38" s="78" t="s">
        <v>469</v>
      </c>
      <c r="AB38" s="78" t="s">
        <v>4216</v>
      </c>
      <c r="AC38" s="78" t="s">
        <v>471</v>
      </c>
      <c r="AD38" s="78" t="s">
        <v>472</v>
      </c>
      <c r="AE38" s="78" t="s">
        <v>473</v>
      </c>
      <c r="AF38" s="78" t="s">
        <v>474</v>
      </c>
      <c r="AG38" s="12" t="s">
        <v>84</v>
      </c>
    </row>
    <row r="39">
      <c r="A39" s="76">
        <v>39.0</v>
      </c>
      <c r="B39" s="77" t="s">
        <v>71</v>
      </c>
      <c r="C39" s="77" t="s">
        <v>4217</v>
      </c>
      <c r="D39" s="78">
        <v>2012.0</v>
      </c>
      <c r="E39" s="78" t="s">
        <v>57</v>
      </c>
      <c r="F39" s="78">
        <v>3.0</v>
      </c>
      <c r="G39" s="79">
        <v>-9.0</v>
      </c>
      <c r="H39" s="12">
        <v>-5.0</v>
      </c>
      <c r="I39" s="79">
        <v>-6.0</v>
      </c>
      <c r="J39" s="78">
        <v>4.0</v>
      </c>
      <c r="K39" s="80" t="s">
        <v>445</v>
      </c>
      <c r="L39" s="78">
        <v>1.0</v>
      </c>
      <c r="M39" s="78">
        <v>1.0</v>
      </c>
      <c r="N39" s="78" t="s">
        <v>59</v>
      </c>
      <c r="O39" s="78" t="s">
        <v>110</v>
      </c>
      <c r="P39" s="77" t="s">
        <v>111</v>
      </c>
      <c r="Q39" s="78">
        <v>0.33</v>
      </c>
      <c r="R39" s="78">
        <v>0.33</v>
      </c>
      <c r="S39" s="78">
        <v>0.33</v>
      </c>
      <c r="T39" s="78">
        <v>1.0</v>
      </c>
      <c r="U39" s="78" t="s">
        <v>476</v>
      </c>
      <c r="V39" s="78" t="s">
        <v>447</v>
      </c>
      <c r="W39" s="78" t="s">
        <v>261</v>
      </c>
      <c r="X39" s="78" t="s">
        <v>77</v>
      </c>
      <c r="Y39" s="78" t="s">
        <v>477</v>
      </c>
      <c r="Z39" s="78" t="e">
        <v>#NAME?</v>
      </c>
      <c r="AA39" s="78" t="s">
        <v>478</v>
      </c>
      <c r="AB39" s="78" t="s">
        <v>4218</v>
      </c>
      <c r="AC39" s="78" t="s">
        <v>480</v>
      </c>
      <c r="AD39" s="78" t="s">
        <v>481</v>
      </c>
      <c r="AE39" s="78" t="s">
        <v>482</v>
      </c>
      <c r="AF39" s="78" t="s">
        <v>83</v>
      </c>
      <c r="AG39" s="12" t="s">
        <v>84</v>
      </c>
    </row>
    <row r="40">
      <c r="A40" s="76">
        <v>38.0</v>
      </c>
      <c r="B40" s="77" t="s">
        <v>71</v>
      </c>
      <c r="C40" s="77" t="s">
        <v>4219</v>
      </c>
      <c r="D40" s="78">
        <v>2011.0</v>
      </c>
      <c r="E40" s="78" t="s">
        <v>39</v>
      </c>
      <c r="F40" s="78">
        <v>2.0</v>
      </c>
      <c r="G40" s="79">
        <v>-9.0</v>
      </c>
      <c r="H40" s="78">
        <v>-6.0</v>
      </c>
      <c r="I40" s="79">
        <v>-12.0</v>
      </c>
      <c r="J40" s="12">
        <v>-2.0</v>
      </c>
      <c r="K40" s="84" t="s">
        <v>142</v>
      </c>
      <c r="L40" s="78">
        <v>0.0</v>
      </c>
      <c r="M40" s="78">
        <v>1.0</v>
      </c>
      <c r="N40" s="78" t="s">
        <v>59</v>
      </c>
      <c r="O40" s="78" t="s">
        <v>42</v>
      </c>
      <c r="P40" s="77" t="s">
        <v>73</v>
      </c>
      <c r="Q40" s="78">
        <v>0.5</v>
      </c>
      <c r="R40" s="78">
        <v>0.5</v>
      </c>
      <c r="S40" s="78">
        <v>0.0</v>
      </c>
      <c r="T40" s="78">
        <v>1.0</v>
      </c>
      <c r="U40" s="78" t="s">
        <v>74</v>
      </c>
      <c r="V40" s="78" t="s">
        <v>75</v>
      </c>
      <c r="W40" s="78" t="s">
        <v>76</v>
      </c>
      <c r="X40" s="78" t="s">
        <v>77</v>
      </c>
      <c r="Y40" s="78" t="s">
        <v>78</v>
      </c>
      <c r="Z40" s="81"/>
      <c r="AA40" s="78" t="s">
        <v>79</v>
      </c>
      <c r="AB40" s="78" t="s">
        <v>4220</v>
      </c>
      <c r="AC40" s="78" t="s">
        <v>81</v>
      </c>
      <c r="AD40" s="78" t="s">
        <v>82</v>
      </c>
      <c r="AE40" s="81"/>
      <c r="AF40" s="78" t="s">
        <v>483</v>
      </c>
      <c r="AG40" s="78" t="s">
        <v>84</v>
      </c>
    </row>
    <row r="41">
      <c r="A41" s="78">
        <v>40.0</v>
      </c>
      <c r="B41" s="77" t="s">
        <v>3253</v>
      </c>
      <c r="C41" s="77" t="s">
        <v>3252</v>
      </c>
      <c r="D41" s="78">
        <v>2007.0</v>
      </c>
      <c r="E41" s="78" t="s">
        <v>3254</v>
      </c>
      <c r="F41" s="78">
        <v>3.0</v>
      </c>
      <c r="G41" s="79">
        <v>-3.0</v>
      </c>
      <c r="H41" s="78">
        <v>-2.0</v>
      </c>
      <c r="I41" s="79">
        <v>0.0</v>
      </c>
      <c r="J41" s="78">
        <v>0.0</v>
      </c>
      <c r="K41" s="80" t="s">
        <v>177</v>
      </c>
      <c r="L41" s="78">
        <v>0.0</v>
      </c>
      <c r="M41" s="78">
        <v>1.0</v>
      </c>
      <c r="N41" s="78" t="s">
        <v>59</v>
      </c>
      <c r="O41" s="78" t="s">
        <v>110</v>
      </c>
      <c r="P41" s="77" t="s">
        <v>111</v>
      </c>
      <c r="Q41" s="78">
        <v>0.0</v>
      </c>
      <c r="R41" s="78">
        <v>1.0</v>
      </c>
      <c r="S41" s="78">
        <v>0.0</v>
      </c>
      <c r="T41" s="78">
        <v>1.0</v>
      </c>
      <c r="U41" s="78" t="s">
        <v>4221</v>
      </c>
      <c r="V41" s="78" t="s">
        <v>4222</v>
      </c>
      <c r="W41" s="78" t="s">
        <v>4223</v>
      </c>
      <c r="X41" s="78" t="s">
        <v>3258</v>
      </c>
      <c r="Y41" s="78" t="s">
        <v>4224</v>
      </c>
      <c r="Z41" s="78" t="e">
        <v>#NAME?</v>
      </c>
      <c r="AA41" s="78" t="s">
        <v>3260</v>
      </c>
      <c r="AB41" s="78" t="s">
        <v>4225</v>
      </c>
      <c r="AC41" s="78" t="s">
        <v>3261</v>
      </c>
      <c r="AD41" s="78" t="s">
        <v>3262</v>
      </c>
      <c r="AE41" s="78" t="s">
        <v>49</v>
      </c>
      <c r="AF41" s="81"/>
      <c r="AG41" s="81"/>
    </row>
    <row r="42">
      <c r="A42" s="78">
        <v>41.0</v>
      </c>
      <c r="B42" s="77" t="s">
        <v>1719</v>
      </c>
      <c r="C42" s="86" t="s">
        <v>3265</v>
      </c>
      <c r="D42" s="78">
        <v>2000.0</v>
      </c>
      <c r="E42" s="78" t="s">
        <v>3242</v>
      </c>
      <c r="F42" s="78">
        <v>3.0</v>
      </c>
      <c r="G42" s="79">
        <v>-3.0</v>
      </c>
      <c r="H42" s="78">
        <v>-2.0</v>
      </c>
      <c r="I42" s="79">
        <v>0.0</v>
      </c>
      <c r="J42" s="78">
        <v>0.0</v>
      </c>
      <c r="K42" s="80" t="s">
        <v>177</v>
      </c>
      <c r="L42" s="78">
        <v>0.0</v>
      </c>
      <c r="M42" s="78">
        <v>1.0</v>
      </c>
      <c r="N42" s="78" t="s">
        <v>59</v>
      </c>
      <c r="O42" s="78" t="s">
        <v>134</v>
      </c>
      <c r="P42" s="77" t="s">
        <v>111</v>
      </c>
      <c r="Q42" s="78">
        <v>1.0</v>
      </c>
      <c r="R42" s="78">
        <v>0.0</v>
      </c>
      <c r="S42" s="78">
        <v>0.0</v>
      </c>
      <c r="T42" s="78">
        <v>1.0</v>
      </c>
      <c r="U42" s="78" t="s">
        <v>407</v>
      </c>
      <c r="V42" s="78" t="s">
        <v>3267</v>
      </c>
      <c r="W42" s="78" t="s">
        <v>199</v>
      </c>
      <c r="X42" s="78" t="s">
        <v>77</v>
      </c>
      <c r="Y42" s="78" t="s">
        <v>4226</v>
      </c>
      <c r="Z42" s="78" t="s">
        <v>49</v>
      </c>
      <c r="AA42" s="78" t="s">
        <v>3269</v>
      </c>
      <c r="AB42" s="78" t="s">
        <v>4227</v>
      </c>
      <c r="AC42" s="78" t="s">
        <v>3271</v>
      </c>
      <c r="AD42" s="78" t="s">
        <v>3272</v>
      </c>
      <c r="AE42" s="78" t="s">
        <v>49</v>
      </c>
      <c r="AF42" s="81"/>
      <c r="AG42" s="81"/>
    </row>
    <row r="43">
      <c r="A43" s="76">
        <v>42.0</v>
      </c>
      <c r="B43" s="77" t="s">
        <v>86</v>
      </c>
      <c r="C43" s="77" t="s">
        <v>85</v>
      </c>
      <c r="D43" s="78">
        <v>2008.0</v>
      </c>
      <c r="E43" s="78" t="s">
        <v>39</v>
      </c>
      <c r="F43" s="78">
        <v>0.0</v>
      </c>
      <c r="G43" s="79">
        <v>-9.0</v>
      </c>
      <c r="H43" s="78">
        <v>-2.0</v>
      </c>
      <c r="I43" s="79">
        <v>-9.0</v>
      </c>
      <c r="J43" s="78">
        <v>5.0</v>
      </c>
      <c r="K43" s="80" t="s">
        <v>4151</v>
      </c>
      <c r="L43" s="78">
        <v>1.0</v>
      </c>
      <c r="M43" s="78">
        <v>1.0</v>
      </c>
      <c r="N43" s="78" t="s">
        <v>59</v>
      </c>
      <c r="O43" s="78" t="s">
        <v>42</v>
      </c>
      <c r="P43" s="77" t="s">
        <v>43</v>
      </c>
      <c r="Q43" s="78">
        <v>0.0</v>
      </c>
      <c r="R43" s="78">
        <v>0.0</v>
      </c>
      <c r="S43" s="78">
        <v>0.0</v>
      </c>
      <c r="T43" s="78">
        <v>0.0</v>
      </c>
      <c r="U43" s="78" t="s">
        <v>87</v>
      </c>
      <c r="V43" s="78" t="s">
        <v>45</v>
      </c>
      <c r="W43" s="78" t="s">
        <v>46</v>
      </c>
      <c r="X43" s="78" t="s">
        <v>47</v>
      </c>
      <c r="Y43" s="78" t="s">
        <v>88</v>
      </c>
      <c r="Z43" s="78" t="s">
        <v>49</v>
      </c>
      <c r="AA43" s="78" t="s">
        <v>49</v>
      </c>
      <c r="AB43" s="78" t="s">
        <v>4228</v>
      </c>
      <c r="AC43" s="78" t="s">
        <v>90</v>
      </c>
      <c r="AD43" s="78" t="s">
        <v>49</v>
      </c>
      <c r="AE43" s="78" t="s">
        <v>49</v>
      </c>
      <c r="AF43" s="78" t="s">
        <v>91</v>
      </c>
      <c r="AG43" s="78" t="s">
        <v>69</v>
      </c>
    </row>
    <row r="44">
      <c r="A44" s="76">
        <v>43.0</v>
      </c>
      <c r="B44" s="77" t="s">
        <v>485</v>
      </c>
      <c r="C44" s="77" t="s">
        <v>4229</v>
      </c>
      <c r="D44" s="78">
        <v>2013.0</v>
      </c>
      <c r="E44" s="78" t="s">
        <v>39</v>
      </c>
      <c r="F44" s="78">
        <v>3.0</v>
      </c>
      <c r="G44" s="85">
        <v>-10.0</v>
      </c>
      <c r="H44" s="12">
        <v>-9.0</v>
      </c>
      <c r="I44" s="85">
        <v>-15.0</v>
      </c>
      <c r="J44" s="78">
        <v>-12.0</v>
      </c>
      <c r="K44" s="80" t="s">
        <v>109</v>
      </c>
      <c r="L44" s="78">
        <v>0.0</v>
      </c>
      <c r="M44" s="78">
        <v>1.0</v>
      </c>
      <c r="N44" s="78" t="s">
        <v>59</v>
      </c>
      <c r="O44" s="78" t="s">
        <v>110</v>
      </c>
      <c r="P44" s="77" t="s">
        <v>111</v>
      </c>
      <c r="Q44" s="78">
        <v>0.25</v>
      </c>
      <c r="R44" s="78">
        <v>0.0</v>
      </c>
      <c r="S44" s="78">
        <v>0.75</v>
      </c>
      <c r="T44" s="78">
        <v>1.0</v>
      </c>
      <c r="U44" s="78" t="s">
        <v>486</v>
      </c>
      <c r="V44" s="78" t="s">
        <v>487</v>
      </c>
      <c r="W44" s="78" t="s">
        <v>488</v>
      </c>
      <c r="X44" s="78" t="s">
        <v>77</v>
      </c>
      <c r="Y44" s="78" t="s">
        <v>489</v>
      </c>
      <c r="Z44" s="78" t="e">
        <v>#NAME?</v>
      </c>
      <c r="AA44" s="78" t="s">
        <v>490</v>
      </c>
      <c r="AB44" s="78" t="s">
        <v>4230</v>
      </c>
      <c r="AC44" s="78" t="s">
        <v>492</v>
      </c>
      <c r="AD44" s="78" t="s">
        <v>493</v>
      </c>
      <c r="AE44" s="78" t="s">
        <v>494</v>
      </c>
      <c r="AF44" s="78" t="s">
        <v>495</v>
      </c>
      <c r="AG44" s="78" t="s">
        <v>84</v>
      </c>
    </row>
    <row r="45">
      <c r="A45" s="78">
        <v>44.0</v>
      </c>
      <c r="B45" s="77" t="s">
        <v>2077</v>
      </c>
      <c r="C45" s="77" t="s">
        <v>4231</v>
      </c>
      <c r="D45" s="78">
        <v>2012.0</v>
      </c>
      <c r="E45" s="78" t="s">
        <v>2078</v>
      </c>
      <c r="F45" s="82">
        <v>3.0</v>
      </c>
      <c r="G45" s="83">
        <v>-3.0</v>
      </c>
      <c r="H45" s="82">
        <v>-2.0</v>
      </c>
      <c r="I45" s="83">
        <v>-1.0</v>
      </c>
      <c r="J45" s="82">
        <v>0.0</v>
      </c>
      <c r="K45" s="80" t="s">
        <v>163</v>
      </c>
      <c r="L45" s="78">
        <v>0.0</v>
      </c>
      <c r="M45" s="78">
        <v>1.0</v>
      </c>
      <c r="N45" s="78" t="s">
        <v>59</v>
      </c>
      <c r="O45" s="78" t="s">
        <v>110</v>
      </c>
      <c r="P45" s="77" t="s">
        <v>43</v>
      </c>
      <c r="Q45" s="78">
        <v>1.0</v>
      </c>
      <c r="R45" s="78">
        <v>0.0</v>
      </c>
      <c r="S45" s="78">
        <v>0.0</v>
      </c>
      <c r="T45" s="78">
        <v>1.0</v>
      </c>
      <c r="U45" s="78" t="s">
        <v>2079</v>
      </c>
      <c r="V45" s="78" t="s">
        <v>165</v>
      </c>
      <c r="W45" s="78" t="s">
        <v>596</v>
      </c>
      <c r="X45" s="78" t="s">
        <v>249</v>
      </c>
      <c r="Y45" s="78" t="s">
        <v>2080</v>
      </c>
      <c r="Z45" s="78" t="e">
        <v>#NAME?</v>
      </c>
      <c r="AA45" s="78" t="s">
        <v>2081</v>
      </c>
      <c r="AB45" s="78" t="s">
        <v>4232</v>
      </c>
      <c r="AC45" s="78" t="s">
        <v>2083</v>
      </c>
      <c r="AD45" s="78" t="s">
        <v>2084</v>
      </c>
      <c r="AE45" s="78" t="s">
        <v>2085</v>
      </c>
      <c r="AF45" s="81"/>
      <c r="AG45" s="81"/>
    </row>
    <row r="46">
      <c r="A46" s="78">
        <v>45.0</v>
      </c>
      <c r="B46" s="77" t="s">
        <v>1536</v>
      </c>
      <c r="C46" s="77" t="s">
        <v>1535</v>
      </c>
      <c r="D46" s="78">
        <v>2010.0</v>
      </c>
      <c r="E46" s="78" t="s">
        <v>176</v>
      </c>
      <c r="F46" s="82">
        <v>3.0</v>
      </c>
      <c r="G46" s="83">
        <v>-3.0</v>
      </c>
      <c r="H46" s="82">
        <v>-1.0</v>
      </c>
      <c r="I46" s="83">
        <v>-2.0</v>
      </c>
      <c r="J46" s="82">
        <v>0.0</v>
      </c>
      <c r="K46" s="80" t="s">
        <v>163</v>
      </c>
      <c r="L46" s="78">
        <v>0.0</v>
      </c>
      <c r="M46" s="78">
        <v>1.0</v>
      </c>
      <c r="N46" s="78" t="s">
        <v>59</v>
      </c>
      <c r="O46" s="78" t="s">
        <v>110</v>
      </c>
      <c r="P46" s="77" t="s">
        <v>111</v>
      </c>
      <c r="Q46" s="78">
        <v>0.5</v>
      </c>
      <c r="R46" s="78">
        <v>0.0</v>
      </c>
      <c r="S46" s="78">
        <v>0.5</v>
      </c>
      <c r="T46" s="78">
        <v>1.0</v>
      </c>
      <c r="U46" s="78" t="s">
        <v>4233</v>
      </c>
      <c r="V46" s="78" t="s">
        <v>165</v>
      </c>
      <c r="W46" s="78" t="s">
        <v>1426</v>
      </c>
      <c r="X46" s="78" t="s">
        <v>249</v>
      </c>
      <c r="Y46" s="78" t="s">
        <v>1538</v>
      </c>
      <c r="Z46" s="78" t="e">
        <v>#NAME?</v>
      </c>
      <c r="AA46" s="78" t="s">
        <v>1539</v>
      </c>
      <c r="AB46" s="78" t="s">
        <v>4234</v>
      </c>
      <c r="AC46" s="78" t="s">
        <v>1541</v>
      </c>
      <c r="AD46" s="78" t="s">
        <v>1542</v>
      </c>
      <c r="AE46" s="78" t="s">
        <v>1543</v>
      </c>
      <c r="AF46" s="81"/>
      <c r="AG46" s="81"/>
    </row>
    <row r="47">
      <c r="A47" s="78">
        <v>46.0</v>
      </c>
      <c r="B47" s="77" t="s">
        <v>497</v>
      </c>
      <c r="C47" s="77" t="s">
        <v>4235</v>
      </c>
      <c r="D47" s="78">
        <v>2007.0</v>
      </c>
      <c r="E47" s="78" t="s">
        <v>162</v>
      </c>
      <c r="F47" s="82">
        <v>3.0</v>
      </c>
      <c r="G47" s="82">
        <v>-3.0</v>
      </c>
      <c r="H47" s="82">
        <v>-2.0</v>
      </c>
      <c r="I47" s="83">
        <v>-2.0</v>
      </c>
      <c r="J47" s="87">
        <v>0.0</v>
      </c>
      <c r="K47" s="80" t="s">
        <v>163</v>
      </c>
      <c r="L47" s="78">
        <v>0.0</v>
      </c>
      <c r="M47" s="78">
        <v>1.0</v>
      </c>
      <c r="N47" s="78" t="s">
        <v>59</v>
      </c>
      <c r="O47" s="78" t="s">
        <v>110</v>
      </c>
      <c r="P47" s="77" t="s">
        <v>371</v>
      </c>
      <c r="Q47" s="78">
        <v>0.75</v>
      </c>
      <c r="R47" s="78">
        <v>0.25</v>
      </c>
      <c r="S47" s="78">
        <v>0.0</v>
      </c>
      <c r="T47" s="78">
        <v>1.0</v>
      </c>
      <c r="U47" s="78" t="s">
        <v>498</v>
      </c>
      <c r="V47" s="78" t="s">
        <v>165</v>
      </c>
      <c r="W47" s="78" t="s">
        <v>499</v>
      </c>
      <c r="X47" s="78" t="s">
        <v>500</v>
      </c>
      <c r="Y47" s="78" t="s">
        <v>501</v>
      </c>
      <c r="Z47" s="78" t="e">
        <v>#NAME?</v>
      </c>
      <c r="AA47" s="78" t="s">
        <v>502</v>
      </c>
      <c r="AB47" s="78" t="s">
        <v>4236</v>
      </c>
      <c r="AC47" s="78" t="s">
        <v>504</v>
      </c>
      <c r="AD47" s="78" t="s">
        <v>505</v>
      </c>
      <c r="AE47" s="78" t="s">
        <v>49</v>
      </c>
      <c r="AF47" s="81"/>
      <c r="AG47" s="81"/>
    </row>
    <row r="48">
      <c r="A48" s="76">
        <v>47.0</v>
      </c>
      <c r="B48" s="77" t="s">
        <v>508</v>
      </c>
      <c r="C48" s="77" t="s">
        <v>507</v>
      </c>
      <c r="D48" s="78">
        <v>2016.0</v>
      </c>
      <c r="E48" s="78" t="s">
        <v>39</v>
      </c>
      <c r="F48" s="78">
        <v>2.0</v>
      </c>
      <c r="G48" s="79">
        <v>-9.0</v>
      </c>
      <c r="H48" s="78">
        <v>-9.0</v>
      </c>
      <c r="I48" s="79">
        <v>-12.0</v>
      </c>
      <c r="J48" s="78">
        <v>-9.0</v>
      </c>
      <c r="K48" s="80" t="s">
        <v>109</v>
      </c>
      <c r="L48" s="78">
        <v>0.0</v>
      </c>
      <c r="M48" s="78">
        <v>1.0</v>
      </c>
      <c r="N48" s="78" t="s">
        <v>59</v>
      </c>
      <c r="O48" s="78" t="s">
        <v>110</v>
      </c>
      <c r="P48" s="77" t="s">
        <v>111</v>
      </c>
      <c r="Q48" s="78">
        <v>0.0</v>
      </c>
      <c r="R48" s="78">
        <v>1.0</v>
      </c>
      <c r="S48" s="78">
        <v>0.0</v>
      </c>
      <c r="T48" s="78">
        <v>1.0</v>
      </c>
      <c r="U48" s="78" t="s">
        <v>509</v>
      </c>
      <c r="V48" s="78" t="s">
        <v>510</v>
      </c>
      <c r="W48" s="78" t="s">
        <v>511</v>
      </c>
      <c r="X48" s="78" t="s">
        <v>279</v>
      </c>
      <c r="Y48" s="78" t="s">
        <v>512</v>
      </c>
      <c r="Z48" s="78" t="e">
        <v>#NAME?</v>
      </c>
      <c r="AA48" s="78" t="s">
        <v>513</v>
      </c>
      <c r="AB48" s="78" t="s">
        <v>4237</v>
      </c>
      <c r="AC48" s="78" t="s">
        <v>515</v>
      </c>
      <c r="AD48" s="78" t="s">
        <v>516</v>
      </c>
      <c r="AE48" s="78" t="s">
        <v>49</v>
      </c>
      <c r="AF48" s="78" t="s">
        <v>4238</v>
      </c>
      <c r="AG48" s="78" t="s">
        <v>69</v>
      </c>
    </row>
    <row r="49">
      <c r="A49" s="78">
        <v>48.0</v>
      </c>
      <c r="B49" s="77" t="s">
        <v>519</v>
      </c>
      <c r="C49" s="77" t="s">
        <v>518</v>
      </c>
      <c r="D49" s="78">
        <v>2011.0</v>
      </c>
      <c r="E49" s="78" t="s">
        <v>176</v>
      </c>
      <c r="F49" s="82">
        <v>3.0</v>
      </c>
      <c r="G49" s="83">
        <v>-3.0</v>
      </c>
      <c r="H49" s="82">
        <v>-2.0</v>
      </c>
      <c r="I49" s="83">
        <v>-2.0</v>
      </c>
      <c r="J49" s="82">
        <v>0.0</v>
      </c>
      <c r="K49" s="80" t="s">
        <v>163</v>
      </c>
      <c r="L49" s="78">
        <v>0.0</v>
      </c>
      <c r="M49" s="78">
        <v>1.0</v>
      </c>
      <c r="N49" s="78" t="s">
        <v>59</v>
      </c>
      <c r="O49" s="78" t="s">
        <v>110</v>
      </c>
      <c r="P49" s="77" t="s">
        <v>111</v>
      </c>
      <c r="Q49" s="78">
        <v>0.25</v>
      </c>
      <c r="R49" s="78">
        <v>0.0</v>
      </c>
      <c r="S49" s="78">
        <v>0.75</v>
      </c>
      <c r="T49" s="78">
        <v>1.0</v>
      </c>
      <c r="U49" s="78" t="s">
        <v>4239</v>
      </c>
      <c r="V49" s="78" t="s">
        <v>165</v>
      </c>
      <c r="W49" s="78" t="s">
        <v>361</v>
      </c>
      <c r="X49" s="78" t="s">
        <v>77</v>
      </c>
      <c r="Y49" s="78" t="s">
        <v>521</v>
      </c>
      <c r="Z49" s="78" t="e">
        <v>#NAME?</v>
      </c>
      <c r="AA49" s="78" t="s">
        <v>522</v>
      </c>
      <c r="AB49" s="78" t="s">
        <v>4240</v>
      </c>
      <c r="AC49" s="78" t="s">
        <v>524</v>
      </c>
      <c r="AD49" s="78" t="s">
        <v>525</v>
      </c>
      <c r="AE49" s="78" t="s">
        <v>526</v>
      </c>
      <c r="AF49" s="81"/>
      <c r="AG49" s="81"/>
    </row>
    <row r="50">
      <c r="A50" s="78">
        <v>49.0</v>
      </c>
      <c r="B50" s="77" t="s">
        <v>529</v>
      </c>
      <c r="C50" s="77" t="s">
        <v>4241</v>
      </c>
      <c r="D50" s="78">
        <v>2011.0</v>
      </c>
      <c r="E50" s="78" t="s">
        <v>162</v>
      </c>
      <c r="F50" s="78">
        <v>3.0</v>
      </c>
      <c r="G50" s="79">
        <v>-3.0</v>
      </c>
      <c r="H50" s="78">
        <v>-2.0</v>
      </c>
      <c r="I50" s="79" t="s">
        <v>49</v>
      </c>
      <c r="J50" s="78" t="s">
        <v>49</v>
      </c>
      <c r="K50" s="80" t="s">
        <v>177</v>
      </c>
      <c r="L50" s="78">
        <v>0.0</v>
      </c>
      <c r="M50" s="78">
        <v>1.0</v>
      </c>
      <c r="N50" s="78" t="s">
        <v>96</v>
      </c>
      <c r="O50" s="78" t="s">
        <v>122</v>
      </c>
      <c r="P50" s="77" t="s">
        <v>530</v>
      </c>
      <c r="Q50" s="78">
        <v>0.0</v>
      </c>
      <c r="R50" s="78">
        <v>1.0</v>
      </c>
      <c r="S50" s="78">
        <v>0.0</v>
      </c>
      <c r="T50" s="78">
        <v>1.0</v>
      </c>
      <c r="U50" s="78" t="s">
        <v>531</v>
      </c>
      <c r="V50" s="78" t="s">
        <v>49</v>
      </c>
      <c r="W50" s="78" t="s">
        <v>199</v>
      </c>
      <c r="X50" s="78" t="s">
        <v>532</v>
      </c>
      <c r="Y50" s="78" t="s">
        <v>533</v>
      </c>
      <c r="Z50" s="78" t="e">
        <v>#NAME?</v>
      </c>
      <c r="AA50" s="78" t="s">
        <v>534</v>
      </c>
      <c r="AB50" s="78" t="s">
        <v>4242</v>
      </c>
      <c r="AC50" s="78" t="s">
        <v>536</v>
      </c>
      <c r="AD50" s="78" t="s">
        <v>537</v>
      </c>
      <c r="AE50" s="78" t="s">
        <v>49</v>
      </c>
      <c r="AF50" s="81"/>
      <c r="AG50" s="81"/>
    </row>
    <row r="51">
      <c r="A51" s="78">
        <v>51.0</v>
      </c>
      <c r="B51" s="77" t="s">
        <v>540</v>
      </c>
      <c r="C51" s="77" t="s">
        <v>539</v>
      </c>
      <c r="D51" s="78">
        <v>1996.0</v>
      </c>
      <c r="E51" s="78" t="s">
        <v>370</v>
      </c>
      <c r="F51" s="78">
        <v>3.0</v>
      </c>
      <c r="G51" s="79">
        <v>-3.0</v>
      </c>
      <c r="H51" s="78">
        <v>-2.0</v>
      </c>
      <c r="I51" s="79">
        <v>0.0</v>
      </c>
      <c r="J51" s="78">
        <v>0.0</v>
      </c>
      <c r="K51" s="80" t="s">
        <v>177</v>
      </c>
      <c r="L51" s="78">
        <v>0.0</v>
      </c>
      <c r="M51" s="78">
        <v>1.0</v>
      </c>
      <c r="N51" s="78" t="s">
        <v>59</v>
      </c>
      <c r="O51" s="78" t="s">
        <v>110</v>
      </c>
      <c r="P51" s="77" t="s">
        <v>530</v>
      </c>
      <c r="Q51" s="78">
        <v>1.0</v>
      </c>
      <c r="R51" s="78">
        <v>0.0</v>
      </c>
      <c r="S51" s="78">
        <v>0.0</v>
      </c>
      <c r="T51" s="78">
        <v>1.0</v>
      </c>
      <c r="U51" s="78" t="s">
        <v>407</v>
      </c>
      <c r="V51" s="78" t="s">
        <v>49</v>
      </c>
      <c r="W51" s="78" t="s">
        <v>542</v>
      </c>
      <c r="X51" s="78" t="s">
        <v>543</v>
      </c>
      <c r="Y51" s="78" t="s">
        <v>544</v>
      </c>
      <c r="Z51" s="78" t="e">
        <v>#NAME?</v>
      </c>
      <c r="AA51" s="78" t="s">
        <v>545</v>
      </c>
      <c r="AB51" s="78" t="s">
        <v>4243</v>
      </c>
      <c r="AC51" s="78" t="s">
        <v>547</v>
      </c>
      <c r="AD51" s="78" t="s">
        <v>548</v>
      </c>
      <c r="AE51" s="78" t="s">
        <v>49</v>
      </c>
      <c r="AF51" s="81"/>
      <c r="AG51" s="81"/>
    </row>
    <row r="52">
      <c r="A52" s="78">
        <v>52.0</v>
      </c>
      <c r="B52" s="77" t="s">
        <v>551</v>
      </c>
      <c r="C52" s="77" t="s">
        <v>550</v>
      </c>
      <c r="D52" s="78">
        <v>2010.0</v>
      </c>
      <c r="E52" s="78" t="s">
        <v>552</v>
      </c>
      <c r="F52" s="82">
        <v>3.0</v>
      </c>
      <c r="G52" s="83">
        <v>-3.0</v>
      </c>
      <c r="H52" s="82">
        <v>-1.0</v>
      </c>
      <c r="I52" s="83">
        <v>0.0</v>
      </c>
      <c r="J52" s="82">
        <v>2.0</v>
      </c>
      <c r="K52" s="84" t="s">
        <v>177</v>
      </c>
      <c r="L52" s="78">
        <v>0.0</v>
      </c>
      <c r="M52" s="78">
        <v>1.0</v>
      </c>
      <c r="N52" s="78" t="s">
        <v>96</v>
      </c>
      <c r="O52" s="78" t="s">
        <v>110</v>
      </c>
      <c r="P52" s="77" t="s">
        <v>530</v>
      </c>
      <c r="Q52" s="78">
        <v>0.0</v>
      </c>
      <c r="R52" s="78">
        <v>1.0</v>
      </c>
      <c r="S52" s="78">
        <v>0.0</v>
      </c>
      <c r="T52" s="78">
        <v>1.0</v>
      </c>
      <c r="U52" s="78" t="s">
        <v>178</v>
      </c>
      <c r="V52" s="78" t="s">
        <v>49</v>
      </c>
      <c r="W52" s="78" t="s">
        <v>554</v>
      </c>
      <c r="X52" s="78" t="s">
        <v>77</v>
      </c>
      <c r="Y52" s="78" t="s">
        <v>555</v>
      </c>
      <c r="Z52" s="78" t="e">
        <v>#NAME?</v>
      </c>
      <c r="AA52" s="78" t="s">
        <v>556</v>
      </c>
      <c r="AB52" s="78" t="s">
        <v>4244</v>
      </c>
      <c r="AC52" s="78" t="s">
        <v>558</v>
      </c>
      <c r="AD52" s="78" t="s">
        <v>559</v>
      </c>
      <c r="AE52" s="78" t="s">
        <v>560</v>
      </c>
      <c r="AF52" s="81"/>
      <c r="AG52" s="81"/>
    </row>
    <row r="53">
      <c r="A53" s="76">
        <v>50.0</v>
      </c>
      <c r="B53" s="77" t="s">
        <v>93</v>
      </c>
      <c r="C53" s="77" t="s">
        <v>4245</v>
      </c>
      <c r="D53" s="78">
        <v>2009.0</v>
      </c>
      <c r="E53" s="78" t="s">
        <v>94</v>
      </c>
      <c r="F53" s="78">
        <v>3.0</v>
      </c>
      <c r="G53" s="79">
        <v>-9.0</v>
      </c>
      <c r="H53" s="78">
        <v>-4.0</v>
      </c>
      <c r="I53" s="79">
        <v>-6.0</v>
      </c>
      <c r="J53" s="78">
        <v>-6.0</v>
      </c>
      <c r="K53" s="80" t="s">
        <v>95</v>
      </c>
      <c r="L53" s="78">
        <v>0.0</v>
      </c>
      <c r="M53" s="78">
        <v>0.0</v>
      </c>
      <c r="N53" s="78" t="s">
        <v>96</v>
      </c>
      <c r="O53" s="78" t="s">
        <v>42</v>
      </c>
      <c r="P53" s="77" t="s">
        <v>20</v>
      </c>
      <c r="Q53" s="78">
        <v>0.0</v>
      </c>
      <c r="R53" s="78">
        <v>0.0</v>
      </c>
      <c r="S53" s="78">
        <v>1.0</v>
      </c>
      <c r="T53" s="78">
        <v>1.0</v>
      </c>
      <c r="U53" s="78" t="s">
        <v>97</v>
      </c>
      <c r="V53" s="78" t="s">
        <v>98</v>
      </c>
      <c r="W53" s="78" t="s">
        <v>99</v>
      </c>
      <c r="X53" s="78" t="s">
        <v>100</v>
      </c>
      <c r="Y53" s="78" t="s">
        <v>101</v>
      </c>
      <c r="Z53" s="78" t="e">
        <v>#NAME?</v>
      </c>
      <c r="AA53" s="78" t="s">
        <v>102</v>
      </c>
      <c r="AB53" s="78" t="s">
        <v>4246</v>
      </c>
      <c r="AC53" s="78" t="s">
        <v>104</v>
      </c>
      <c r="AD53" s="78" t="s">
        <v>97</v>
      </c>
      <c r="AE53" s="81"/>
      <c r="AF53" s="78" t="s">
        <v>105</v>
      </c>
      <c r="AG53" s="78" t="s">
        <v>69</v>
      </c>
    </row>
    <row r="54">
      <c r="A54" s="78">
        <v>53.0</v>
      </c>
      <c r="B54" s="77" t="s">
        <v>563</v>
      </c>
      <c r="C54" s="77" t="s">
        <v>4247</v>
      </c>
      <c r="D54" s="78">
        <v>2012.0</v>
      </c>
      <c r="E54" s="78" t="s">
        <v>244</v>
      </c>
      <c r="F54" s="82">
        <v>3.0</v>
      </c>
      <c r="G54" s="83">
        <v>-4.0</v>
      </c>
      <c r="H54" s="82">
        <v>-1.0</v>
      </c>
      <c r="I54" s="83">
        <v>-3.0</v>
      </c>
      <c r="J54" s="82">
        <v>0.0</v>
      </c>
      <c r="K54" s="80" t="s">
        <v>163</v>
      </c>
      <c r="L54" s="78">
        <v>0.0</v>
      </c>
      <c r="M54" s="78">
        <v>1.0</v>
      </c>
      <c r="N54" s="78" t="s">
        <v>96</v>
      </c>
      <c r="O54" s="78" t="s">
        <v>42</v>
      </c>
      <c r="P54" s="77" t="s">
        <v>530</v>
      </c>
      <c r="Q54" s="78">
        <v>1.0</v>
      </c>
      <c r="R54" s="78">
        <v>0.0</v>
      </c>
      <c r="S54" s="78">
        <v>0.0</v>
      </c>
      <c r="T54" s="78">
        <v>1.0</v>
      </c>
      <c r="U54" s="78" t="s">
        <v>564</v>
      </c>
      <c r="V54" s="78" t="s">
        <v>565</v>
      </c>
      <c r="W54" s="78" t="s">
        <v>166</v>
      </c>
      <c r="X54" s="78" t="s">
        <v>249</v>
      </c>
      <c r="Y54" s="78" t="s">
        <v>566</v>
      </c>
      <c r="Z54" s="78" t="e">
        <v>#NAME?</v>
      </c>
      <c r="AA54" s="78" t="s">
        <v>567</v>
      </c>
      <c r="AB54" s="78" t="s">
        <v>4248</v>
      </c>
      <c r="AC54" s="78" t="s">
        <v>569</v>
      </c>
      <c r="AD54" s="78" t="s">
        <v>570</v>
      </c>
      <c r="AE54" s="78" t="s">
        <v>49</v>
      </c>
      <c r="AF54" s="78" t="s">
        <v>571</v>
      </c>
      <c r="AG54" s="81"/>
    </row>
    <row r="55">
      <c r="A55" s="76">
        <v>54.0</v>
      </c>
      <c r="B55" s="77" t="s">
        <v>573</v>
      </c>
      <c r="C55" s="77" t="s">
        <v>572</v>
      </c>
      <c r="D55" s="78">
        <v>2000.0</v>
      </c>
      <c r="E55" s="78" t="s">
        <v>574</v>
      </c>
      <c r="F55" s="82">
        <v>3.0</v>
      </c>
      <c r="G55" s="83">
        <v>-9.0</v>
      </c>
      <c r="H55" s="82">
        <v>-1.0</v>
      </c>
      <c r="I55" s="83">
        <v>-6.0</v>
      </c>
      <c r="J55" s="82">
        <v>0.0</v>
      </c>
      <c r="K55" s="80" t="s">
        <v>575</v>
      </c>
      <c r="L55" s="78">
        <v>1.0</v>
      </c>
      <c r="M55" s="78">
        <v>1.0</v>
      </c>
      <c r="N55" s="78" t="s">
        <v>59</v>
      </c>
      <c r="O55" s="78" t="s">
        <v>122</v>
      </c>
      <c r="P55" s="77" t="s">
        <v>111</v>
      </c>
      <c r="Q55" s="78">
        <v>0.25</v>
      </c>
      <c r="R55" s="78">
        <v>0.75</v>
      </c>
      <c r="S55" s="78">
        <v>0.0</v>
      </c>
      <c r="T55" s="78">
        <v>1.0</v>
      </c>
      <c r="U55" s="78" t="s">
        <v>178</v>
      </c>
      <c r="V55" s="78" t="s">
        <v>576</v>
      </c>
      <c r="W55" s="78" t="s">
        <v>166</v>
      </c>
      <c r="X55" s="78" t="s">
        <v>77</v>
      </c>
      <c r="Y55" s="78" t="s">
        <v>577</v>
      </c>
      <c r="Z55" s="78" t="e">
        <v>#NAME?</v>
      </c>
      <c r="AA55" s="78" t="s">
        <v>578</v>
      </c>
      <c r="AB55" s="78" t="s">
        <v>4249</v>
      </c>
      <c r="AC55" s="78" t="s">
        <v>580</v>
      </c>
      <c r="AD55" s="78" t="s">
        <v>581</v>
      </c>
      <c r="AE55" s="78" t="s">
        <v>49</v>
      </c>
      <c r="AF55" s="78" t="s">
        <v>582</v>
      </c>
      <c r="AG55" s="78" t="s">
        <v>174</v>
      </c>
    </row>
    <row r="56">
      <c r="A56" s="76">
        <v>55.0</v>
      </c>
      <c r="B56" s="77" t="s">
        <v>584</v>
      </c>
      <c r="C56" s="77" t="s">
        <v>583</v>
      </c>
      <c r="D56" s="78">
        <v>2014.0</v>
      </c>
      <c r="E56" s="78" t="s">
        <v>39</v>
      </c>
      <c r="F56" s="78">
        <v>3.0</v>
      </c>
      <c r="G56" s="79">
        <v>-9.0</v>
      </c>
      <c r="H56" s="78">
        <v>-9.0</v>
      </c>
      <c r="I56" s="79">
        <v>-9.0</v>
      </c>
      <c r="J56" s="78">
        <v>-9.0</v>
      </c>
      <c r="K56" s="80" t="s">
        <v>109</v>
      </c>
      <c r="L56" s="78">
        <v>0.0</v>
      </c>
      <c r="M56" s="78">
        <v>1.0</v>
      </c>
      <c r="N56" s="78" t="s">
        <v>59</v>
      </c>
      <c r="O56" s="78" t="s">
        <v>110</v>
      </c>
      <c r="P56" s="77" t="s">
        <v>111</v>
      </c>
      <c r="Q56" s="78">
        <v>0.25</v>
      </c>
      <c r="R56" s="78">
        <v>0.0</v>
      </c>
      <c r="S56" s="78">
        <v>0.75</v>
      </c>
      <c r="T56" s="78">
        <v>1.0</v>
      </c>
      <c r="U56" s="78" t="s">
        <v>585</v>
      </c>
      <c r="V56" s="78" t="s">
        <v>586</v>
      </c>
      <c r="W56" s="78" t="s">
        <v>109</v>
      </c>
      <c r="X56" s="78" t="s">
        <v>77</v>
      </c>
      <c r="Y56" s="78" t="s">
        <v>587</v>
      </c>
      <c r="Z56" s="78" t="e">
        <v>#NAME?</v>
      </c>
      <c r="AA56" s="78" t="s">
        <v>588</v>
      </c>
      <c r="AB56" s="78" t="s">
        <v>4250</v>
      </c>
      <c r="AC56" s="78" t="s">
        <v>590</v>
      </c>
      <c r="AD56" s="78" t="s">
        <v>591</v>
      </c>
      <c r="AE56" s="78" t="s">
        <v>49</v>
      </c>
      <c r="AF56" s="78" t="s">
        <v>592</v>
      </c>
      <c r="AG56" s="78" t="s">
        <v>84</v>
      </c>
    </row>
    <row r="57">
      <c r="A57" s="78">
        <v>56.0</v>
      </c>
      <c r="B57" s="77" t="s">
        <v>594</v>
      </c>
      <c r="C57" s="77" t="s">
        <v>4251</v>
      </c>
      <c r="D57" s="78">
        <v>2009.0</v>
      </c>
      <c r="E57" s="78" t="s">
        <v>176</v>
      </c>
      <c r="F57" s="82">
        <v>3.0</v>
      </c>
      <c r="G57" s="83">
        <v>-3.0</v>
      </c>
      <c r="H57" s="82">
        <v>-2.0</v>
      </c>
      <c r="I57" s="83">
        <v>-2.0</v>
      </c>
      <c r="J57" s="82">
        <v>0.0</v>
      </c>
      <c r="K57" s="80" t="s">
        <v>163</v>
      </c>
      <c r="L57" s="78">
        <v>0.0</v>
      </c>
      <c r="M57" s="78">
        <v>1.0</v>
      </c>
      <c r="N57" s="78" t="s">
        <v>59</v>
      </c>
      <c r="O57" s="78" t="s">
        <v>110</v>
      </c>
      <c r="P57" s="77" t="s">
        <v>111</v>
      </c>
      <c r="Q57" s="78">
        <v>0.75</v>
      </c>
      <c r="R57" s="78">
        <v>0.25</v>
      </c>
      <c r="S57" s="78">
        <v>0.0</v>
      </c>
      <c r="T57" s="78">
        <v>1.0</v>
      </c>
      <c r="U57" s="78" t="s">
        <v>595</v>
      </c>
      <c r="V57" s="78" t="s">
        <v>165</v>
      </c>
      <c r="W57" s="78" t="s">
        <v>596</v>
      </c>
      <c r="X57" s="78" t="s">
        <v>249</v>
      </c>
      <c r="Y57" s="78" t="s">
        <v>597</v>
      </c>
      <c r="Z57" s="78" t="e">
        <v>#NAME?</v>
      </c>
      <c r="AA57" s="78" t="s">
        <v>598</v>
      </c>
      <c r="AB57" s="78" t="s">
        <v>4252</v>
      </c>
      <c r="AC57" s="78" t="s">
        <v>600</v>
      </c>
      <c r="AD57" s="78" t="s">
        <v>601</v>
      </c>
      <c r="AE57" s="78" t="s">
        <v>49</v>
      </c>
      <c r="AF57" s="81"/>
      <c r="AG57" s="81"/>
    </row>
    <row r="58">
      <c r="A58" s="78">
        <v>57.0</v>
      </c>
      <c r="B58" s="77" t="s">
        <v>604</v>
      </c>
      <c r="C58" s="77" t="s">
        <v>4253</v>
      </c>
      <c r="D58" s="78">
        <v>1998.0</v>
      </c>
      <c r="E58" s="78" t="s">
        <v>370</v>
      </c>
      <c r="F58" s="78">
        <v>2.0</v>
      </c>
      <c r="G58" s="79">
        <v>-2.0</v>
      </c>
      <c r="H58" s="78">
        <v>-2.0</v>
      </c>
      <c r="I58" s="79">
        <v>0.0</v>
      </c>
      <c r="J58" s="78">
        <v>0.0</v>
      </c>
      <c r="K58" s="80" t="s">
        <v>177</v>
      </c>
      <c r="L58" s="78">
        <v>0.0</v>
      </c>
      <c r="M58" s="78">
        <v>1.0</v>
      </c>
      <c r="N58" s="78" t="s">
        <v>59</v>
      </c>
      <c r="O58" s="78" t="s">
        <v>110</v>
      </c>
      <c r="P58" s="77" t="s">
        <v>111</v>
      </c>
      <c r="Q58" s="78">
        <v>1.0</v>
      </c>
      <c r="R58" s="78">
        <v>0.0</v>
      </c>
      <c r="S58" s="78">
        <v>0.0</v>
      </c>
      <c r="T58" s="78">
        <v>1.0</v>
      </c>
      <c r="U58" s="78" t="s">
        <v>407</v>
      </c>
      <c r="V58" s="78" t="s">
        <v>605</v>
      </c>
      <c r="W58" s="78" t="s">
        <v>166</v>
      </c>
      <c r="X58" s="78" t="s">
        <v>543</v>
      </c>
      <c r="Y58" s="78" t="s">
        <v>606</v>
      </c>
      <c r="Z58" s="78" t="e">
        <v>#NAME?</v>
      </c>
      <c r="AA58" s="78" t="s">
        <v>607</v>
      </c>
      <c r="AB58" s="78" t="s">
        <v>4254</v>
      </c>
      <c r="AC58" s="78" t="s">
        <v>609</v>
      </c>
      <c r="AD58" s="78" t="s">
        <v>610</v>
      </c>
      <c r="AE58" s="78" t="s">
        <v>49</v>
      </c>
      <c r="AF58" s="81"/>
      <c r="AG58" s="81"/>
    </row>
    <row r="59">
      <c r="A59" s="78">
        <v>58.0</v>
      </c>
      <c r="B59" s="77" t="s">
        <v>613</v>
      </c>
      <c r="C59" s="77" t="s">
        <v>612</v>
      </c>
      <c r="D59" s="78">
        <v>2008.0</v>
      </c>
      <c r="E59" s="78" t="s">
        <v>614</v>
      </c>
      <c r="F59" s="82">
        <v>3.0</v>
      </c>
      <c r="G59" s="83">
        <v>-4.0</v>
      </c>
      <c r="H59" s="82">
        <v>-1.0</v>
      </c>
      <c r="I59" s="83">
        <v>-3.0</v>
      </c>
      <c r="J59" s="82">
        <v>0.0</v>
      </c>
      <c r="K59" s="80" t="s">
        <v>163</v>
      </c>
      <c r="L59" s="78">
        <v>0.0</v>
      </c>
      <c r="M59" s="78">
        <v>0.0</v>
      </c>
      <c r="N59" s="78" t="s">
        <v>96</v>
      </c>
      <c r="O59" s="78" t="s">
        <v>110</v>
      </c>
      <c r="P59" s="77" t="s">
        <v>530</v>
      </c>
      <c r="Q59" s="78">
        <v>0.25</v>
      </c>
      <c r="R59" s="78">
        <v>0.75</v>
      </c>
      <c r="S59" s="78">
        <v>0.0</v>
      </c>
      <c r="T59" s="78">
        <v>1.0</v>
      </c>
      <c r="U59" s="78" t="s">
        <v>615</v>
      </c>
      <c r="V59" s="78" t="s">
        <v>616</v>
      </c>
      <c r="W59" s="78" t="s">
        <v>166</v>
      </c>
      <c r="X59" s="78" t="s">
        <v>77</v>
      </c>
      <c r="Y59" s="78" t="s">
        <v>617</v>
      </c>
      <c r="Z59" s="78" t="e">
        <v>#NAME?</v>
      </c>
      <c r="AA59" s="78" t="s">
        <v>618</v>
      </c>
      <c r="AB59" s="78" t="s">
        <v>4255</v>
      </c>
      <c r="AC59" s="78" t="s">
        <v>620</v>
      </c>
      <c r="AD59" s="78" t="s">
        <v>621</v>
      </c>
      <c r="AE59" s="78" t="s">
        <v>49</v>
      </c>
      <c r="AF59" s="81"/>
      <c r="AG59" s="81"/>
    </row>
    <row r="60">
      <c r="A60" s="76">
        <v>59.0</v>
      </c>
      <c r="B60" s="77" t="s">
        <v>107</v>
      </c>
      <c r="C60" s="77" t="s">
        <v>4256</v>
      </c>
      <c r="D60" s="78">
        <v>2017.0</v>
      </c>
      <c r="E60" s="78" t="s">
        <v>108</v>
      </c>
      <c r="F60" s="78">
        <v>3.0</v>
      </c>
      <c r="G60" s="79">
        <v>-9.0</v>
      </c>
      <c r="H60" s="78">
        <v>-9.0</v>
      </c>
      <c r="I60" s="79">
        <v>-12.0</v>
      </c>
      <c r="J60" s="78">
        <v>-9.0</v>
      </c>
      <c r="K60" s="80" t="s">
        <v>109</v>
      </c>
      <c r="L60" s="78">
        <v>0.0</v>
      </c>
      <c r="M60" s="78">
        <v>1.0</v>
      </c>
      <c r="N60" s="78" t="s">
        <v>59</v>
      </c>
      <c r="O60" s="78" t="s">
        <v>110</v>
      </c>
      <c r="P60" s="77" t="s">
        <v>111</v>
      </c>
      <c r="Q60" s="78">
        <v>0.25</v>
      </c>
      <c r="R60" s="78">
        <v>0.5</v>
      </c>
      <c r="S60" s="78">
        <v>0.25</v>
      </c>
      <c r="T60" s="78">
        <v>1.0</v>
      </c>
      <c r="U60" s="78" t="s">
        <v>112</v>
      </c>
      <c r="V60" s="78" t="s">
        <v>113</v>
      </c>
      <c r="W60" s="78" t="s">
        <v>114</v>
      </c>
      <c r="X60" s="78" t="s">
        <v>77</v>
      </c>
      <c r="Y60" s="78" t="s">
        <v>112</v>
      </c>
      <c r="Z60" s="78" t="e">
        <v>#NAME?</v>
      </c>
      <c r="AA60" s="78" t="s">
        <v>115</v>
      </c>
      <c r="AB60" s="78" t="s">
        <v>4257</v>
      </c>
      <c r="AC60" s="78" t="s">
        <v>117</v>
      </c>
      <c r="AD60" s="78" t="s">
        <v>118</v>
      </c>
      <c r="AE60" s="78" t="s">
        <v>49</v>
      </c>
      <c r="AF60" s="78" t="s">
        <v>119</v>
      </c>
      <c r="AG60" s="78" t="s">
        <v>69</v>
      </c>
    </row>
    <row r="61">
      <c r="A61" s="76">
        <v>60.0</v>
      </c>
      <c r="B61" s="77" t="s">
        <v>624</v>
      </c>
      <c r="C61" s="77" t="s">
        <v>623</v>
      </c>
      <c r="D61" s="78">
        <v>2010.0</v>
      </c>
      <c r="E61" s="78" t="s">
        <v>39</v>
      </c>
      <c r="F61" s="78">
        <v>3.0</v>
      </c>
      <c r="G61" s="79">
        <v>-5.0</v>
      </c>
      <c r="H61" s="78">
        <v>-4.0</v>
      </c>
      <c r="I61" s="79">
        <v>3.0</v>
      </c>
      <c r="J61" s="78">
        <v>5.0</v>
      </c>
      <c r="K61" s="80" t="s">
        <v>430</v>
      </c>
      <c r="L61" s="78">
        <v>0.0</v>
      </c>
      <c r="M61" s="78">
        <v>1.0</v>
      </c>
      <c r="N61" s="78" t="s">
        <v>59</v>
      </c>
      <c r="O61" s="78" t="s">
        <v>122</v>
      </c>
      <c r="P61" s="77" t="s">
        <v>245</v>
      </c>
      <c r="Q61" s="78">
        <v>0.25</v>
      </c>
      <c r="R61" s="78">
        <v>0.0</v>
      </c>
      <c r="S61" s="78">
        <v>0.75</v>
      </c>
      <c r="T61" s="78">
        <v>1.0</v>
      </c>
      <c r="U61" s="78" t="s">
        <v>625</v>
      </c>
      <c r="V61" s="78" t="s">
        <v>626</v>
      </c>
      <c r="W61" s="78" t="s">
        <v>261</v>
      </c>
      <c r="X61" s="78" t="s">
        <v>435</v>
      </c>
      <c r="Y61" s="78" t="s">
        <v>627</v>
      </c>
      <c r="Z61" s="78" t="e">
        <v>#NAME?</v>
      </c>
      <c r="AA61" s="78" t="s">
        <v>628</v>
      </c>
      <c r="AB61" s="78" t="s">
        <v>4258</v>
      </c>
      <c r="AC61" s="78" t="s">
        <v>630</v>
      </c>
      <c r="AD61" s="78" t="s">
        <v>481</v>
      </c>
      <c r="AE61" s="78" t="s">
        <v>49</v>
      </c>
      <c r="AF61" s="78" t="s">
        <v>631</v>
      </c>
      <c r="AG61" s="78" t="s">
        <v>69</v>
      </c>
    </row>
    <row r="62">
      <c r="A62" s="76">
        <v>61.0</v>
      </c>
      <c r="B62" s="77" t="s">
        <v>633</v>
      </c>
      <c r="C62" s="77" t="s">
        <v>632</v>
      </c>
      <c r="D62" s="78">
        <v>2010.0</v>
      </c>
      <c r="E62" s="78" t="s">
        <v>417</v>
      </c>
      <c r="F62" s="78">
        <v>3.0</v>
      </c>
      <c r="G62" s="79">
        <v>-5.0</v>
      </c>
      <c r="H62" s="78">
        <v>-4.0</v>
      </c>
      <c r="I62" s="79">
        <v>3.0</v>
      </c>
      <c r="J62" s="78">
        <v>5.0</v>
      </c>
      <c r="K62" s="80" t="s">
        <v>430</v>
      </c>
      <c r="L62" s="78">
        <v>0.0</v>
      </c>
      <c r="M62" s="78">
        <v>1.0</v>
      </c>
      <c r="N62" s="78" t="s">
        <v>59</v>
      </c>
      <c r="O62" s="78" t="s">
        <v>42</v>
      </c>
      <c r="P62" s="77" t="s">
        <v>43</v>
      </c>
      <c r="Q62" s="78">
        <v>0.25</v>
      </c>
      <c r="R62" s="78">
        <v>0.0</v>
      </c>
      <c r="S62" s="78">
        <v>0.75</v>
      </c>
      <c r="T62" s="78">
        <v>1.0</v>
      </c>
      <c r="U62" s="78" t="s">
        <v>625</v>
      </c>
      <c r="V62" s="78" t="s">
        <v>634</v>
      </c>
      <c r="W62" s="78" t="s">
        <v>635</v>
      </c>
      <c r="X62" s="78" t="s">
        <v>636</v>
      </c>
      <c r="Y62" s="78" t="s">
        <v>637</v>
      </c>
      <c r="Z62" s="78" t="e">
        <v>#NAME?</v>
      </c>
      <c r="AA62" s="78" t="s">
        <v>638</v>
      </c>
      <c r="AB62" s="78" t="s">
        <v>4259</v>
      </c>
      <c r="AC62" s="78" t="s">
        <v>640</v>
      </c>
      <c r="AD62" s="78" t="s">
        <v>481</v>
      </c>
      <c r="AE62" s="78" t="s">
        <v>49</v>
      </c>
      <c r="AF62" s="78" t="s">
        <v>641</v>
      </c>
      <c r="AG62" s="78" t="s">
        <v>69</v>
      </c>
    </row>
    <row r="63">
      <c r="A63" s="76">
        <v>62.0</v>
      </c>
      <c r="B63" s="77" t="s">
        <v>121</v>
      </c>
      <c r="C63" s="77" t="s">
        <v>4260</v>
      </c>
      <c r="D63" s="78">
        <v>1996.0</v>
      </c>
      <c r="E63" s="78" t="s">
        <v>57</v>
      </c>
      <c r="F63" s="78">
        <v>3.0</v>
      </c>
      <c r="G63" s="79">
        <v>-10.0</v>
      </c>
      <c r="H63" s="78">
        <v>-6.0</v>
      </c>
      <c r="I63" s="79">
        <v>-15.0</v>
      </c>
      <c r="J63" s="78">
        <v>0.0</v>
      </c>
      <c r="K63" s="80" t="s">
        <v>109</v>
      </c>
      <c r="L63" s="78">
        <v>0.0</v>
      </c>
      <c r="M63" s="78">
        <v>1.0</v>
      </c>
      <c r="N63" s="78" t="s">
        <v>96</v>
      </c>
      <c r="O63" s="78" t="s">
        <v>122</v>
      </c>
      <c r="P63" s="77" t="s">
        <v>111</v>
      </c>
      <c r="Q63" s="78">
        <v>1.0</v>
      </c>
      <c r="R63" s="78">
        <v>0.0</v>
      </c>
      <c r="S63" s="78">
        <v>0.0</v>
      </c>
      <c r="T63" s="78">
        <v>1.0</v>
      </c>
      <c r="U63" s="78" t="s">
        <v>123</v>
      </c>
      <c r="V63" s="78" t="s">
        <v>124</v>
      </c>
      <c r="W63" s="78" t="s">
        <v>109</v>
      </c>
      <c r="X63" s="78" t="s">
        <v>77</v>
      </c>
      <c r="Y63" s="78" t="s">
        <v>125</v>
      </c>
      <c r="Z63" s="78" t="s">
        <v>49</v>
      </c>
      <c r="AA63" s="78" t="s">
        <v>126</v>
      </c>
      <c r="AB63" s="78" t="s">
        <v>4261</v>
      </c>
      <c r="AC63" s="78" t="s">
        <v>128</v>
      </c>
      <c r="AD63" s="78" t="s">
        <v>129</v>
      </c>
      <c r="AE63" s="78" t="s">
        <v>49</v>
      </c>
      <c r="AF63" s="78" t="s">
        <v>130</v>
      </c>
      <c r="AG63" s="12" t="s">
        <v>69</v>
      </c>
    </row>
    <row r="64">
      <c r="A64" s="76">
        <v>63.0</v>
      </c>
      <c r="B64" s="77" t="s">
        <v>132</v>
      </c>
      <c r="C64" s="86" t="s">
        <v>131</v>
      </c>
      <c r="D64" s="78">
        <v>2006.0</v>
      </c>
      <c r="E64" s="78" t="s">
        <v>133</v>
      </c>
      <c r="F64" s="78" t="s">
        <v>49</v>
      </c>
      <c r="G64" s="79">
        <v>-9.0</v>
      </c>
      <c r="H64" s="78">
        <v>0.0</v>
      </c>
      <c r="I64" s="79">
        <v>-6.0</v>
      </c>
      <c r="J64" s="78">
        <v>5.0</v>
      </c>
      <c r="K64" s="80" t="s">
        <v>40</v>
      </c>
      <c r="L64" s="78">
        <v>1.0</v>
      </c>
      <c r="M64" s="78">
        <v>1.0</v>
      </c>
      <c r="N64" s="78" t="s">
        <v>59</v>
      </c>
      <c r="O64" s="78" t="s">
        <v>134</v>
      </c>
      <c r="P64" s="77" t="s">
        <v>43</v>
      </c>
      <c r="Q64" s="78">
        <v>0.0</v>
      </c>
      <c r="R64" s="78">
        <v>0.0</v>
      </c>
      <c r="S64" s="78">
        <v>0.0</v>
      </c>
      <c r="T64" s="78">
        <v>0.0</v>
      </c>
      <c r="U64" s="78" t="s">
        <v>87</v>
      </c>
      <c r="V64" s="78" t="s">
        <v>135</v>
      </c>
      <c r="W64" s="78" t="s">
        <v>46</v>
      </c>
      <c r="X64" s="78" t="s">
        <v>47</v>
      </c>
      <c r="Y64" s="78" t="s">
        <v>136</v>
      </c>
      <c r="Z64" s="78" t="s">
        <v>49</v>
      </c>
      <c r="AA64" s="78" t="s">
        <v>49</v>
      </c>
      <c r="AB64" s="78" t="s">
        <v>4262</v>
      </c>
      <c r="AC64" s="78" t="s">
        <v>138</v>
      </c>
      <c r="AD64" s="78" t="s">
        <v>49</v>
      </c>
      <c r="AE64" s="78" t="s">
        <v>49</v>
      </c>
      <c r="AF64" s="78" t="s">
        <v>4263</v>
      </c>
      <c r="AG64" s="78" t="s">
        <v>69</v>
      </c>
    </row>
    <row r="65">
      <c r="A65" s="76">
        <v>64.0</v>
      </c>
      <c r="B65" s="63" t="s">
        <v>643</v>
      </c>
      <c r="C65" s="63" t="s">
        <v>4264</v>
      </c>
      <c r="D65" s="12">
        <v>2011.0</v>
      </c>
      <c r="E65" s="12" t="s">
        <v>39</v>
      </c>
      <c r="F65" s="12">
        <v>3.0</v>
      </c>
      <c r="G65" s="85">
        <v>-5.0</v>
      </c>
      <c r="H65" s="12">
        <v>-2.0</v>
      </c>
      <c r="I65" s="85">
        <v>-9.0</v>
      </c>
      <c r="J65" s="12">
        <v>0.0</v>
      </c>
      <c r="K65" s="84" t="s">
        <v>644</v>
      </c>
      <c r="L65" s="78">
        <v>1.0</v>
      </c>
      <c r="M65" s="78">
        <v>1.0</v>
      </c>
      <c r="N65" s="78" t="s">
        <v>59</v>
      </c>
      <c r="O65" s="78" t="s">
        <v>110</v>
      </c>
      <c r="P65" s="77" t="s">
        <v>645</v>
      </c>
      <c r="Q65" s="78">
        <v>0.5</v>
      </c>
      <c r="R65" s="78">
        <v>0.25</v>
      </c>
      <c r="S65" s="78">
        <v>0.25</v>
      </c>
      <c r="T65" s="78">
        <v>1.0</v>
      </c>
      <c r="U65" s="78" t="s">
        <v>646</v>
      </c>
      <c r="V65" s="78" t="s">
        <v>647</v>
      </c>
      <c r="W65" s="78" t="s">
        <v>648</v>
      </c>
      <c r="X65" s="78" t="s">
        <v>77</v>
      </c>
      <c r="Y65" s="78" t="s">
        <v>649</v>
      </c>
      <c r="Z65" s="78" t="e">
        <v>#NAME?</v>
      </c>
      <c r="AA65" s="78" t="s">
        <v>650</v>
      </c>
      <c r="AB65" s="78" t="s">
        <v>4265</v>
      </c>
      <c r="AC65" s="78" t="s">
        <v>652</v>
      </c>
      <c r="AD65" s="78" t="s">
        <v>653</v>
      </c>
      <c r="AE65" s="78" t="s">
        <v>49</v>
      </c>
      <c r="AF65" s="78" t="s">
        <v>654</v>
      </c>
      <c r="AG65" s="78" t="s">
        <v>69</v>
      </c>
    </row>
    <row r="66">
      <c r="A66" s="76">
        <v>65.0</v>
      </c>
      <c r="B66" s="77" t="s">
        <v>656</v>
      </c>
      <c r="C66" s="77" t="s">
        <v>4266</v>
      </c>
      <c r="D66" s="78">
        <v>2007.0</v>
      </c>
      <c r="E66" s="78" t="s">
        <v>657</v>
      </c>
      <c r="F66" s="78">
        <v>3.0</v>
      </c>
      <c r="G66" s="79">
        <v>-9.0</v>
      </c>
      <c r="H66" s="78">
        <v>-9.0</v>
      </c>
      <c r="I66" s="79">
        <v>-6.0</v>
      </c>
      <c r="J66" s="78">
        <v>2.0</v>
      </c>
      <c r="K66" s="80" t="s">
        <v>142</v>
      </c>
      <c r="L66" s="78">
        <v>0.0</v>
      </c>
      <c r="M66" s="78">
        <v>0.0</v>
      </c>
      <c r="N66" s="78" t="s">
        <v>658</v>
      </c>
      <c r="O66" s="78" t="s">
        <v>42</v>
      </c>
      <c r="P66" s="77" t="s">
        <v>153</v>
      </c>
      <c r="Q66" s="78">
        <v>0.0</v>
      </c>
      <c r="R66" s="78">
        <v>0.0</v>
      </c>
      <c r="S66" s="78">
        <v>1.0</v>
      </c>
      <c r="T66" s="78">
        <v>1.0</v>
      </c>
      <c r="U66" s="78" t="s">
        <v>97</v>
      </c>
      <c r="V66" s="78" t="s">
        <v>659</v>
      </c>
      <c r="W66" s="78" t="s">
        <v>49</v>
      </c>
      <c r="X66" s="78" t="s">
        <v>63</v>
      </c>
      <c r="Y66" s="78" t="s">
        <v>660</v>
      </c>
      <c r="Z66" s="78" t="e">
        <v>#NAME?</v>
      </c>
      <c r="AA66" s="78" t="s">
        <v>661</v>
      </c>
      <c r="AB66" s="78" t="s">
        <v>4267</v>
      </c>
      <c r="AC66" s="78" t="s">
        <v>663</v>
      </c>
      <c r="AD66" s="78" t="s">
        <v>481</v>
      </c>
      <c r="AE66" s="78" t="s">
        <v>49</v>
      </c>
      <c r="AF66" s="78" t="s">
        <v>4268</v>
      </c>
      <c r="AG66" s="78" t="s">
        <v>69</v>
      </c>
    </row>
    <row r="67">
      <c r="A67" s="78">
        <v>66.0</v>
      </c>
      <c r="B67" s="77" t="s">
        <v>2088</v>
      </c>
      <c r="C67" s="77" t="s">
        <v>2087</v>
      </c>
      <c r="D67" s="78">
        <v>2009.0</v>
      </c>
      <c r="E67" s="78" t="s">
        <v>196</v>
      </c>
      <c r="F67" s="78">
        <v>3.0</v>
      </c>
      <c r="G67" s="79">
        <v>-3.0</v>
      </c>
      <c r="H67" s="78">
        <v>-1.0</v>
      </c>
      <c r="I67" s="79">
        <v>-3.0</v>
      </c>
      <c r="J67" s="78">
        <v>0.0</v>
      </c>
      <c r="K67" s="80" t="s">
        <v>163</v>
      </c>
      <c r="L67" s="78">
        <v>0.0</v>
      </c>
      <c r="M67" s="78">
        <v>1.0</v>
      </c>
      <c r="N67" s="78" t="s">
        <v>59</v>
      </c>
      <c r="O67" s="78" t="s">
        <v>110</v>
      </c>
      <c r="P67" s="77" t="s">
        <v>111</v>
      </c>
      <c r="Q67" s="78">
        <v>0.25</v>
      </c>
      <c r="R67" s="78">
        <v>0.75</v>
      </c>
      <c r="S67" s="78">
        <v>0.0</v>
      </c>
      <c r="T67" s="78">
        <v>1.0</v>
      </c>
      <c r="U67" s="78" t="s">
        <v>1472</v>
      </c>
      <c r="V67" s="78" t="s">
        <v>198</v>
      </c>
      <c r="W67" s="78" t="s">
        <v>199</v>
      </c>
      <c r="X67" s="78" t="s">
        <v>77</v>
      </c>
      <c r="Y67" s="78" t="s">
        <v>4269</v>
      </c>
      <c r="Z67" s="78" t="e">
        <v>#NAME?</v>
      </c>
      <c r="AA67" s="78" t="s">
        <v>2090</v>
      </c>
      <c r="AB67" s="78" t="s">
        <v>4270</v>
      </c>
      <c r="AC67" s="78" t="s">
        <v>2092</v>
      </c>
      <c r="AD67" s="78" t="s">
        <v>2093</v>
      </c>
      <c r="AE67" s="78" t="s">
        <v>2094</v>
      </c>
      <c r="AF67" s="81"/>
      <c r="AG67" s="81"/>
    </row>
    <row r="68">
      <c r="A68" s="78">
        <v>67.0</v>
      </c>
      <c r="B68" s="77" t="s">
        <v>665</v>
      </c>
      <c r="C68" s="77" t="s">
        <v>4271</v>
      </c>
      <c r="D68" s="78">
        <v>2010.0</v>
      </c>
      <c r="E68" s="78" t="s">
        <v>666</v>
      </c>
      <c r="F68" s="78">
        <v>2.0</v>
      </c>
      <c r="G68" s="79">
        <v>-9.0</v>
      </c>
      <c r="H68" s="78">
        <v>-6.0</v>
      </c>
      <c r="I68" s="79">
        <v>2.0</v>
      </c>
      <c r="J68" s="78">
        <v>3.0</v>
      </c>
      <c r="K68" s="80" t="s">
        <v>109</v>
      </c>
      <c r="L68" s="78">
        <v>0.0</v>
      </c>
      <c r="M68" s="78">
        <v>1.0</v>
      </c>
      <c r="N68" s="78" t="s">
        <v>59</v>
      </c>
      <c r="O68" s="78" t="s">
        <v>110</v>
      </c>
      <c r="P68" s="77" t="s">
        <v>111</v>
      </c>
      <c r="Q68" s="78">
        <v>0.0</v>
      </c>
      <c r="R68" s="78">
        <v>1.0</v>
      </c>
      <c r="S68" s="78">
        <v>0.0</v>
      </c>
      <c r="T68" s="78">
        <v>1.0</v>
      </c>
      <c r="U68" s="78" t="s">
        <v>178</v>
      </c>
      <c r="V68" s="78" t="s">
        <v>667</v>
      </c>
      <c r="W68" s="78" t="s">
        <v>109</v>
      </c>
      <c r="X68" s="78" t="s">
        <v>77</v>
      </c>
      <c r="Y68" s="78" t="s">
        <v>668</v>
      </c>
      <c r="Z68" s="78" t="e">
        <v>#NAME?</v>
      </c>
      <c r="AA68" s="78" t="s">
        <v>669</v>
      </c>
      <c r="AB68" s="78" t="s">
        <v>4272</v>
      </c>
      <c r="AC68" s="78" t="s">
        <v>671</v>
      </c>
      <c r="AD68" s="78" t="s">
        <v>672</v>
      </c>
      <c r="AE68" s="78" t="s">
        <v>49</v>
      </c>
      <c r="AF68" s="81"/>
      <c r="AG68" s="81"/>
    </row>
    <row r="69">
      <c r="A69" s="78">
        <v>68.0</v>
      </c>
      <c r="B69" s="77" t="s">
        <v>3275</v>
      </c>
      <c r="C69" s="77" t="s">
        <v>4273</v>
      </c>
      <c r="D69" s="78">
        <v>2004.0</v>
      </c>
      <c r="E69" s="78" t="s">
        <v>39</v>
      </c>
      <c r="F69" s="78">
        <v>3.0</v>
      </c>
      <c r="G69" s="79">
        <v>-3.0</v>
      </c>
      <c r="H69" s="78">
        <v>-2.0</v>
      </c>
      <c r="I69" s="79">
        <v>0.0</v>
      </c>
      <c r="J69" s="78">
        <v>0.0</v>
      </c>
      <c r="K69" s="80" t="s">
        <v>177</v>
      </c>
      <c r="L69" s="78">
        <v>0.0</v>
      </c>
      <c r="M69" s="78">
        <v>1.0</v>
      </c>
      <c r="N69" s="78" t="s">
        <v>59</v>
      </c>
      <c r="O69" s="78" t="s">
        <v>110</v>
      </c>
      <c r="P69" s="77" t="s">
        <v>3276</v>
      </c>
      <c r="Q69" s="78">
        <v>1.0</v>
      </c>
      <c r="R69" s="78">
        <v>0.0</v>
      </c>
      <c r="S69" s="78">
        <v>0.0</v>
      </c>
      <c r="T69" s="78">
        <v>1.0</v>
      </c>
      <c r="U69" s="78" t="s">
        <v>407</v>
      </c>
      <c r="V69" s="78" t="s">
        <v>3278</v>
      </c>
      <c r="W69" s="78" t="s">
        <v>166</v>
      </c>
      <c r="X69" s="78" t="s">
        <v>200</v>
      </c>
      <c r="Y69" s="78" t="s">
        <v>3279</v>
      </c>
      <c r="Z69" s="78" t="e">
        <v>#NAME?</v>
      </c>
      <c r="AA69" s="78" t="s">
        <v>3280</v>
      </c>
      <c r="AB69" s="78" t="s">
        <v>4274</v>
      </c>
      <c r="AC69" s="78" t="s">
        <v>4275</v>
      </c>
      <c r="AD69" s="78" t="s">
        <v>3283</v>
      </c>
      <c r="AE69" s="78" t="s">
        <v>49</v>
      </c>
      <c r="AF69" s="81"/>
      <c r="AG69" s="81"/>
    </row>
    <row r="70">
      <c r="A70" s="76">
        <v>69.0</v>
      </c>
      <c r="B70" s="77" t="s">
        <v>675</v>
      </c>
      <c r="C70" s="77" t="s">
        <v>674</v>
      </c>
      <c r="D70" s="78">
        <v>2011.0</v>
      </c>
      <c r="E70" s="78" t="s">
        <v>417</v>
      </c>
      <c r="F70" s="78">
        <v>3.0</v>
      </c>
      <c r="G70" s="79">
        <v>-6.0</v>
      </c>
      <c r="H70" s="78">
        <v>-5.0</v>
      </c>
      <c r="I70" s="79">
        <v>0.0</v>
      </c>
      <c r="J70" s="78">
        <v>0.0</v>
      </c>
      <c r="K70" s="80" t="s">
        <v>676</v>
      </c>
      <c r="L70" s="78">
        <v>0.0</v>
      </c>
      <c r="M70" s="78">
        <v>1.0</v>
      </c>
      <c r="N70" s="78" t="s">
        <v>96</v>
      </c>
      <c r="O70" s="78" t="s">
        <v>110</v>
      </c>
      <c r="P70" s="77" t="s">
        <v>20</v>
      </c>
      <c r="Q70" s="78">
        <v>0.0</v>
      </c>
      <c r="R70" s="78">
        <v>0.0</v>
      </c>
      <c r="S70" s="78">
        <v>1.0</v>
      </c>
      <c r="T70" s="78">
        <v>1.0</v>
      </c>
      <c r="U70" s="78" t="s">
        <v>97</v>
      </c>
      <c r="V70" s="78" t="s">
        <v>677</v>
      </c>
      <c r="W70" s="78" t="s">
        <v>49</v>
      </c>
      <c r="X70" s="78" t="s">
        <v>63</v>
      </c>
      <c r="Y70" s="78" t="s">
        <v>678</v>
      </c>
      <c r="Z70" s="81"/>
      <c r="AA70" s="78" t="s">
        <v>679</v>
      </c>
      <c r="AB70" s="78" t="s">
        <v>680</v>
      </c>
      <c r="AC70" s="78" t="s">
        <v>681</v>
      </c>
      <c r="AD70" s="78" t="s">
        <v>682</v>
      </c>
      <c r="AE70" s="81"/>
      <c r="AF70" s="78" t="s">
        <v>52</v>
      </c>
      <c r="AG70" s="78" t="s">
        <v>69</v>
      </c>
    </row>
    <row r="71">
      <c r="A71" s="76">
        <v>70.0</v>
      </c>
      <c r="B71" s="77" t="s">
        <v>2097</v>
      </c>
      <c r="C71" s="77" t="s">
        <v>4276</v>
      </c>
      <c r="D71" s="78">
        <v>2009.0</v>
      </c>
      <c r="E71" s="78" t="s">
        <v>2098</v>
      </c>
      <c r="F71" s="82">
        <v>3.0</v>
      </c>
      <c r="G71" s="83">
        <v>-2.0</v>
      </c>
      <c r="H71" s="82">
        <v>-1.0</v>
      </c>
      <c r="I71" s="83">
        <v>0.0</v>
      </c>
      <c r="J71" s="82">
        <v>0.0</v>
      </c>
      <c r="K71" s="84" t="s">
        <v>177</v>
      </c>
      <c r="L71" s="78">
        <v>0.0</v>
      </c>
      <c r="M71" s="78">
        <v>1.0</v>
      </c>
      <c r="N71" s="78" t="s">
        <v>59</v>
      </c>
      <c r="O71" s="78" t="s">
        <v>110</v>
      </c>
      <c r="P71" s="77" t="s">
        <v>111</v>
      </c>
      <c r="Q71" s="78">
        <v>0.25</v>
      </c>
      <c r="R71" s="78">
        <v>0.75</v>
      </c>
      <c r="S71" s="78">
        <v>0.0</v>
      </c>
      <c r="T71" s="78">
        <v>1.0</v>
      </c>
      <c r="U71" s="78" t="s">
        <v>178</v>
      </c>
      <c r="V71" s="78" t="s">
        <v>2100</v>
      </c>
      <c r="W71" s="78" t="s">
        <v>2101</v>
      </c>
      <c r="X71" s="78" t="s">
        <v>77</v>
      </c>
      <c r="Y71" s="78" t="s">
        <v>2102</v>
      </c>
      <c r="Z71" s="78" t="e">
        <v>#NAME?</v>
      </c>
      <c r="AA71" s="78" t="s">
        <v>2103</v>
      </c>
      <c r="AB71" s="78" t="s">
        <v>4277</v>
      </c>
      <c r="AC71" s="78" t="s">
        <v>2105</v>
      </c>
      <c r="AD71" s="78" t="s">
        <v>2106</v>
      </c>
      <c r="AE71" s="78" t="s">
        <v>2107</v>
      </c>
      <c r="AF71" s="78" t="s">
        <v>2108</v>
      </c>
      <c r="AG71" s="78" t="s">
        <v>2109</v>
      </c>
    </row>
    <row r="72">
      <c r="A72" s="76">
        <v>71.0</v>
      </c>
      <c r="B72" s="77" t="s">
        <v>684</v>
      </c>
      <c r="C72" s="77" t="s">
        <v>4278</v>
      </c>
      <c r="D72" s="78">
        <v>2006.0</v>
      </c>
      <c r="E72" s="78" t="s">
        <v>417</v>
      </c>
      <c r="F72" s="78">
        <v>2.0</v>
      </c>
      <c r="G72" s="79">
        <v>-7.0</v>
      </c>
      <c r="H72" s="78">
        <v>-7.0</v>
      </c>
      <c r="I72" s="79">
        <v>-6.0</v>
      </c>
      <c r="J72" s="78">
        <v>2.0</v>
      </c>
      <c r="K72" s="80" t="s">
        <v>109</v>
      </c>
      <c r="L72" s="78">
        <v>0.0</v>
      </c>
      <c r="M72" s="78">
        <v>1.0</v>
      </c>
      <c r="N72" s="78" t="s">
        <v>59</v>
      </c>
      <c r="O72" s="78" t="s">
        <v>110</v>
      </c>
      <c r="P72" s="77" t="s">
        <v>382</v>
      </c>
      <c r="Q72" s="78">
        <v>1.0</v>
      </c>
      <c r="R72" s="78">
        <v>0.0</v>
      </c>
      <c r="S72" s="78">
        <v>0.0</v>
      </c>
      <c r="T72" s="78">
        <v>1.0</v>
      </c>
      <c r="U72" s="78" t="s">
        <v>407</v>
      </c>
      <c r="V72" s="78" t="s">
        <v>685</v>
      </c>
      <c r="W72" s="78" t="s">
        <v>511</v>
      </c>
      <c r="X72" s="78" t="s">
        <v>686</v>
      </c>
      <c r="Y72" s="78" t="s">
        <v>687</v>
      </c>
      <c r="Z72" s="78" t="e">
        <v>#NAME?</v>
      </c>
      <c r="AA72" s="78" t="s">
        <v>688</v>
      </c>
      <c r="AB72" s="78" t="s">
        <v>4279</v>
      </c>
      <c r="AC72" s="78" t="s">
        <v>690</v>
      </c>
      <c r="AD72" s="78" t="s">
        <v>425</v>
      </c>
      <c r="AE72" s="78" t="s">
        <v>49</v>
      </c>
      <c r="AF72" s="78" t="s">
        <v>691</v>
      </c>
      <c r="AG72" s="78" t="s">
        <v>69</v>
      </c>
    </row>
    <row r="73">
      <c r="A73" s="78">
        <v>72.0</v>
      </c>
      <c r="B73" s="77" t="s">
        <v>2507</v>
      </c>
      <c r="C73" s="77" t="s">
        <v>4280</v>
      </c>
      <c r="D73" s="78">
        <v>2006.0</v>
      </c>
      <c r="E73" s="78" t="s">
        <v>162</v>
      </c>
      <c r="F73" s="78">
        <v>3.0</v>
      </c>
      <c r="G73" s="79">
        <v>-3.0</v>
      </c>
      <c r="H73" s="78">
        <v>-2.0</v>
      </c>
      <c r="I73" s="79" t="s">
        <v>49</v>
      </c>
      <c r="J73" s="78" t="s">
        <v>49</v>
      </c>
      <c r="K73" s="80" t="s">
        <v>177</v>
      </c>
      <c r="L73" s="78">
        <v>0.0</v>
      </c>
      <c r="M73" s="78">
        <v>1.0</v>
      </c>
      <c r="N73" s="78" t="s">
        <v>96</v>
      </c>
      <c r="O73" s="78" t="s">
        <v>110</v>
      </c>
      <c r="P73" s="77" t="s">
        <v>530</v>
      </c>
      <c r="Q73" s="78">
        <v>0.0</v>
      </c>
      <c r="R73" s="78">
        <v>0.5</v>
      </c>
      <c r="S73" s="78">
        <v>0.5</v>
      </c>
      <c r="T73" s="78">
        <v>1.0</v>
      </c>
      <c r="U73" s="78" t="s">
        <v>4281</v>
      </c>
      <c r="V73" s="78" t="s">
        <v>49</v>
      </c>
      <c r="W73" s="78" t="s">
        <v>199</v>
      </c>
      <c r="X73" s="78" t="s">
        <v>77</v>
      </c>
      <c r="Y73" s="78" t="s">
        <v>2511</v>
      </c>
      <c r="Z73" s="78" t="e">
        <v>#NAME?</v>
      </c>
      <c r="AA73" s="78" t="s">
        <v>2512</v>
      </c>
      <c r="AB73" s="78" t="s">
        <v>4282</v>
      </c>
      <c r="AC73" s="78" t="s">
        <v>4283</v>
      </c>
      <c r="AD73" s="78" t="s">
        <v>2515</v>
      </c>
      <c r="AE73" s="78" t="s">
        <v>2516</v>
      </c>
      <c r="AF73" s="81"/>
      <c r="AG73" s="81"/>
    </row>
    <row r="74">
      <c r="A74" s="76">
        <v>73.0</v>
      </c>
      <c r="B74" s="77" t="s">
        <v>693</v>
      </c>
      <c r="C74" s="77" t="s">
        <v>692</v>
      </c>
      <c r="D74" s="78">
        <v>2014.0</v>
      </c>
      <c r="E74" s="78" t="s">
        <v>57</v>
      </c>
      <c r="F74" s="78">
        <v>3.0</v>
      </c>
      <c r="G74" s="79">
        <v>-9.0</v>
      </c>
      <c r="H74" s="78">
        <v>-9.0</v>
      </c>
      <c r="I74" s="79">
        <v>-3.0</v>
      </c>
      <c r="J74" s="78">
        <v>-2.0</v>
      </c>
      <c r="K74" s="80" t="s">
        <v>109</v>
      </c>
      <c r="L74" s="78">
        <v>0.0</v>
      </c>
      <c r="M74" s="78">
        <v>1.0</v>
      </c>
      <c r="N74" s="78" t="s">
        <v>59</v>
      </c>
      <c r="O74" s="78" t="s">
        <v>42</v>
      </c>
      <c r="P74" s="77" t="s">
        <v>153</v>
      </c>
      <c r="Q74" s="78">
        <v>0.0</v>
      </c>
      <c r="R74" s="78">
        <v>0.0</v>
      </c>
      <c r="S74" s="78">
        <v>1.0</v>
      </c>
      <c r="T74" s="78">
        <v>1.0</v>
      </c>
      <c r="U74" s="78" t="s">
        <v>97</v>
      </c>
      <c r="V74" s="78" t="s">
        <v>695</v>
      </c>
      <c r="W74" s="78" t="s">
        <v>696</v>
      </c>
      <c r="X74" s="78" t="s">
        <v>63</v>
      </c>
      <c r="Y74" s="78" t="s">
        <v>697</v>
      </c>
      <c r="Z74" s="78" t="e">
        <v>#NAME?</v>
      </c>
      <c r="AA74" s="78" t="s">
        <v>698</v>
      </c>
      <c r="AB74" s="78" t="s">
        <v>4284</v>
      </c>
      <c r="AC74" s="78" t="s">
        <v>700</v>
      </c>
      <c r="AD74" s="78" t="s">
        <v>68</v>
      </c>
      <c r="AE74" s="78" t="s">
        <v>49</v>
      </c>
      <c r="AF74" s="78" t="s">
        <v>49</v>
      </c>
      <c r="AG74" s="78" t="s">
        <v>69</v>
      </c>
    </row>
    <row r="75">
      <c r="A75" s="78">
        <v>74.0</v>
      </c>
      <c r="B75" s="77" t="s">
        <v>2111</v>
      </c>
      <c r="C75" s="77" t="s">
        <v>4285</v>
      </c>
      <c r="D75" s="78">
        <v>2010.0</v>
      </c>
      <c r="E75" s="78" t="s">
        <v>822</v>
      </c>
      <c r="F75" s="82">
        <v>3.0</v>
      </c>
      <c r="G75" s="83">
        <v>-3.0</v>
      </c>
      <c r="H75" s="82">
        <v>-1.0</v>
      </c>
      <c r="I75" s="85">
        <v>0.0</v>
      </c>
      <c r="J75" s="82">
        <v>0.0</v>
      </c>
      <c r="K75" s="80" t="s">
        <v>177</v>
      </c>
      <c r="L75" s="78">
        <v>0.0</v>
      </c>
      <c r="M75" s="78">
        <v>1.0</v>
      </c>
      <c r="N75" s="78" t="s">
        <v>59</v>
      </c>
      <c r="O75" s="78" t="s">
        <v>42</v>
      </c>
      <c r="P75" s="77" t="s">
        <v>43</v>
      </c>
      <c r="Q75" s="78">
        <v>1.0</v>
      </c>
      <c r="R75" s="78">
        <v>0.0</v>
      </c>
      <c r="S75" s="78">
        <v>0.0</v>
      </c>
      <c r="T75" s="78">
        <v>1.0</v>
      </c>
      <c r="U75" s="78" t="s">
        <v>2112</v>
      </c>
      <c r="V75" s="78" t="s">
        <v>901</v>
      </c>
      <c r="W75" s="78" t="s">
        <v>826</v>
      </c>
      <c r="X75" s="78" t="s">
        <v>77</v>
      </c>
      <c r="Y75" s="78" t="s">
        <v>2113</v>
      </c>
      <c r="Z75" s="78" t="e">
        <v>#NAME?</v>
      </c>
      <c r="AA75" s="78" t="s">
        <v>2114</v>
      </c>
      <c r="AB75" s="78" t="s">
        <v>4286</v>
      </c>
      <c r="AC75" s="78" t="s">
        <v>2116</v>
      </c>
      <c r="AD75" s="78" t="s">
        <v>570</v>
      </c>
      <c r="AE75" s="78" t="s">
        <v>49</v>
      </c>
      <c r="AF75" s="81"/>
      <c r="AG75" s="81"/>
    </row>
    <row r="76">
      <c r="A76" s="78">
        <v>75.0</v>
      </c>
      <c r="B76" s="77" t="s">
        <v>1546</v>
      </c>
      <c r="C76" s="77" t="s">
        <v>4287</v>
      </c>
      <c r="D76" s="78">
        <v>2013.0</v>
      </c>
      <c r="E76" s="78" t="s">
        <v>176</v>
      </c>
      <c r="F76" s="82">
        <v>3.0</v>
      </c>
      <c r="G76" s="83">
        <v>-3.0</v>
      </c>
      <c r="H76" s="82">
        <v>-1.0</v>
      </c>
      <c r="I76" s="83">
        <v>-2.0</v>
      </c>
      <c r="J76" s="82">
        <v>0.0</v>
      </c>
      <c r="K76" s="80" t="s">
        <v>163</v>
      </c>
      <c r="L76" s="78">
        <v>0.0</v>
      </c>
      <c r="M76" s="78">
        <v>1.0</v>
      </c>
      <c r="N76" s="78" t="s">
        <v>59</v>
      </c>
      <c r="O76" s="78" t="s">
        <v>110</v>
      </c>
      <c r="P76" s="77" t="s">
        <v>111</v>
      </c>
      <c r="Q76" s="78">
        <v>0.0</v>
      </c>
      <c r="R76" s="78">
        <v>1.0</v>
      </c>
      <c r="S76" s="78">
        <v>0.0</v>
      </c>
      <c r="T76" s="78">
        <v>1.0</v>
      </c>
      <c r="U76" s="78" t="s">
        <v>4288</v>
      </c>
      <c r="V76" s="78" t="s">
        <v>165</v>
      </c>
      <c r="W76" s="78" t="s">
        <v>1426</v>
      </c>
      <c r="X76" s="78" t="s">
        <v>77</v>
      </c>
      <c r="Y76" s="78" t="s">
        <v>1548</v>
      </c>
      <c r="Z76" s="78" t="e">
        <v>#NAME?</v>
      </c>
      <c r="AA76" s="78" t="s">
        <v>1549</v>
      </c>
      <c r="AB76" s="78" t="s">
        <v>4289</v>
      </c>
      <c r="AC76" s="78" t="s">
        <v>1551</v>
      </c>
      <c r="AD76" s="78" t="s">
        <v>1552</v>
      </c>
      <c r="AE76" s="78" t="s">
        <v>1553</v>
      </c>
      <c r="AF76" s="81"/>
      <c r="AG76" s="81"/>
    </row>
    <row r="77">
      <c r="A77" s="76">
        <v>77.0</v>
      </c>
      <c r="B77" s="77" t="s">
        <v>702</v>
      </c>
      <c r="C77" s="77" t="s">
        <v>711</v>
      </c>
      <c r="D77" s="78">
        <v>2016.0</v>
      </c>
      <c r="E77" s="78" t="s">
        <v>703</v>
      </c>
      <c r="F77" s="78">
        <v>2.0</v>
      </c>
      <c r="G77" s="79">
        <v>-9.0</v>
      </c>
      <c r="H77" s="78">
        <v>-9.0</v>
      </c>
      <c r="I77" s="79">
        <v>-12.0</v>
      </c>
      <c r="J77" s="78">
        <v>-9.0</v>
      </c>
      <c r="K77" s="80" t="s">
        <v>109</v>
      </c>
      <c r="L77" s="78">
        <v>0.0</v>
      </c>
      <c r="M77" s="78">
        <v>1.0</v>
      </c>
      <c r="N77" s="78" t="s">
        <v>59</v>
      </c>
      <c r="O77" s="78" t="s">
        <v>110</v>
      </c>
      <c r="P77" s="77" t="s">
        <v>111</v>
      </c>
      <c r="Q77" s="78">
        <v>0.25</v>
      </c>
      <c r="R77" s="78">
        <v>0.5</v>
      </c>
      <c r="S77" s="78">
        <v>0.25</v>
      </c>
      <c r="T77" s="78">
        <v>1.0</v>
      </c>
      <c r="U77" s="78" t="s">
        <v>178</v>
      </c>
      <c r="V77" s="78" t="s">
        <v>704</v>
      </c>
      <c r="W77" s="78" t="s">
        <v>109</v>
      </c>
      <c r="X77" s="78" t="s">
        <v>77</v>
      </c>
      <c r="Y77" s="78" t="s">
        <v>705</v>
      </c>
      <c r="Z77" s="78" t="e">
        <v>#NAME?</v>
      </c>
      <c r="AA77" s="78" t="s">
        <v>706</v>
      </c>
      <c r="AB77" s="78" t="s">
        <v>4290</v>
      </c>
      <c r="AC77" s="78" t="s">
        <v>708</v>
      </c>
      <c r="AD77" s="78" t="s">
        <v>709</v>
      </c>
      <c r="AE77" s="78" t="s">
        <v>49</v>
      </c>
      <c r="AF77" s="78" t="s">
        <v>719</v>
      </c>
      <c r="AG77" s="78" t="s">
        <v>69</v>
      </c>
    </row>
    <row r="78">
      <c r="A78" s="76">
        <v>76.0</v>
      </c>
      <c r="B78" s="77" t="s">
        <v>702</v>
      </c>
      <c r="C78" s="77" t="s">
        <v>701</v>
      </c>
      <c r="D78" s="78">
        <v>2014.0</v>
      </c>
      <c r="E78" s="78" t="s">
        <v>39</v>
      </c>
      <c r="F78" s="78">
        <v>3.0</v>
      </c>
      <c r="G78" s="79">
        <v>-9.0</v>
      </c>
      <c r="H78" s="78">
        <v>-8.0</v>
      </c>
      <c r="I78" s="79">
        <v>-9.0</v>
      </c>
      <c r="J78" s="78">
        <v>-4.0</v>
      </c>
      <c r="K78" s="80" t="s">
        <v>109</v>
      </c>
      <c r="L78" s="78">
        <v>1.0</v>
      </c>
      <c r="M78" s="78">
        <v>1.0</v>
      </c>
      <c r="N78" s="78" t="s">
        <v>59</v>
      </c>
      <c r="O78" s="78" t="s">
        <v>4291</v>
      </c>
      <c r="P78" s="77" t="s">
        <v>111</v>
      </c>
      <c r="Q78" s="78">
        <v>0.25</v>
      </c>
      <c r="R78" s="78">
        <v>0.0</v>
      </c>
      <c r="S78" s="78">
        <v>0.75</v>
      </c>
      <c r="T78" s="78">
        <v>1.0</v>
      </c>
      <c r="U78" s="78" t="s">
        <v>712</v>
      </c>
      <c r="V78" s="78" t="s">
        <v>713</v>
      </c>
      <c r="W78" s="78" t="s">
        <v>714</v>
      </c>
      <c r="X78" s="78" t="s">
        <v>279</v>
      </c>
      <c r="Y78" s="78" t="s">
        <v>715</v>
      </c>
      <c r="Z78" s="78" t="e">
        <v>#NAME?</v>
      </c>
      <c r="AA78" s="78" t="s">
        <v>716</v>
      </c>
      <c r="AB78" s="78" t="s">
        <v>4292</v>
      </c>
      <c r="AC78" s="78" t="s">
        <v>718</v>
      </c>
      <c r="AD78" s="78" t="s">
        <v>68</v>
      </c>
      <c r="AE78" s="78" t="s">
        <v>49</v>
      </c>
      <c r="AF78" s="78" t="s">
        <v>710</v>
      </c>
      <c r="AG78" s="78" t="s">
        <v>69</v>
      </c>
    </row>
    <row r="79">
      <c r="A79" s="78">
        <v>79.0</v>
      </c>
      <c r="B79" s="77" t="s">
        <v>2519</v>
      </c>
      <c r="C79" s="77" t="s">
        <v>2529</v>
      </c>
      <c r="D79" s="78">
        <v>2010.0</v>
      </c>
      <c r="E79" s="78" t="s">
        <v>2520</v>
      </c>
      <c r="F79" s="78">
        <v>3.0</v>
      </c>
      <c r="G79" s="79">
        <v>-3.0</v>
      </c>
      <c r="H79" s="78">
        <v>-3.0</v>
      </c>
      <c r="I79" s="79">
        <v>-2.0</v>
      </c>
      <c r="J79" s="78">
        <v>0.0</v>
      </c>
      <c r="K79" s="80" t="s">
        <v>177</v>
      </c>
      <c r="L79" s="78">
        <v>0.0</v>
      </c>
      <c r="M79" s="78">
        <v>1.0</v>
      </c>
      <c r="N79" s="78" t="s">
        <v>59</v>
      </c>
      <c r="O79" s="78" t="s">
        <v>110</v>
      </c>
      <c r="P79" s="77" t="s">
        <v>111</v>
      </c>
      <c r="Q79" s="78">
        <v>0.0</v>
      </c>
      <c r="R79" s="78">
        <v>1.0</v>
      </c>
      <c r="S79" s="78">
        <v>0.0</v>
      </c>
      <c r="T79" s="78">
        <v>1.0</v>
      </c>
      <c r="U79" s="78" t="s">
        <v>2530</v>
      </c>
      <c r="V79" s="78" t="s">
        <v>4293</v>
      </c>
      <c r="W79" s="78" t="s">
        <v>2522</v>
      </c>
      <c r="X79" s="78" t="s">
        <v>77</v>
      </c>
      <c r="Y79" s="78" t="s">
        <v>4294</v>
      </c>
      <c r="Z79" s="78" t="e">
        <v>#NAME?</v>
      </c>
      <c r="AA79" s="78" t="s">
        <v>2532</v>
      </c>
      <c r="AB79" s="78" t="s">
        <v>4295</v>
      </c>
      <c r="AC79" s="78" t="s">
        <v>2534</v>
      </c>
      <c r="AD79" s="78" t="s">
        <v>178</v>
      </c>
      <c r="AE79" s="81"/>
      <c r="AF79" s="81"/>
      <c r="AG79" s="81"/>
    </row>
    <row r="80">
      <c r="A80" s="78">
        <v>78.0</v>
      </c>
      <c r="B80" s="77" t="s">
        <v>2519</v>
      </c>
      <c r="C80" s="77" t="s">
        <v>2518</v>
      </c>
      <c r="D80" s="78">
        <v>2006.0</v>
      </c>
      <c r="E80" s="78" t="s">
        <v>2520</v>
      </c>
      <c r="F80" s="78">
        <v>3.0</v>
      </c>
      <c r="G80" s="79">
        <v>-3.0</v>
      </c>
      <c r="H80" s="78">
        <v>-3.0</v>
      </c>
      <c r="I80" s="79">
        <v>-2.0</v>
      </c>
      <c r="J80" s="78">
        <v>0.0</v>
      </c>
      <c r="K80" s="80" t="s">
        <v>177</v>
      </c>
      <c r="L80" s="78">
        <v>0.0</v>
      </c>
      <c r="M80" s="78">
        <v>1.0</v>
      </c>
      <c r="N80" s="78" t="s">
        <v>59</v>
      </c>
      <c r="O80" s="78" t="s">
        <v>4291</v>
      </c>
      <c r="P80" s="77" t="s">
        <v>111</v>
      </c>
      <c r="Q80" s="78">
        <v>0.25</v>
      </c>
      <c r="R80" s="78">
        <v>0.75</v>
      </c>
      <c r="S80" s="78">
        <v>0.0</v>
      </c>
      <c r="T80" s="78">
        <v>1.0</v>
      </c>
      <c r="U80" s="78" t="s">
        <v>4296</v>
      </c>
      <c r="V80" s="78" t="s">
        <v>4293</v>
      </c>
      <c r="W80" s="78" t="s">
        <v>2522</v>
      </c>
      <c r="X80" s="78" t="s">
        <v>77</v>
      </c>
      <c r="Y80" s="78" t="s">
        <v>4296</v>
      </c>
      <c r="Z80" s="78" t="e">
        <v>#NAME?</v>
      </c>
      <c r="AA80" s="78" t="s">
        <v>2524</v>
      </c>
      <c r="AB80" s="78" t="s">
        <v>4297</v>
      </c>
      <c r="AC80" s="78" t="s">
        <v>2526</v>
      </c>
      <c r="AD80" s="78" t="s">
        <v>2535</v>
      </c>
      <c r="AE80" s="81"/>
      <c r="AF80" s="81"/>
      <c r="AG80" s="81"/>
    </row>
    <row r="81">
      <c r="A81" s="78">
        <v>80.0</v>
      </c>
      <c r="B81" s="77" t="s">
        <v>1556</v>
      </c>
      <c r="C81" s="77" t="s">
        <v>4298</v>
      </c>
      <c r="D81" s="78">
        <v>2012.0</v>
      </c>
      <c r="E81" s="78" t="s">
        <v>176</v>
      </c>
      <c r="F81" s="82">
        <v>3.0</v>
      </c>
      <c r="G81" s="83">
        <v>-3.0</v>
      </c>
      <c r="H81" s="82">
        <v>-1.0</v>
      </c>
      <c r="I81" s="83">
        <v>-2.0</v>
      </c>
      <c r="J81" s="82">
        <v>0.0</v>
      </c>
      <c r="K81" s="80" t="s">
        <v>163</v>
      </c>
      <c r="L81" s="78">
        <v>0.0</v>
      </c>
      <c r="M81" s="78">
        <v>1.0</v>
      </c>
      <c r="N81" s="78" t="s">
        <v>59</v>
      </c>
      <c r="O81" s="78" t="s">
        <v>110</v>
      </c>
      <c r="P81" s="77" t="s">
        <v>111</v>
      </c>
      <c r="Q81" s="78">
        <v>0.0</v>
      </c>
      <c r="R81" s="78">
        <v>0.25</v>
      </c>
      <c r="S81" s="78">
        <v>0.75</v>
      </c>
      <c r="T81" s="78">
        <v>1.0</v>
      </c>
      <c r="U81" s="78" t="s">
        <v>4299</v>
      </c>
      <c r="V81" s="78" t="s">
        <v>165</v>
      </c>
      <c r="W81" s="78" t="s">
        <v>1426</v>
      </c>
      <c r="X81" s="78" t="s">
        <v>77</v>
      </c>
      <c r="Y81" s="78" t="s">
        <v>1558</v>
      </c>
      <c r="Z81" s="78" t="e">
        <v>#NAME?</v>
      </c>
      <c r="AA81" s="78" t="s">
        <v>1559</v>
      </c>
      <c r="AB81" s="78" t="s">
        <v>4300</v>
      </c>
      <c r="AC81" s="78" t="s">
        <v>1561</v>
      </c>
      <c r="AD81" s="78" t="s">
        <v>1562</v>
      </c>
      <c r="AE81" s="78" t="s">
        <v>1563</v>
      </c>
      <c r="AF81" s="81"/>
      <c r="AG81" s="81"/>
    </row>
    <row r="82">
      <c r="A82" s="76">
        <v>81.0</v>
      </c>
      <c r="B82" s="77" t="s">
        <v>721</v>
      </c>
      <c r="C82" s="77" t="s">
        <v>720</v>
      </c>
      <c r="D82" s="78">
        <v>2016.0</v>
      </c>
      <c r="E82" s="78" t="s">
        <v>108</v>
      </c>
      <c r="F82" s="78">
        <v>3.0</v>
      </c>
      <c r="G82" s="79">
        <v>-9.0</v>
      </c>
      <c r="H82" s="78">
        <v>-9.0</v>
      </c>
      <c r="I82" s="79">
        <v>-11.0</v>
      </c>
      <c r="J82" s="78">
        <v>-9.0</v>
      </c>
      <c r="K82" s="80" t="s">
        <v>109</v>
      </c>
      <c r="L82" s="78">
        <v>0.0</v>
      </c>
      <c r="M82" s="78">
        <v>1.0</v>
      </c>
      <c r="N82" s="78" t="s">
        <v>59</v>
      </c>
      <c r="O82" s="78" t="s">
        <v>110</v>
      </c>
      <c r="P82" s="77" t="s">
        <v>111</v>
      </c>
      <c r="Q82" s="78">
        <v>0.0</v>
      </c>
      <c r="R82" s="78">
        <v>0.5</v>
      </c>
      <c r="S82" s="78">
        <v>0.5</v>
      </c>
      <c r="T82" s="78">
        <v>1.0</v>
      </c>
      <c r="U82" s="78" t="s">
        <v>722</v>
      </c>
      <c r="V82" s="78" t="s">
        <v>124</v>
      </c>
      <c r="W82" s="78" t="s">
        <v>114</v>
      </c>
      <c r="X82" s="78" t="s">
        <v>77</v>
      </c>
      <c r="Y82" s="78" t="s">
        <v>723</v>
      </c>
      <c r="Z82" s="78" t="e">
        <v>#NAME?</v>
      </c>
      <c r="AA82" s="78" t="s">
        <v>724</v>
      </c>
      <c r="AB82" s="78" t="s">
        <v>4301</v>
      </c>
      <c r="AC82" s="78" t="s">
        <v>726</v>
      </c>
      <c r="AD82" s="78" t="s">
        <v>727</v>
      </c>
      <c r="AE82" s="78" t="s">
        <v>728</v>
      </c>
      <c r="AF82" s="78" t="s">
        <v>729</v>
      </c>
      <c r="AG82" s="78" t="s">
        <v>69</v>
      </c>
    </row>
    <row r="83">
      <c r="A83" s="78">
        <v>82.0</v>
      </c>
      <c r="B83" s="77" t="s">
        <v>2119</v>
      </c>
      <c r="C83" s="77" t="s">
        <v>4302</v>
      </c>
      <c r="D83" s="78">
        <v>2011.0</v>
      </c>
      <c r="E83" s="78" t="s">
        <v>244</v>
      </c>
      <c r="F83" s="82">
        <v>3.0</v>
      </c>
      <c r="G83" s="83">
        <v>-4.0</v>
      </c>
      <c r="H83" s="82">
        <v>-1.0</v>
      </c>
      <c r="I83" s="83">
        <v>-3.0</v>
      </c>
      <c r="J83" s="82">
        <v>0.0</v>
      </c>
      <c r="K83" s="80" t="s">
        <v>163</v>
      </c>
      <c r="L83" s="78">
        <v>0.0</v>
      </c>
      <c r="M83" s="78">
        <v>1.0</v>
      </c>
      <c r="N83" s="78" t="s">
        <v>59</v>
      </c>
      <c r="O83" s="78" t="s">
        <v>42</v>
      </c>
      <c r="P83" s="77" t="s">
        <v>111</v>
      </c>
      <c r="Q83" s="78">
        <v>0.5</v>
      </c>
      <c r="R83" s="78">
        <v>0.0</v>
      </c>
      <c r="S83" s="78">
        <v>0.5</v>
      </c>
      <c r="T83" s="78">
        <v>1.0</v>
      </c>
      <c r="U83" s="78" t="s">
        <v>4303</v>
      </c>
      <c r="V83" s="78" t="s">
        <v>4304</v>
      </c>
      <c r="W83" s="81"/>
      <c r="X83" s="78" t="s">
        <v>500</v>
      </c>
      <c r="Y83" s="78" t="s">
        <v>2122</v>
      </c>
      <c r="Z83" s="78" t="e">
        <v>#NAME?</v>
      </c>
      <c r="AA83" s="78" t="s">
        <v>2123</v>
      </c>
      <c r="AB83" s="78" t="s">
        <v>4305</v>
      </c>
      <c r="AC83" s="78" t="s">
        <v>2125</v>
      </c>
      <c r="AD83" s="78" t="s">
        <v>2126</v>
      </c>
      <c r="AE83" s="78" t="s">
        <v>2127</v>
      </c>
      <c r="AF83" s="81"/>
      <c r="AG83" s="81"/>
    </row>
    <row r="84">
      <c r="A84" s="76">
        <v>83.0</v>
      </c>
      <c r="B84" s="77" t="s">
        <v>731</v>
      </c>
      <c r="C84" s="77" t="s">
        <v>4306</v>
      </c>
      <c r="D84" s="78">
        <v>2012.0</v>
      </c>
      <c r="E84" s="78" t="s">
        <v>732</v>
      </c>
      <c r="F84" s="78">
        <v>3.0</v>
      </c>
      <c r="G84" s="79">
        <v>-5.0</v>
      </c>
      <c r="H84" s="78">
        <v>-3.0</v>
      </c>
      <c r="I84" s="79">
        <v>-6.0</v>
      </c>
      <c r="J84" s="68">
        <v>-2.0</v>
      </c>
      <c r="K84" s="80" t="s">
        <v>430</v>
      </c>
      <c r="L84" s="78">
        <v>0.0</v>
      </c>
      <c r="M84" s="78">
        <v>1.0</v>
      </c>
      <c r="N84" s="78" t="s">
        <v>96</v>
      </c>
      <c r="O84" s="78" t="s">
        <v>110</v>
      </c>
      <c r="P84" s="77" t="s">
        <v>245</v>
      </c>
      <c r="Q84" s="78">
        <v>1.0</v>
      </c>
      <c r="R84" s="78">
        <v>0.0</v>
      </c>
      <c r="S84" s="78">
        <v>0.0</v>
      </c>
      <c r="T84" s="78">
        <v>1.0</v>
      </c>
      <c r="U84" s="78" t="s">
        <v>733</v>
      </c>
      <c r="V84" s="78" t="s">
        <v>734</v>
      </c>
      <c r="W84" s="78" t="s">
        <v>735</v>
      </c>
      <c r="X84" s="78" t="s">
        <v>77</v>
      </c>
      <c r="Y84" s="78" t="s">
        <v>736</v>
      </c>
      <c r="Z84" s="78" t="e">
        <v>#NAME?</v>
      </c>
      <c r="AA84" s="78" t="s">
        <v>737</v>
      </c>
      <c r="AB84" s="78" t="s">
        <v>4307</v>
      </c>
      <c r="AC84" s="78" t="s">
        <v>739</v>
      </c>
      <c r="AD84" s="78" t="s">
        <v>740</v>
      </c>
      <c r="AE84" s="78" t="s">
        <v>741</v>
      </c>
      <c r="AF84" s="78" t="s">
        <v>742</v>
      </c>
      <c r="AG84" s="78" t="s">
        <v>69</v>
      </c>
    </row>
    <row r="85">
      <c r="A85" s="78">
        <v>86.0</v>
      </c>
      <c r="B85" s="77" t="s">
        <v>744</v>
      </c>
      <c r="C85" s="77" t="s">
        <v>2129</v>
      </c>
      <c r="D85" s="78">
        <v>2016.0</v>
      </c>
      <c r="E85" s="78" t="s">
        <v>745</v>
      </c>
      <c r="F85" s="82">
        <v>3.0</v>
      </c>
      <c r="G85" s="83">
        <v>-3.0</v>
      </c>
      <c r="H85" s="82">
        <v>-2.0</v>
      </c>
      <c r="I85" s="83">
        <v>-3.0</v>
      </c>
      <c r="J85" s="82">
        <v>0.0</v>
      </c>
      <c r="K85" s="80" t="s">
        <v>163</v>
      </c>
      <c r="L85" s="78">
        <v>0.0</v>
      </c>
      <c r="M85" s="78">
        <v>1.0</v>
      </c>
      <c r="N85" s="78" t="s">
        <v>59</v>
      </c>
      <c r="O85" s="78" t="s">
        <v>110</v>
      </c>
      <c r="P85" s="77" t="s">
        <v>111</v>
      </c>
      <c r="Q85" s="78">
        <v>0.0</v>
      </c>
      <c r="R85" s="78">
        <v>0.25</v>
      </c>
      <c r="S85" s="78">
        <v>0.75</v>
      </c>
      <c r="T85" s="78">
        <v>1.0</v>
      </c>
      <c r="U85" s="78" t="s">
        <v>4308</v>
      </c>
      <c r="V85" s="78" t="s">
        <v>165</v>
      </c>
      <c r="W85" s="78" t="s">
        <v>4309</v>
      </c>
      <c r="X85" s="78" t="s">
        <v>77</v>
      </c>
      <c r="Y85" s="78" t="s">
        <v>748</v>
      </c>
      <c r="Z85" s="78" t="e">
        <v>#NAME?</v>
      </c>
      <c r="AA85" s="78" t="s">
        <v>749</v>
      </c>
      <c r="AB85" s="78" t="s">
        <v>4310</v>
      </c>
      <c r="AC85" s="78" t="s">
        <v>751</v>
      </c>
      <c r="AD85" s="78" t="s">
        <v>752</v>
      </c>
      <c r="AE85" s="78" t="s">
        <v>753</v>
      </c>
      <c r="AF85" s="88" t="s">
        <v>2140</v>
      </c>
      <c r="AG85" s="78" t="s">
        <v>755</v>
      </c>
    </row>
    <row r="86">
      <c r="A86" s="78">
        <v>85.0</v>
      </c>
      <c r="B86" s="77" t="s">
        <v>1566</v>
      </c>
      <c r="C86" s="77" t="s">
        <v>1565</v>
      </c>
      <c r="D86" s="78">
        <v>2014.0</v>
      </c>
      <c r="E86" s="78" t="s">
        <v>1567</v>
      </c>
      <c r="F86" s="82">
        <v>3.0</v>
      </c>
      <c r="G86" s="83">
        <v>-3.0</v>
      </c>
      <c r="H86" s="82">
        <v>-2.0</v>
      </c>
      <c r="I86" s="83">
        <v>-3.0</v>
      </c>
      <c r="J86" s="82">
        <v>0.0</v>
      </c>
      <c r="K86" s="80" t="s">
        <v>163</v>
      </c>
      <c r="L86" s="78">
        <v>0.0</v>
      </c>
      <c r="M86" s="78">
        <v>1.0</v>
      </c>
      <c r="N86" s="78" t="s">
        <v>59</v>
      </c>
      <c r="O86" s="78" t="s">
        <v>110</v>
      </c>
      <c r="P86" s="77" t="s">
        <v>111</v>
      </c>
      <c r="Q86" s="78">
        <v>0.0</v>
      </c>
      <c r="R86" s="78">
        <v>0.0</v>
      </c>
      <c r="S86" s="78">
        <v>1.0</v>
      </c>
      <c r="T86" s="78">
        <v>1.0</v>
      </c>
      <c r="U86" s="78" t="s">
        <v>1568</v>
      </c>
      <c r="V86" s="78" t="s">
        <v>165</v>
      </c>
      <c r="W86" s="78" t="s">
        <v>1569</v>
      </c>
      <c r="X86" s="78" t="s">
        <v>77</v>
      </c>
      <c r="Y86" s="78" t="s">
        <v>1570</v>
      </c>
      <c r="Z86" s="78" t="e">
        <v>#NAME?</v>
      </c>
      <c r="AA86" s="78" t="s">
        <v>1571</v>
      </c>
      <c r="AB86" s="78" t="s">
        <v>4311</v>
      </c>
      <c r="AC86" s="78" t="s">
        <v>1573</v>
      </c>
      <c r="AD86" s="78" t="s">
        <v>1574</v>
      </c>
      <c r="AE86" s="78" t="s">
        <v>1575</v>
      </c>
      <c r="AF86" s="81"/>
      <c r="AG86" s="81"/>
    </row>
    <row r="87">
      <c r="A87" s="78">
        <v>84.0</v>
      </c>
      <c r="B87" s="77" t="s">
        <v>2130</v>
      </c>
      <c r="C87" s="77" t="s">
        <v>743</v>
      </c>
      <c r="D87" s="78">
        <v>2014.0</v>
      </c>
      <c r="E87" s="78" t="s">
        <v>2131</v>
      </c>
      <c r="F87" s="82">
        <v>3.0</v>
      </c>
      <c r="G87" s="83">
        <v>-3.0</v>
      </c>
      <c r="H87" s="82">
        <v>-2.0</v>
      </c>
      <c r="I87" s="83">
        <v>-3.0</v>
      </c>
      <c r="J87" s="82">
        <v>0.0</v>
      </c>
      <c r="K87" s="80" t="s">
        <v>163</v>
      </c>
      <c r="L87" s="78">
        <v>0.0</v>
      </c>
      <c r="M87" s="78">
        <v>1.0</v>
      </c>
      <c r="N87" s="78" t="s">
        <v>59</v>
      </c>
      <c r="O87" s="78" t="s">
        <v>110</v>
      </c>
      <c r="P87" s="77" t="s">
        <v>111</v>
      </c>
      <c r="Q87" s="78">
        <v>0.25</v>
      </c>
      <c r="R87" s="78">
        <v>0.0</v>
      </c>
      <c r="S87" s="78">
        <v>0.75</v>
      </c>
      <c r="T87" s="78">
        <v>1.0</v>
      </c>
      <c r="U87" s="78" t="s">
        <v>4312</v>
      </c>
      <c r="V87" s="78" t="s">
        <v>165</v>
      </c>
      <c r="W87" s="81"/>
      <c r="X87" s="78" t="s">
        <v>77</v>
      </c>
      <c r="Y87" s="78" t="s">
        <v>2134</v>
      </c>
      <c r="Z87" s="78" t="e">
        <v>#NAME?</v>
      </c>
      <c r="AA87" s="78" t="s">
        <v>2135</v>
      </c>
      <c r="AB87" s="78" t="s">
        <v>4313</v>
      </c>
      <c r="AC87" s="78" t="s">
        <v>2137</v>
      </c>
      <c r="AD87" s="78" t="s">
        <v>2138</v>
      </c>
      <c r="AE87" s="78" t="s">
        <v>2139</v>
      </c>
      <c r="AF87" s="81"/>
      <c r="AG87" s="81"/>
    </row>
    <row r="88">
      <c r="A88" s="76">
        <v>87.0</v>
      </c>
      <c r="B88" s="77" t="s">
        <v>141</v>
      </c>
      <c r="C88" s="77" t="s">
        <v>4314</v>
      </c>
      <c r="D88" s="78">
        <v>2014.0</v>
      </c>
      <c r="E88" s="78" t="s">
        <v>703</v>
      </c>
      <c r="F88" s="78">
        <v>3.0</v>
      </c>
      <c r="G88" s="79">
        <v>-9.0</v>
      </c>
      <c r="H88" s="78">
        <v>-7.0</v>
      </c>
      <c r="I88" s="85">
        <v>-9.0</v>
      </c>
      <c r="J88" s="12">
        <v>-3.0</v>
      </c>
      <c r="K88" s="80" t="s">
        <v>109</v>
      </c>
      <c r="L88" s="78">
        <v>0.0</v>
      </c>
      <c r="M88" s="78">
        <v>1.0</v>
      </c>
      <c r="N88" s="78" t="s">
        <v>59</v>
      </c>
      <c r="O88" s="78" t="s">
        <v>110</v>
      </c>
      <c r="P88" s="77" t="s">
        <v>153</v>
      </c>
      <c r="Q88" s="78">
        <v>0.25</v>
      </c>
      <c r="R88" s="78">
        <v>0.0</v>
      </c>
      <c r="S88" s="78">
        <v>0.75</v>
      </c>
      <c r="T88" s="78">
        <v>1.0</v>
      </c>
      <c r="U88" s="78" t="s">
        <v>757</v>
      </c>
      <c r="V88" s="78" t="s">
        <v>758</v>
      </c>
      <c r="W88" s="78" t="s">
        <v>759</v>
      </c>
      <c r="X88" s="78" t="s">
        <v>77</v>
      </c>
      <c r="Y88" s="78" t="s">
        <v>760</v>
      </c>
      <c r="Z88" s="78" t="e">
        <v>#NAME?</v>
      </c>
      <c r="AA88" s="78" t="s">
        <v>761</v>
      </c>
      <c r="AB88" s="78" t="s">
        <v>4315</v>
      </c>
      <c r="AC88" s="78" t="s">
        <v>148</v>
      </c>
      <c r="AD88" s="78" t="s">
        <v>763</v>
      </c>
      <c r="AE88" s="78" t="s">
        <v>764</v>
      </c>
      <c r="AF88" s="78" t="s">
        <v>765</v>
      </c>
      <c r="AG88" s="78" t="s">
        <v>84</v>
      </c>
    </row>
    <row r="89">
      <c r="A89" s="76">
        <v>88.0</v>
      </c>
      <c r="B89" s="77" t="s">
        <v>141</v>
      </c>
      <c r="C89" s="77" t="s">
        <v>4316</v>
      </c>
      <c r="D89" s="78">
        <v>2015.0</v>
      </c>
      <c r="E89" s="78" t="s">
        <v>108</v>
      </c>
      <c r="F89" s="78">
        <v>3.0</v>
      </c>
      <c r="G89" s="79">
        <v>-9.0</v>
      </c>
      <c r="H89" s="78">
        <v>-6.0</v>
      </c>
      <c r="I89" s="79">
        <v>-9.0</v>
      </c>
      <c r="J89" s="78">
        <v>0.0</v>
      </c>
      <c r="K89" s="80" t="s">
        <v>142</v>
      </c>
      <c r="L89" s="78">
        <v>1.0</v>
      </c>
      <c r="M89" s="78">
        <v>1.0</v>
      </c>
      <c r="N89" s="78" t="s">
        <v>59</v>
      </c>
      <c r="O89" s="78" t="s">
        <v>110</v>
      </c>
      <c r="P89" s="77" t="s">
        <v>20</v>
      </c>
      <c r="Q89" s="78">
        <v>0.25</v>
      </c>
      <c r="R89" s="78">
        <v>0.0</v>
      </c>
      <c r="S89" s="78">
        <v>0.75</v>
      </c>
      <c r="T89" s="78">
        <v>1.0</v>
      </c>
      <c r="U89" s="78" t="s">
        <v>143</v>
      </c>
      <c r="V89" s="78" t="s">
        <v>144</v>
      </c>
      <c r="W89" s="81"/>
      <c r="X89" s="78" t="s">
        <v>77</v>
      </c>
      <c r="Y89" s="78" t="s">
        <v>145</v>
      </c>
      <c r="Z89" s="81"/>
      <c r="AA89" s="78" t="s">
        <v>146</v>
      </c>
      <c r="AB89" s="78" t="s">
        <v>4317</v>
      </c>
      <c r="AC89" s="78" t="s">
        <v>148</v>
      </c>
      <c r="AD89" s="78" t="s">
        <v>149</v>
      </c>
      <c r="AE89" s="81"/>
      <c r="AF89" s="78" t="s">
        <v>150</v>
      </c>
      <c r="AG89" s="78" t="s">
        <v>84</v>
      </c>
    </row>
    <row r="90">
      <c r="A90" s="78">
        <v>91.0</v>
      </c>
      <c r="B90" s="77" t="s">
        <v>3296</v>
      </c>
      <c r="C90" s="77" t="s">
        <v>3304</v>
      </c>
      <c r="D90" s="78">
        <v>2010.0</v>
      </c>
      <c r="E90" s="78" t="s">
        <v>370</v>
      </c>
      <c r="F90" s="78">
        <v>3.0</v>
      </c>
      <c r="G90" s="79">
        <v>-3.0</v>
      </c>
      <c r="H90" s="78">
        <v>-2.0</v>
      </c>
      <c r="I90" s="79">
        <v>0.0</v>
      </c>
      <c r="J90" s="78">
        <v>0.0</v>
      </c>
      <c r="K90" s="80" t="s">
        <v>177</v>
      </c>
      <c r="L90" s="78">
        <v>0.0</v>
      </c>
      <c r="M90" s="78">
        <v>1.0</v>
      </c>
      <c r="N90" s="78" t="s">
        <v>96</v>
      </c>
      <c r="O90" s="78" t="s">
        <v>110</v>
      </c>
      <c r="P90" s="77" t="s">
        <v>111</v>
      </c>
      <c r="Q90" s="78">
        <v>0.75</v>
      </c>
      <c r="R90" s="78">
        <v>0.25</v>
      </c>
      <c r="S90" s="78">
        <v>0.0</v>
      </c>
      <c r="T90" s="78">
        <v>1.0</v>
      </c>
      <c r="U90" s="78" t="s">
        <v>178</v>
      </c>
      <c r="V90" s="78" t="s">
        <v>49</v>
      </c>
      <c r="W90" s="78" t="s">
        <v>826</v>
      </c>
      <c r="X90" s="78" t="s">
        <v>77</v>
      </c>
      <c r="Y90" s="78" t="s">
        <v>4318</v>
      </c>
      <c r="Z90" s="78" t="e">
        <v>#NAME?</v>
      </c>
      <c r="AA90" s="78" t="s">
        <v>3307</v>
      </c>
      <c r="AB90" s="78" t="s">
        <v>4319</v>
      </c>
      <c r="AC90" s="78" t="s">
        <v>3309</v>
      </c>
      <c r="AD90" s="78" t="s">
        <v>3310</v>
      </c>
      <c r="AE90" s="78" t="s">
        <v>3311</v>
      </c>
      <c r="AF90" s="81"/>
      <c r="AG90" s="81"/>
    </row>
    <row r="91">
      <c r="A91" s="78">
        <v>89.0</v>
      </c>
      <c r="B91" s="77" t="s">
        <v>3296</v>
      </c>
      <c r="C91" s="86" t="s">
        <v>4320</v>
      </c>
      <c r="D91" s="78">
        <v>2009.0</v>
      </c>
      <c r="E91" s="78" t="s">
        <v>133</v>
      </c>
      <c r="F91" s="78">
        <v>3.0</v>
      </c>
      <c r="G91" s="79">
        <v>-3.0</v>
      </c>
      <c r="H91" s="78">
        <v>-2.0</v>
      </c>
      <c r="I91" s="79" t="s">
        <v>49</v>
      </c>
      <c r="J91" s="78" t="s">
        <v>49</v>
      </c>
      <c r="K91" s="80" t="s">
        <v>177</v>
      </c>
      <c r="L91" s="78">
        <v>0.0</v>
      </c>
      <c r="M91" s="78">
        <v>1.0</v>
      </c>
      <c r="N91" s="78" t="s">
        <v>59</v>
      </c>
      <c r="O91" s="78" t="s">
        <v>134</v>
      </c>
      <c r="P91" s="77" t="s">
        <v>3297</v>
      </c>
      <c r="Q91" s="78">
        <v>1.0</v>
      </c>
      <c r="R91" s="78">
        <v>0.0</v>
      </c>
      <c r="S91" s="78">
        <v>0.0</v>
      </c>
      <c r="T91" s="78">
        <v>1.0</v>
      </c>
      <c r="U91" s="78" t="s">
        <v>4321</v>
      </c>
      <c r="V91" s="78" t="s">
        <v>4322</v>
      </c>
      <c r="W91" s="81"/>
      <c r="X91" s="78" t="s">
        <v>77</v>
      </c>
      <c r="Y91" s="78" t="s">
        <v>134</v>
      </c>
      <c r="Z91" s="78" t="s">
        <v>49</v>
      </c>
      <c r="AA91" s="78" t="s">
        <v>49</v>
      </c>
      <c r="AB91" s="78" t="s">
        <v>4323</v>
      </c>
      <c r="AC91" s="78" t="s">
        <v>3301</v>
      </c>
      <c r="AD91" s="78" t="s">
        <v>49</v>
      </c>
      <c r="AE91" s="78" t="s">
        <v>49</v>
      </c>
      <c r="AF91" s="81"/>
      <c r="AG91" s="81"/>
    </row>
    <row r="92">
      <c r="A92" s="76">
        <v>92.0</v>
      </c>
      <c r="B92" s="77" t="s">
        <v>1578</v>
      </c>
      <c r="C92" s="77" t="s">
        <v>1577</v>
      </c>
      <c r="D92" s="78">
        <v>2013.0</v>
      </c>
      <c r="E92" s="78" t="s">
        <v>39</v>
      </c>
      <c r="F92" s="78">
        <v>2.0</v>
      </c>
      <c r="G92" s="79">
        <v>-9.0</v>
      </c>
      <c r="H92" s="78">
        <v>-6.0</v>
      </c>
      <c r="I92" s="89">
        <v>-6.0</v>
      </c>
      <c r="J92" s="78">
        <v>3.0</v>
      </c>
      <c r="K92" s="80" t="s">
        <v>72</v>
      </c>
      <c r="L92" s="78">
        <v>1.0</v>
      </c>
      <c r="M92" s="78">
        <v>0.0</v>
      </c>
      <c r="N92" s="78" t="s">
        <v>59</v>
      </c>
      <c r="O92" s="78" t="s">
        <v>110</v>
      </c>
      <c r="P92" s="77" t="s">
        <v>1579</v>
      </c>
      <c r="Q92" s="78">
        <v>0.25</v>
      </c>
      <c r="R92" s="78">
        <v>0.5</v>
      </c>
      <c r="S92" s="78">
        <v>0.25</v>
      </c>
      <c r="T92" s="78">
        <v>1.0</v>
      </c>
      <c r="U92" s="78" t="s">
        <v>4324</v>
      </c>
      <c r="V92" s="78" t="s">
        <v>813</v>
      </c>
      <c r="W92" s="78" t="s">
        <v>76</v>
      </c>
      <c r="X92" s="78" t="s">
        <v>1581</v>
      </c>
      <c r="Y92" s="78" t="s">
        <v>1582</v>
      </c>
      <c r="Z92" s="81"/>
      <c r="AA92" s="78" t="s">
        <v>1583</v>
      </c>
      <c r="AB92" s="78" t="s">
        <v>4325</v>
      </c>
      <c r="AC92" s="78" t="s">
        <v>1585</v>
      </c>
      <c r="AD92" s="78" t="s">
        <v>1586</v>
      </c>
      <c r="AE92" s="78" t="s">
        <v>1587</v>
      </c>
      <c r="AF92" s="78" t="s">
        <v>1588</v>
      </c>
      <c r="AG92" s="78" t="s">
        <v>69</v>
      </c>
    </row>
    <row r="93">
      <c r="A93" s="78">
        <v>90.0</v>
      </c>
      <c r="B93" s="77" t="s">
        <v>4326</v>
      </c>
      <c r="C93" s="77" t="s">
        <v>4327</v>
      </c>
      <c r="D93" s="78">
        <v>2009.0</v>
      </c>
      <c r="E93" s="78" t="s">
        <v>39</v>
      </c>
      <c r="F93" s="78">
        <v>3.0</v>
      </c>
      <c r="G93" s="79">
        <v>-3.0</v>
      </c>
      <c r="H93" s="78">
        <v>-2.0</v>
      </c>
      <c r="I93" s="79">
        <v>0.0</v>
      </c>
      <c r="J93" s="78">
        <v>0.0</v>
      </c>
      <c r="K93" s="80" t="s">
        <v>177</v>
      </c>
      <c r="L93" s="78">
        <v>0.0</v>
      </c>
      <c r="M93" s="78">
        <v>1.0</v>
      </c>
      <c r="N93" s="78" t="s">
        <v>59</v>
      </c>
      <c r="O93" s="78" t="s">
        <v>42</v>
      </c>
      <c r="P93" s="77" t="s">
        <v>3288</v>
      </c>
      <c r="Q93" s="78">
        <v>1.0</v>
      </c>
      <c r="R93" s="78">
        <v>0.0</v>
      </c>
      <c r="S93" s="78">
        <v>0.0</v>
      </c>
      <c r="T93" s="78">
        <v>1.0</v>
      </c>
      <c r="U93" s="78" t="s">
        <v>2260</v>
      </c>
      <c r="V93" s="78" t="s">
        <v>4328</v>
      </c>
      <c r="W93" s="81"/>
      <c r="X93" s="78" t="s">
        <v>3289</v>
      </c>
      <c r="Y93" s="78" t="s">
        <v>3290</v>
      </c>
      <c r="Z93" s="78" t="e">
        <v>#NAME?</v>
      </c>
      <c r="AA93" s="78" t="s">
        <v>3291</v>
      </c>
      <c r="AB93" s="78" t="s">
        <v>4329</v>
      </c>
      <c r="AC93" s="78" t="s">
        <v>3293</v>
      </c>
      <c r="AD93" s="78" t="s">
        <v>254</v>
      </c>
      <c r="AE93" s="78" t="s">
        <v>49</v>
      </c>
      <c r="AF93" s="81"/>
      <c r="AG93" s="81"/>
    </row>
    <row r="94">
      <c r="A94" s="78">
        <v>93.0</v>
      </c>
      <c r="B94" s="77" t="s">
        <v>1590</v>
      </c>
      <c r="C94" s="77" t="s">
        <v>1589</v>
      </c>
      <c r="D94" s="78">
        <v>2008.0</v>
      </c>
      <c r="E94" s="78" t="s">
        <v>666</v>
      </c>
      <c r="F94" s="68">
        <v>0.0</v>
      </c>
      <c r="G94" s="79">
        <v>-9.0</v>
      </c>
      <c r="H94" s="78">
        <v>-6.0</v>
      </c>
      <c r="I94" s="79">
        <v>2.0</v>
      </c>
      <c r="J94" s="78">
        <v>3.0</v>
      </c>
      <c r="K94" s="80" t="s">
        <v>109</v>
      </c>
      <c r="L94" s="78">
        <v>0.0</v>
      </c>
      <c r="M94" s="78">
        <v>1.0</v>
      </c>
      <c r="N94" s="78" t="s">
        <v>59</v>
      </c>
      <c r="O94" s="78" t="s">
        <v>122</v>
      </c>
      <c r="P94" s="77" t="s">
        <v>111</v>
      </c>
      <c r="Q94" s="78">
        <v>1.0</v>
      </c>
      <c r="R94" s="78">
        <v>0.0</v>
      </c>
      <c r="S94" s="78">
        <v>0.0</v>
      </c>
      <c r="T94" s="78">
        <v>1.0</v>
      </c>
      <c r="U94" s="78" t="s">
        <v>1603</v>
      </c>
      <c r="V94" s="78" t="s">
        <v>804</v>
      </c>
      <c r="W94" s="81"/>
      <c r="X94" s="78" t="s">
        <v>1592</v>
      </c>
      <c r="Y94" s="78" t="s">
        <v>4330</v>
      </c>
      <c r="Z94" s="78" t="e">
        <v>#NAME?</v>
      </c>
      <c r="AA94" s="78" t="s">
        <v>1594</v>
      </c>
      <c r="AB94" s="78" t="s">
        <v>4331</v>
      </c>
      <c r="AC94" s="78" t="s">
        <v>1596</v>
      </c>
      <c r="AD94" s="78" t="s">
        <v>1454</v>
      </c>
      <c r="AE94" s="78" t="s">
        <v>49</v>
      </c>
      <c r="AF94" s="81"/>
      <c r="AG94" s="81"/>
    </row>
    <row r="95">
      <c r="A95" s="78">
        <v>95.0</v>
      </c>
      <c r="B95" s="77" t="s">
        <v>1600</v>
      </c>
      <c r="C95" s="77" t="s">
        <v>4332</v>
      </c>
      <c r="D95" s="78">
        <v>2013.0</v>
      </c>
      <c r="E95" s="78" t="s">
        <v>666</v>
      </c>
      <c r="F95" s="68">
        <v>0.0</v>
      </c>
      <c r="G95" s="79">
        <v>-9.0</v>
      </c>
      <c r="H95" s="78">
        <v>-6.0</v>
      </c>
      <c r="I95" s="79">
        <v>2.0</v>
      </c>
      <c r="J95" s="78">
        <v>3.0</v>
      </c>
      <c r="K95" s="80" t="s">
        <v>109</v>
      </c>
      <c r="L95" s="78">
        <v>0.0</v>
      </c>
      <c r="M95" s="78">
        <v>1.0</v>
      </c>
      <c r="N95" s="78" t="s">
        <v>59</v>
      </c>
      <c r="O95" s="78" t="s">
        <v>122</v>
      </c>
      <c r="P95" s="77" t="s">
        <v>111</v>
      </c>
      <c r="Q95" s="78">
        <v>0.0</v>
      </c>
      <c r="R95" s="78">
        <v>1.0</v>
      </c>
      <c r="S95" s="78">
        <v>0.0</v>
      </c>
      <c r="T95" s="78">
        <v>1.0</v>
      </c>
      <c r="U95" s="78" t="s">
        <v>1603</v>
      </c>
      <c r="V95" s="78" t="s">
        <v>804</v>
      </c>
      <c r="W95" s="81"/>
      <c r="X95" s="78" t="s">
        <v>77</v>
      </c>
      <c r="Y95" s="78" t="s">
        <v>1613</v>
      </c>
      <c r="Z95" s="78" t="e">
        <v>#NAME?</v>
      </c>
      <c r="AA95" s="78" t="s">
        <v>1614</v>
      </c>
      <c r="AB95" s="78" t="s">
        <v>4333</v>
      </c>
      <c r="AC95" s="78" t="s">
        <v>1616</v>
      </c>
      <c r="AD95" s="78" t="s">
        <v>1609</v>
      </c>
      <c r="AE95" s="78" t="s">
        <v>1610</v>
      </c>
      <c r="AF95" s="81"/>
      <c r="AG95" s="81"/>
    </row>
    <row r="96">
      <c r="A96" s="76">
        <v>94.0</v>
      </c>
      <c r="B96" s="77" t="s">
        <v>1600</v>
      </c>
      <c r="C96" s="77" t="s">
        <v>1599</v>
      </c>
      <c r="D96" s="78">
        <v>2010.0</v>
      </c>
      <c r="E96" s="78" t="s">
        <v>4334</v>
      </c>
      <c r="F96" s="78">
        <v>0.0</v>
      </c>
      <c r="G96" s="79">
        <v>-7.0</v>
      </c>
      <c r="H96" s="78">
        <v>-6.0</v>
      </c>
      <c r="I96" s="79">
        <v>3.0</v>
      </c>
      <c r="J96" s="78">
        <v>3.0</v>
      </c>
      <c r="K96" s="80" t="s">
        <v>109</v>
      </c>
      <c r="L96" s="78">
        <v>0.0</v>
      </c>
      <c r="M96" s="78">
        <v>1.0</v>
      </c>
      <c r="N96" s="78" t="s">
        <v>59</v>
      </c>
      <c r="O96" s="78" t="s">
        <v>122</v>
      </c>
      <c r="P96" s="77" t="s">
        <v>849</v>
      </c>
      <c r="Q96" s="78">
        <v>0.0</v>
      </c>
      <c r="R96" s="78">
        <v>1.0</v>
      </c>
      <c r="S96" s="78">
        <v>0.0</v>
      </c>
      <c r="T96" s="78">
        <v>1.0</v>
      </c>
      <c r="U96" s="78" t="s">
        <v>1603</v>
      </c>
      <c r="V96" s="78" t="s">
        <v>49</v>
      </c>
      <c r="W96" s="81"/>
      <c r="X96" s="78" t="s">
        <v>77</v>
      </c>
      <c r="Y96" s="78" t="s">
        <v>4335</v>
      </c>
      <c r="Z96" s="78" t="e">
        <v>#NAME?</v>
      </c>
      <c r="AA96" s="78" t="s">
        <v>1606</v>
      </c>
      <c r="AB96" s="78" t="s">
        <v>4336</v>
      </c>
      <c r="AC96" s="78" t="s">
        <v>1608</v>
      </c>
      <c r="AD96" s="78" t="s">
        <v>1617</v>
      </c>
      <c r="AE96" s="78" t="s">
        <v>1618</v>
      </c>
      <c r="AF96" s="78" t="s">
        <v>1611</v>
      </c>
      <c r="AG96" s="78" t="s">
        <v>84</v>
      </c>
    </row>
    <row r="97">
      <c r="A97" s="78">
        <v>96.0</v>
      </c>
      <c r="B97" s="77" t="s">
        <v>3315</v>
      </c>
      <c r="C97" s="77" t="s">
        <v>4337</v>
      </c>
      <c r="D97" s="78">
        <v>2004.0</v>
      </c>
      <c r="E97" s="78" t="s">
        <v>39</v>
      </c>
      <c r="F97" s="78">
        <v>3.0</v>
      </c>
      <c r="G97" s="79">
        <v>-3.0</v>
      </c>
      <c r="H97" s="78">
        <v>-2.0</v>
      </c>
      <c r="I97" s="79">
        <v>0.0</v>
      </c>
      <c r="J97" s="78">
        <v>0.0</v>
      </c>
      <c r="K97" s="80" t="s">
        <v>177</v>
      </c>
      <c r="L97" s="78">
        <v>0.0</v>
      </c>
      <c r="M97" s="78">
        <v>0.0</v>
      </c>
      <c r="N97" s="78" t="s">
        <v>59</v>
      </c>
      <c r="O97" s="78" t="s">
        <v>42</v>
      </c>
      <c r="P97" s="77" t="s">
        <v>3316</v>
      </c>
      <c r="Q97" s="78">
        <v>0.0</v>
      </c>
      <c r="R97" s="78">
        <v>0.0</v>
      </c>
      <c r="S97" s="78">
        <v>1.0</v>
      </c>
      <c r="T97" s="78">
        <v>1.0</v>
      </c>
      <c r="U97" s="78" t="s">
        <v>4338</v>
      </c>
      <c r="V97" s="78" t="s">
        <v>3318</v>
      </c>
      <c r="W97" s="78" t="s">
        <v>635</v>
      </c>
      <c r="X97" s="78" t="s">
        <v>3319</v>
      </c>
      <c r="Y97" s="78" t="s">
        <v>4339</v>
      </c>
      <c r="Z97" s="78" t="e">
        <v>#NAME?</v>
      </c>
      <c r="AA97" s="78" t="s">
        <v>3321</v>
      </c>
      <c r="AB97" s="78" t="s">
        <v>4340</v>
      </c>
      <c r="AC97" s="78" t="s">
        <v>3323</v>
      </c>
      <c r="AD97" s="78" t="s">
        <v>3324</v>
      </c>
      <c r="AE97" s="78" t="s">
        <v>49</v>
      </c>
      <c r="AF97" s="81"/>
      <c r="AG97" s="81"/>
    </row>
    <row r="98">
      <c r="A98" s="78">
        <v>97.0</v>
      </c>
      <c r="B98" s="77" t="s">
        <v>2142</v>
      </c>
      <c r="C98" s="77" t="s">
        <v>2141</v>
      </c>
      <c r="D98" s="78">
        <v>2009.0</v>
      </c>
      <c r="E98" s="78" t="s">
        <v>196</v>
      </c>
      <c r="F98" s="78">
        <v>3.0</v>
      </c>
      <c r="G98" s="79">
        <v>-3.0</v>
      </c>
      <c r="H98" s="78">
        <v>-2.0</v>
      </c>
      <c r="I98" s="79">
        <v>-3.0</v>
      </c>
      <c r="J98" s="78">
        <v>0.0</v>
      </c>
      <c r="K98" s="80" t="s">
        <v>177</v>
      </c>
      <c r="L98" s="78">
        <v>0.0</v>
      </c>
      <c r="M98" s="78">
        <v>1.0</v>
      </c>
      <c r="N98" s="78" t="s">
        <v>59</v>
      </c>
      <c r="O98" s="78" t="s">
        <v>110</v>
      </c>
      <c r="P98" s="77" t="s">
        <v>111</v>
      </c>
      <c r="Q98" s="78">
        <v>0.0</v>
      </c>
      <c r="R98" s="78">
        <v>1.0</v>
      </c>
      <c r="S98" s="78">
        <v>0.0</v>
      </c>
      <c r="T98" s="78">
        <v>1.0</v>
      </c>
      <c r="U98" s="78" t="s">
        <v>4341</v>
      </c>
      <c r="V98" s="78" t="s">
        <v>49</v>
      </c>
      <c r="W98" s="78" t="s">
        <v>199</v>
      </c>
      <c r="X98" s="78" t="s">
        <v>532</v>
      </c>
      <c r="Y98" s="78" t="s">
        <v>4342</v>
      </c>
      <c r="Z98" s="78" t="e">
        <v>#NAME?</v>
      </c>
      <c r="AA98" s="78" t="s">
        <v>2145</v>
      </c>
      <c r="AB98" s="78" t="s">
        <v>4343</v>
      </c>
      <c r="AC98" s="78" t="s">
        <v>2147</v>
      </c>
      <c r="AD98" s="78" t="s">
        <v>2148</v>
      </c>
      <c r="AE98" s="78" t="s">
        <v>49</v>
      </c>
      <c r="AF98" s="81"/>
      <c r="AG98" s="81"/>
    </row>
    <row r="99">
      <c r="A99" s="78">
        <v>98.0</v>
      </c>
      <c r="B99" s="77" t="s">
        <v>2151</v>
      </c>
      <c r="C99" s="77" t="s">
        <v>4344</v>
      </c>
      <c r="D99" s="78">
        <v>2011.0</v>
      </c>
      <c r="E99" s="78" t="s">
        <v>4345</v>
      </c>
      <c r="F99" s="78">
        <v>3.0</v>
      </c>
      <c r="G99" s="79">
        <v>-3.0</v>
      </c>
      <c r="H99" s="78">
        <v>-2.0</v>
      </c>
      <c r="I99" s="79">
        <v>-2.0</v>
      </c>
      <c r="J99" s="78">
        <v>0.0</v>
      </c>
      <c r="K99" s="80" t="s">
        <v>177</v>
      </c>
      <c r="L99" s="78">
        <v>0.0</v>
      </c>
      <c r="M99" s="78">
        <v>1.0</v>
      </c>
      <c r="N99" s="78" t="s">
        <v>59</v>
      </c>
      <c r="O99" s="78" t="s">
        <v>42</v>
      </c>
      <c r="P99" s="77" t="s">
        <v>245</v>
      </c>
      <c r="Q99" s="78">
        <v>0.75</v>
      </c>
      <c r="R99" s="78">
        <v>0.0</v>
      </c>
      <c r="S99" s="78">
        <v>0.25</v>
      </c>
      <c r="T99" s="78">
        <v>1.0</v>
      </c>
      <c r="U99" s="78" t="s">
        <v>4346</v>
      </c>
      <c r="V99" s="78" t="s">
        <v>4347</v>
      </c>
      <c r="W99" s="78" t="s">
        <v>2155</v>
      </c>
      <c r="X99" s="78" t="s">
        <v>249</v>
      </c>
      <c r="Y99" s="78" t="s">
        <v>4348</v>
      </c>
      <c r="Z99" s="78" t="e">
        <v>#NAME?</v>
      </c>
      <c r="AA99" s="78" t="s">
        <v>2157</v>
      </c>
      <c r="AB99" s="78" t="s">
        <v>4349</v>
      </c>
      <c r="AC99" s="78" t="s">
        <v>2159</v>
      </c>
      <c r="AD99" s="78" t="s">
        <v>2160</v>
      </c>
      <c r="AE99" s="78" t="s">
        <v>2161</v>
      </c>
      <c r="AF99" s="81"/>
      <c r="AG99" s="81"/>
    </row>
    <row r="100">
      <c r="A100" s="78">
        <v>99.0</v>
      </c>
      <c r="B100" s="77" t="s">
        <v>3328</v>
      </c>
      <c r="C100" s="77" t="s">
        <v>3327</v>
      </c>
      <c r="D100" s="78">
        <v>2013.0</v>
      </c>
      <c r="E100" s="78" t="s">
        <v>3329</v>
      </c>
      <c r="F100" s="78">
        <v>3.0</v>
      </c>
      <c r="G100" s="79">
        <v>-3.0</v>
      </c>
      <c r="H100" s="78">
        <v>-2.0</v>
      </c>
      <c r="I100" s="79" t="s">
        <v>49</v>
      </c>
      <c r="J100" s="78" t="s">
        <v>49</v>
      </c>
      <c r="K100" s="80" t="s">
        <v>177</v>
      </c>
      <c r="L100" s="78">
        <v>0.0</v>
      </c>
      <c r="M100" s="78">
        <v>1.0</v>
      </c>
      <c r="N100" s="78" t="s">
        <v>96</v>
      </c>
      <c r="O100" s="78" t="s">
        <v>122</v>
      </c>
      <c r="P100" s="77" t="s">
        <v>111</v>
      </c>
      <c r="Q100" s="78">
        <v>0.25</v>
      </c>
      <c r="R100" s="78">
        <v>0.75</v>
      </c>
      <c r="S100" s="78">
        <v>0.0</v>
      </c>
      <c r="T100" s="78">
        <v>1.0</v>
      </c>
      <c r="U100" s="78" t="s">
        <v>4350</v>
      </c>
      <c r="V100" s="78" t="s">
        <v>49</v>
      </c>
      <c r="W100" s="78" t="s">
        <v>199</v>
      </c>
      <c r="X100" s="78" t="s">
        <v>77</v>
      </c>
      <c r="Y100" s="78" t="s">
        <v>4351</v>
      </c>
      <c r="Z100" s="78" t="e">
        <v>#NAME?</v>
      </c>
      <c r="AA100" s="78" t="s">
        <v>3333</v>
      </c>
      <c r="AB100" s="78" t="s">
        <v>4352</v>
      </c>
      <c r="AC100" s="78" t="s">
        <v>3334</v>
      </c>
      <c r="AD100" s="78" t="s">
        <v>3335</v>
      </c>
      <c r="AE100" s="78" t="s">
        <v>49</v>
      </c>
      <c r="AF100" s="81"/>
      <c r="AG100" s="81"/>
    </row>
    <row r="101">
      <c r="A101" s="78">
        <v>100.0</v>
      </c>
      <c r="B101" s="77" t="s">
        <v>2164</v>
      </c>
      <c r="C101" s="86" t="s">
        <v>2163</v>
      </c>
      <c r="D101" s="78">
        <v>2012.0</v>
      </c>
      <c r="E101" s="78" t="s">
        <v>2163</v>
      </c>
      <c r="F101" s="82">
        <v>3.0</v>
      </c>
      <c r="G101" s="83">
        <v>-3.0</v>
      </c>
      <c r="H101" s="82">
        <v>-1.0</v>
      </c>
      <c r="I101" s="83">
        <v>-2.0</v>
      </c>
      <c r="J101" s="82">
        <v>0.0</v>
      </c>
      <c r="K101" s="80" t="s">
        <v>163</v>
      </c>
      <c r="L101" s="78">
        <v>0.0</v>
      </c>
      <c r="M101" s="78">
        <v>1.0</v>
      </c>
      <c r="N101" s="78" t="s">
        <v>59</v>
      </c>
      <c r="O101" s="78" t="s">
        <v>134</v>
      </c>
      <c r="P101" s="77" t="s">
        <v>111</v>
      </c>
      <c r="Q101" s="78">
        <v>0.5</v>
      </c>
      <c r="R101" s="78">
        <v>0.5</v>
      </c>
      <c r="S101" s="78">
        <v>0.0</v>
      </c>
      <c r="T101" s="78">
        <v>1.0</v>
      </c>
      <c r="U101" s="78" t="s">
        <v>2165</v>
      </c>
      <c r="V101" s="78" t="s">
        <v>165</v>
      </c>
      <c r="W101" s="78" t="s">
        <v>2133</v>
      </c>
      <c r="X101" s="78" t="s">
        <v>249</v>
      </c>
      <c r="Y101" s="78" t="s">
        <v>2166</v>
      </c>
      <c r="Z101" s="78" t="s">
        <v>49</v>
      </c>
      <c r="AA101" s="78" t="s">
        <v>49</v>
      </c>
      <c r="AB101" s="78" t="s">
        <v>4353</v>
      </c>
      <c r="AC101" s="78" t="s">
        <v>2168</v>
      </c>
      <c r="AD101" s="78" t="s">
        <v>49</v>
      </c>
      <c r="AE101" s="78" t="s">
        <v>49</v>
      </c>
      <c r="AF101" s="78" t="s">
        <v>2169</v>
      </c>
      <c r="AG101" s="81"/>
    </row>
    <row r="102">
      <c r="A102" s="78">
        <v>101.0</v>
      </c>
      <c r="B102" s="77" t="s">
        <v>2171</v>
      </c>
      <c r="C102" s="86" t="s">
        <v>2170</v>
      </c>
      <c r="D102" s="78">
        <v>2011.0</v>
      </c>
      <c r="E102" s="78" t="s">
        <v>176</v>
      </c>
      <c r="F102" s="82">
        <v>3.0</v>
      </c>
      <c r="G102" s="83">
        <v>-3.0</v>
      </c>
      <c r="H102" s="82">
        <v>-1.0</v>
      </c>
      <c r="I102" s="83">
        <v>-2.0</v>
      </c>
      <c r="J102" s="82">
        <v>0.0</v>
      </c>
      <c r="K102" s="80" t="s">
        <v>163</v>
      </c>
      <c r="L102" s="78">
        <v>0.0</v>
      </c>
      <c r="M102" s="78">
        <v>1.0</v>
      </c>
      <c r="N102" s="78" t="s">
        <v>59</v>
      </c>
      <c r="O102" s="78" t="s">
        <v>134</v>
      </c>
      <c r="P102" s="77" t="s">
        <v>111</v>
      </c>
      <c r="Q102" s="78">
        <v>0.75</v>
      </c>
      <c r="R102" s="78">
        <v>0.25</v>
      </c>
      <c r="S102" s="78">
        <v>0.0</v>
      </c>
      <c r="T102" s="78">
        <v>1.0</v>
      </c>
      <c r="U102" s="78" t="s">
        <v>2165</v>
      </c>
      <c r="V102" s="78" t="s">
        <v>165</v>
      </c>
      <c r="W102" s="78" t="s">
        <v>166</v>
      </c>
      <c r="X102" s="78" t="s">
        <v>543</v>
      </c>
      <c r="Y102" s="78" t="s">
        <v>4354</v>
      </c>
      <c r="Z102" s="78" t="s">
        <v>49</v>
      </c>
      <c r="AA102" s="78" t="s">
        <v>49</v>
      </c>
      <c r="AB102" s="78" t="s">
        <v>4355</v>
      </c>
      <c r="AC102" s="78" t="s">
        <v>2174</v>
      </c>
      <c r="AD102" s="78" t="s">
        <v>49</v>
      </c>
      <c r="AE102" s="78" t="s">
        <v>49</v>
      </c>
      <c r="AF102" s="81"/>
      <c r="AG102" s="81"/>
    </row>
    <row r="103">
      <c r="A103" s="78">
        <v>102.0</v>
      </c>
      <c r="B103" s="77" t="s">
        <v>2177</v>
      </c>
      <c r="C103" s="77" t="s">
        <v>2176</v>
      </c>
      <c r="D103" s="78">
        <v>2010.0</v>
      </c>
      <c r="E103" s="78" t="s">
        <v>176</v>
      </c>
      <c r="F103" s="82">
        <v>3.0</v>
      </c>
      <c r="G103" s="83">
        <v>-3.0</v>
      </c>
      <c r="H103" s="82">
        <v>-2.0</v>
      </c>
      <c r="I103" s="83">
        <v>-2.0</v>
      </c>
      <c r="J103" s="82">
        <v>0.0</v>
      </c>
      <c r="K103" s="80" t="s">
        <v>163</v>
      </c>
      <c r="L103" s="78">
        <v>0.0</v>
      </c>
      <c r="M103" s="78">
        <v>1.0</v>
      </c>
      <c r="N103" s="78" t="s">
        <v>59</v>
      </c>
      <c r="O103" s="78" t="s">
        <v>110</v>
      </c>
      <c r="P103" s="77" t="s">
        <v>111</v>
      </c>
      <c r="Q103" s="78">
        <v>1.0</v>
      </c>
      <c r="R103" s="78">
        <v>0.0</v>
      </c>
      <c r="S103" s="78">
        <v>0.0</v>
      </c>
      <c r="T103" s="78">
        <v>1.0</v>
      </c>
      <c r="U103" s="78" t="s">
        <v>178</v>
      </c>
      <c r="V103" s="78" t="s">
        <v>165</v>
      </c>
      <c r="W103" s="78" t="s">
        <v>596</v>
      </c>
      <c r="X103" s="78" t="s">
        <v>543</v>
      </c>
      <c r="Y103" s="78" t="s">
        <v>2180</v>
      </c>
      <c r="Z103" s="78" t="e">
        <v>#NAME?</v>
      </c>
      <c r="AA103" s="78" t="s">
        <v>2181</v>
      </c>
      <c r="AB103" s="78" t="s">
        <v>4356</v>
      </c>
      <c r="AC103" s="78" t="s">
        <v>2183</v>
      </c>
      <c r="AD103" s="78" t="s">
        <v>184</v>
      </c>
      <c r="AE103" s="78" t="s">
        <v>49</v>
      </c>
      <c r="AF103" s="81"/>
      <c r="AG103" s="81"/>
    </row>
    <row r="104">
      <c r="A104" s="78">
        <v>103.0</v>
      </c>
      <c r="B104" s="77" t="s">
        <v>2185</v>
      </c>
      <c r="C104" s="77" t="s">
        <v>4357</v>
      </c>
      <c r="D104" s="78">
        <v>2010.0</v>
      </c>
      <c r="E104" s="78" t="s">
        <v>822</v>
      </c>
      <c r="F104" s="82">
        <v>3.0</v>
      </c>
      <c r="G104" s="83">
        <v>-4.0</v>
      </c>
      <c r="H104" s="82">
        <v>-1.0</v>
      </c>
      <c r="I104" s="83">
        <v>-3.0</v>
      </c>
      <c r="J104" s="82">
        <v>0.0</v>
      </c>
      <c r="K104" s="80" t="s">
        <v>177</v>
      </c>
      <c r="L104" s="78">
        <v>0.0</v>
      </c>
      <c r="M104" s="78">
        <v>1.0</v>
      </c>
      <c r="N104" s="78" t="s">
        <v>59</v>
      </c>
      <c r="O104" s="78" t="s">
        <v>42</v>
      </c>
      <c r="P104" s="77" t="s">
        <v>530</v>
      </c>
      <c r="Q104" s="78">
        <v>0.75</v>
      </c>
      <c r="R104" s="78">
        <v>0.25</v>
      </c>
      <c r="S104" s="78">
        <v>0.0</v>
      </c>
      <c r="T104" s="78">
        <v>1.0</v>
      </c>
      <c r="U104" s="78" t="s">
        <v>4358</v>
      </c>
      <c r="V104" s="78" t="s">
        <v>2187</v>
      </c>
      <c r="W104" s="78" t="s">
        <v>166</v>
      </c>
      <c r="X104" s="78" t="s">
        <v>249</v>
      </c>
      <c r="Y104" s="78" t="s">
        <v>2188</v>
      </c>
      <c r="Z104" s="78" t="e">
        <v>#NAME?</v>
      </c>
      <c r="AA104" s="78" t="s">
        <v>2189</v>
      </c>
      <c r="AB104" s="78" t="s">
        <v>4359</v>
      </c>
      <c r="AC104" s="78" t="s">
        <v>2190</v>
      </c>
      <c r="AD104" s="78" t="s">
        <v>2191</v>
      </c>
      <c r="AE104" s="78" t="s">
        <v>2192</v>
      </c>
      <c r="AF104" s="81"/>
      <c r="AG104" s="81"/>
    </row>
    <row r="105">
      <c r="A105" s="78">
        <v>104.0</v>
      </c>
      <c r="B105" s="77" t="s">
        <v>1621</v>
      </c>
      <c r="C105" s="77" t="s">
        <v>4360</v>
      </c>
      <c r="D105" s="78">
        <v>2016.0</v>
      </c>
      <c r="E105" s="78" t="s">
        <v>176</v>
      </c>
      <c r="F105" s="82">
        <v>3.0</v>
      </c>
      <c r="G105" s="83">
        <v>-3.0</v>
      </c>
      <c r="H105" s="82">
        <v>-2.0</v>
      </c>
      <c r="I105" s="83">
        <v>-2.0</v>
      </c>
      <c r="J105" s="82">
        <v>0.0</v>
      </c>
      <c r="K105" s="80" t="s">
        <v>163</v>
      </c>
      <c r="L105" s="78">
        <v>0.0</v>
      </c>
      <c r="M105" s="78">
        <v>1.0</v>
      </c>
      <c r="N105" s="78" t="s">
        <v>59</v>
      </c>
      <c r="O105" s="78" t="s">
        <v>110</v>
      </c>
      <c r="P105" s="77" t="s">
        <v>111</v>
      </c>
      <c r="Q105" s="78">
        <v>0.0</v>
      </c>
      <c r="R105" s="78">
        <v>1.0</v>
      </c>
      <c r="S105" s="78">
        <v>0.0</v>
      </c>
      <c r="T105" s="78">
        <v>1.0</v>
      </c>
      <c r="U105" s="78" t="s">
        <v>4361</v>
      </c>
      <c r="V105" s="78" t="s">
        <v>165</v>
      </c>
      <c r="W105" s="78" t="s">
        <v>1528</v>
      </c>
      <c r="X105" s="78" t="s">
        <v>77</v>
      </c>
      <c r="Y105" s="78" t="s">
        <v>1623</v>
      </c>
      <c r="Z105" s="78" t="e">
        <v>#NAME?</v>
      </c>
      <c r="AA105" s="78" t="s">
        <v>1624</v>
      </c>
      <c r="AB105" s="78" t="s">
        <v>4362</v>
      </c>
      <c r="AC105" s="78" t="s">
        <v>1626</v>
      </c>
      <c r="AD105" s="78" t="s">
        <v>1627</v>
      </c>
      <c r="AE105" s="81"/>
      <c r="AF105" s="78" t="s">
        <v>4363</v>
      </c>
      <c r="AG105" s="81"/>
    </row>
    <row r="106">
      <c r="A106" s="78">
        <v>105.0</v>
      </c>
      <c r="B106" s="77" t="s">
        <v>3338</v>
      </c>
      <c r="C106" s="77" t="s">
        <v>3337</v>
      </c>
      <c r="D106" s="78">
        <v>2008.0</v>
      </c>
      <c r="E106" s="78" t="s">
        <v>3339</v>
      </c>
      <c r="F106" s="78">
        <v>3.0</v>
      </c>
      <c r="G106" s="79">
        <v>-3.0</v>
      </c>
      <c r="H106" s="78">
        <v>-2.0</v>
      </c>
      <c r="I106" s="79" t="s">
        <v>49</v>
      </c>
      <c r="J106" s="78" t="s">
        <v>49</v>
      </c>
      <c r="K106" s="80" t="s">
        <v>177</v>
      </c>
      <c r="L106" s="78">
        <v>0.0</v>
      </c>
      <c r="M106" s="78">
        <v>1.0</v>
      </c>
      <c r="N106" s="78" t="s">
        <v>59</v>
      </c>
      <c r="O106" s="78" t="s">
        <v>110</v>
      </c>
      <c r="P106" s="77" t="s">
        <v>530</v>
      </c>
      <c r="Q106" s="78">
        <v>0.0</v>
      </c>
      <c r="R106" s="78">
        <v>1.0</v>
      </c>
      <c r="S106" s="78">
        <v>0.0</v>
      </c>
      <c r="T106" s="78">
        <v>1.0</v>
      </c>
      <c r="U106" s="78" t="s">
        <v>178</v>
      </c>
      <c r="V106" s="78" t="s">
        <v>2432</v>
      </c>
      <c r="W106" s="78" t="s">
        <v>4364</v>
      </c>
      <c r="X106" s="78" t="s">
        <v>77</v>
      </c>
      <c r="Y106" s="78" t="s">
        <v>4365</v>
      </c>
      <c r="Z106" s="78" t="e">
        <v>#NAME?</v>
      </c>
      <c r="AA106" s="78" t="s">
        <v>3342</v>
      </c>
      <c r="AB106" s="78" t="s">
        <v>4366</v>
      </c>
      <c r="AC106" s="78" t="s">
        <v>3344</v>
      </c>
      <c r="AD106" s="78" t="s">
        <v>3345</v>
      </c>
      <c r="AE106" s="78" t="s">
        <v>49</v>
      </c>
      <c r="AF106" s="81"/>
      <c r="AG106" s="81"/>
    </row>
    <row r="107">
      <c r="A107" s="76">
        <v>106.0</v>
      </c>
      <c r="B107" s="77" t="s">
        <v>767</v>
      </c>
      <c r="C107" s="77" t="s">
        <v>4367</v>
      </c>
      <c r="D107" s="78">
        <v>2010.0</v>
      </c>
      <c r="E107" s="78" t="s">
        <v>417</v>
      </c>
      <c r="F107" s="78">
        <v>2.0</v>
      </c>
      <c r="G107" s="79">
        <v>-8.0</v>
      </c>
      <c r="H107" s="78">
        <v>-8.0</v>
      </c>
      <c r="I107" s="79">
        <v>2.0</v>
      </c>
      <c r="J107" s="78">
        <v>2.0</v>
      </c>
      <c r="K107" s="80" t="s">
        <v>109</v>
      </c>
      <c r="L107" s="78">
        <v>0.0</v>
      </c>
      <c r="M107" s="78">
        <v>1.0</v>
      </c>
      <c r="N107" s="78" t="s">
        <v>96</v>
      </c>
      <c r="O107" s="78" t="s">
        <v>110</v>
      </c>
      <c r="P107" s="77" t="s">
        <v>111</v>
      </c>
      <c r="Q107" s="78">
        <v>0.25</v>
      </c>
      <c r="R107" s="78">
        <v>0.75</v>
      </c>
      <c r="S107" s="78">
        <v>0.0</v>
      </c>
      <c r="T107" s="78">
        <v>1.0</v>
      </c>
      <c r="U107" s="78" t="s">
        <v>768</v>
      </c>
      <c r="V107" s="78" t="s">
        <v>769</v>
      </c>
      <c r="W107" s="78" t="s">
        <v>770</v>
      </c>
      <c r="X107" s="78" t="s">
        <v>771</v>
      </c>
      <c r="Y107" s="78" t="s">
        <v>772</v>
      </c>
      <c r="Z107" s="78" t="e">
        <v>#NAME?</v>
      </c>
      <c r="AA107" s="78" t="s">
        <v>773</v>
      </c>
      <c r="AB107" s="78" t="s">
        <v>4368</v>
      </c>
      <c r="AC107" s="78" t="s">
        <v>775</v>
      </c>
      <c r="AD107" s="78" t="s">
        <v>776</v>
      </c>
      <c r="AE107" s="78" t="s">
        <v>49</v>
      </c>
      <c r="AF107" s="78" t="s">
        <v>4369</v>
      </c>
      <c r="AG107" s="78" t="s">
        <v>69</v>
      </c>
    </row>
    <row r="108">
      <c r="A108" s="78">
        <v>107.0</v>
      </c>
      <c r="B108" s="77" t="s">
        <v>3349</v>
      </c>
      <c r="C108" s="77" t="s">
        <v>3348</v>
      </c>
      <c r="D108" s="78">
        <v>1998.0</v>
      </c>
      <c r="E108" s="78" t="s">
        <v>39</v>
      </c>
      <c r="F108" s="78">
        <v>3.0</v>
      </c>
      <c r="G108" s="79">
        <v>-3.0</v>
      </c>
      <c r="H108" s="78">
        <v>-2.0</v>
      </c>
      <c r="I108" s="79" t="s">
        <v>49</v>
      </c>
      <c r="J108" s="78" t="s">
        <v>49</v>
      </c>
      <c r="K108" s="80" t="s">
        <v>177</v>
      </c>
      <c r="L108" s="78">
        <v>0.0</v>
      </c>
      <c r="M108" s="78">
        <v>1.0</v>
      </c>
      <c r="N108" s="78" t="s">
        <v>96</v>
      </c>
      <c r="O108" s="78" t="s">
        <v>42</v>
      </c>
      <c r="P108" s="77" t="s">
        <v>530</v>
      </c>
      <c r="Q108" s="78">
        <v>0.5</v>
      </c>
      <c r="R108" s="78">
        <v>0.0</v>
      </c>
      <c r="S108" s="78">
        <v>0.5</v>
      </c>
      <c r="T108" s="78">
        <v>1.0</v>
      </c>
      <c r="U108" s="78" t="s">
        <v>4321</v>
      </c>
      <c r="V108" s="78" t="s">
        <v>49</v>
      </c>
      <c r="W108" s="78" t="s">
        <v>912</v>
      </c>
      <c r="X108" s="78" t="s">
        <v>77</v>
      </c>
      <c r="Y108" s="78" t="s">
        <v>3351</v>
      </c>
      <c r="Z108" s="78" t="e">
        <v>#NAME?</v>
      </c>
      <c r="AA108" s="78" t="s">
        <v>3352</v>
      </c>
      <c r="AB108" s="78" t="s">
        <v>4370</v>
      </c>
      <c r="AC108" s="78" t="s">
        <v>3354</v>
      </c>
      <c r="AD108" s="78" t="s">
        <v>844</v>
      </c>
      <c r="AE108" s="78" t="s">
        <v>3355</v>
      </c>
      <c r="AF108" s="81"/>
      <c r="AG108" s="81"/>
    </row>
    <row r="109">
      <c r="A109" s="78">
        <v>108.0</v>
      </c>
      <c r="B109" s="77" t="s">
        <v>3358</v>
      </c>
      <c r="C109" s="77" t="s">
        <v>3357</v>
      </c>
      <c r="D109" s="78">
        <v>2009.0</v>
      </c>
      <c r="E109" s="78" t="s">
        <v>162</v>
      </c>
      <c r="F109" s="78">
        <v>3.0</v>
      </c>
      <c r="G109" s="79">
        <v>-3.0</v>
      </c>
      <c r="H109" s="78">
        <v>-2.0</v>
      </c>
      <c r="I109" s="79" t="s">
        <v>49</v>
      </c>
      <c r="J109" s="78" t="s">
        <v>49</v>
      </c>
      <c r="K109" s="80" t="s">
        <v>177</v>
      </c>
      <c r="L109" s="78">
        <v>0.0</v>
      </c>
      <c r="M109" s="78">
        <v>1.0</v>
      </c>
      <c r="N109" s="78" t="s">
        <v>96</v>
      </c>
      <c r="O109" s="78" t="s">
        <v>110</v>
      </c>
      <c r="P109" s="77" t="s">
        <v>530</v>
      </c>
      <c r="Q109" s="78">
        <v>0.0</v>
      </c>
      <c r="R109" s="78">
        <v>1.0</v>
      </c>
      <c r="S109" s="78">
        <v>0.0</v>
      </c>
      <c r="T109" s="78">
        <v>1.0</v>
      </c>
      <c r="U109" s="78" t="s">
        <v>178</v>
      </c>
      <c r="V109" s="78" t="s">
        <v>49</v>
      </c>
      <c r="W109" s="78" t="s">
        <v>596</v>
      </c>
      <c r="X109" s="78" t="s">
        <v>77</v>
      </c>
      <c r="Y109" s="78" t="s">
        <v>4371</v>
      </c>
      <c r="Z109" s="78" t="e">
        <v>#NAME?</v>
      </c>
      <c r="AA109" s="78" t="s">
        <v>3362</v>
      </c>
      <c r="AB109" s="78" t="s">
        <v>4372</v>
      </c>
      <c r="AC109" s="78" t="s">
        <v>3364</v>
      </c>
      <c r="AD109" s="78" t="s">
        <v>4373</v>
      </c>
      <c r="AE109" s="78" t="s">
        <v>3366</v>
      </c>
      <c r="AF109" s="81"/>
      <c r="AG109" s="81"/>
    </row>
    <row r="110">
      <c r="A110" s="78">
        <v>109.0</v>
      </c>
      <c r="B110" s="77" t="s">
        <v>1934</v>
      </c>
      <c r="C110" s="77" t="s">
        <v>4374</v>
      </c>
      <c r="D110" s="78">
        <v>2010.0</v>
      </c>
      <c r="E110" s="78" t="s">
        <v>196</v>
      </c>
      <c r="F110" s="78">
        <v>3.0</v>
      </c>
      <c r="G110" s="79">
        <v>-3.0</v>
      </c>
      <c r="H110" s="78">
        <v>-1.0</v>
      </c>
      <c r="I110" s="79">
        <v>-3.0</v>
      </c>
      <c r="J110" s="78">
        <v>0.0</v>
      </c>
      <c r="K110" s="80" t="s">
        <v>163</v>
      </c>
      <c r="L110" s="78">
        <v>0.0</v>
      </c>
      <c r="M110" s="78">
        <v>2.0</v>
      </c>
      <c r="N110" s="78" t="s">
        <v>59</v>
      </c>
      <c r="O110" s="78" t="s">
        <v>110</v>
      </c>
      <c r="P110" s="77" t="s">
        <v>111</v>
      </c>
      <c r="Q110" s="78">
        <v>1.0</v>
      </c>
      <c r="R110" s="78">
        <v>0.0</v>
      </c>
      <c r="S110" s="78">
        <v>0.0</v>
      </c>
      <c r="T110" s="78">
        <v>1.0</v>
      </c>
      <c r="U110" s="78" t="s">
        <v>407</v>
      </c>
      <c r="V110" s="78" t="s">
        <v>4375</v>
      </c>
      <c r="W110" s="78" t="s">
        <v>199</v>
      </c>
      <c r="X110" s="78" t="s">
        <v>77</v>
      </c>
      <c r="Y110" s="78" t="s">
        <v>4376</v>
      </c>
      <c r="Z110" s="78" t="s">
        <v>2201</v>
      </c>
      <c r="AA110" s="78" t="s">
        <v>2201</v>
      </c>
      <c r="AB110" s="78" t="s">
        <v>4377</v>
      </c>
      <c r="AC110" s="78" t="s">
        <v>4378</v>
      </c>
      <c r="AD110" s="78" t="s">
        <v>2205</v>
      </c>
      <c r="AE110" s="81"/>
      <c r="AF110" s="81"/>
      <c r="AG110" s="81"/>
    </row>
    <row r="111">
      <c r="A111" s="78">
        <v>110.0</v>
      </c>
      <c r="B111" s="77" t="s">
        <v>1630</v>
      </c>
      <c r="C111" s="86" t="s">
        <v>4379</v>
      </c>
      <c r="D111" s="78">
        <v>2010.0</v>
      </c>
      <c r="E111" s="78" t="s">
        <v>1631</v>
      </c>
      <c r="F111" s="78">
        <v>0.0</v>
      </c>
      <c r="G111" s="79">
        <v>-7.0</v>
      </c>
      <c r="H111" s="78">
        <v>-6.0</v>
      </c>
      <c r="I111" s="79">
        <v>3.0</v>
      </c>
      <c r="J111" s="78">
        <v>3.0</v>
      </c>
      <c r="K111" s="80" t="s">
        <v>109</v>
      </c>
      <c r="L111" s="78">
        <v>0.0</v>
      </c>
      <c r="M111" s="78">
        <v>1.0</v>
      </c>
      <c r="N111" s="78" t="s">
        <v>658</v>
      </c>
      <c r="O111" s="78" t="s">
        <v>134</v>
      </c>
      <c r="P111" s="77" t="s">
        <v>849</v>
      </c>
      <c r="Q111" s="78">
        <v>0.0</v>
      </c>
      <c r="R111" s="78">
        <v>1.0</v>
      </c>
      <c r="S111" s="78">
        <v>0.0</v>
      </c>
      <c r="T111" s="78">
        <v>1.0</v>
      </c>
      <c r="U111" s="78" t="s">
        <v>178</v>
      </c>
      <c r="V111" s="78" t="s">
        <v>49</v>
      </c>
      <c r="W111" s="78" t="s">
        <v>1633</v>
      </c>
      <c r="X111" s="78" t="s">
        <v>543</v>
      </c>
      <c r="Y111" s="78" t="s">
        <v>4380</v>
      </c>
      <c r="Z111" s="78" t="s">
        <v>49</v>
      </c>
      <c r="AA111" s="78" t="s">
        <v>49</v>
      </c>
      <c r="AB111" s="78" t="s">
        <v>4381</v>
      </c>
      <c r="AC111" s="78" t="s">
        <v>1637</v>
      </c>
      <c r="AD111" s="78" t="s">
        <v>49</v>
      </c>
      <c r="AE111" s="78" t="s">
        <v>49</v>
      </c>
      <c r="AF111" s="81"/>
      <c r="AG111" s="81"/>
    </row>
    <row r="112">
      <c r="A112" s="78">
        <v>111.0</v>
      </c>
      <c r="B112" s="77" t="s">
        <v>2209</v>
      </c>
      <c r="C112" s="77" t="s">
        <v>4382</v>
      </c>
      <c r="D112" s="78">
        <v>2009.0</v>
      </c>
      <c r="E112" s="78" t="s">
        <v>2210</v>
      </c>
      <c r="F112" s="82">
        <v>3.0</v>
      </c>
      <c r="G112" s="83">
        <v>-3.0</v>
      </c>
      <c r="H112" s="82">
        <v>-2.0</v>
      </c>
      <c r="I112" s="83">
        <v>-3.0</v>
      </c>
      <c r="J112" s="82">
        <v>0.0</v>
      </c>
      <c r="K112" s="80" t="s">
        <v>163</v>
      </c>
      <c r="L112" s="78">
        <v>0.0</v>
      </c>
      <c r="M112" s="78">
        <v>1.0</v>
      </c>
      <c r="N112" s="78" t="s">
        <v>59</v>
      </c>
      <c r="O112" s="78" t="s">
        <v>42</v>
      </c>
      <c r="P112" s="77" t="s">
        <v>837</v>
      </c>
      <c r="Q112" s="78">
        <v>1.0</v>
      </c>
      <c r="R112" s="78">
        <v>0.0</v>
      </c>
      <c r="S112" s="78">
        <v>0.0</v>
      </c>
      <c r="T112" s="78">
        <v>1.0</v>
      </c>
      <c r="U112" s="78" t="s">
        <v>2211</v>
      </c>
      <c r="V112" s="78" t="s">
        <v>165</v>
      </c>
      <c r="W112" s="78" t="s">
        <v>596</v>
      </c>
      <c r="X112" s="78" t="s">
        <v>77</v>
      </c>
      <c r="Y112" s="78" t="s">
        <v>4383</v>
      </c>
      <c r="Z112" s="78" t="e">
        <v>#NAME?</v>
      </c>
      <c r="AA112" s="78" t="s">
        <v>2213</v>
      </c>
      <c r="AB112" s="78" t="s">
        <v>4384</v>
      </c>
      <c r="AC112" s="78" t="s">
        <v>2215</v>
      </c>
      <c r="AD112" s="78" t="s">
        <v>2216</v>
      </c>
      <c r="AE112" s="78" t="s">
        <v>49</v>
      </c>
      <c r="AF112" s="81"/>
      <c r="AG112" s="81"/>
    </row>
    <row r="113">
      <c r="A113" s="78">
        <v>112.0</v>
      </c>
      <c r="B113" s="77" t="s">
        <v>3369</v>
      </c>
      <c r="C113" s="77" t="s">
        <v>4385</v>
      </c>
      <c r="D113" s="78">
        <v>2014.0</v>
      </c>
      <c r="E113" s="78" t="s">
        <v>162</v>
      </c>
      <c r="F113" s="78">
        <v>3.0</v>
      </c>
      <c r="G113" s="79">
        <v>-3.0</v>
      </c>
      <c r="H113" s="78">
        <v>-2.0</v>
      </c>
      <c r="I113" s="79" t="s">
        <v>49</v>
      </c>
      <c r="J113" s="78" t="s">
        <v>49</v>
      </c>
      <c r="K113" s="80" t="s">
        <v>177</v>
      </c>
      <c r="L113" s="78">
        <v>0.0</v>
      </c>
      <c r="M113" s="78">
        <v>1.0</v>
      </c>
      <c r="N113" s="78" t="s">
        <v>96</v>
      </c>
      <c r="O113" s="78" t="s">
        <v>110</v>
      </c>
      <c r="P113" s="77" t="s">
        <v>530</v>
      </c>
      <c r="Q113" s="78">
        <v>0.0</v>
      </c>
      <c r="R113" s="78">
        <v>1.0</v>
      </c>
      <c r="S113" s="78">
        <v>0.0</v>
      </c>
      <c r="T113" s="78">
        <v>1.0</v>
      </c>
      <c r="U113" s="78" t="s">
        <v>178</v>
      </c>
      <c r="V113" s="78" t="s">
        <v>4386</v>
      </c>
      <c r="W113" s="78" t="s">
        <v>199</v>
      </c>
      <c r="X113" s="78" t="s">
        <v>77</v>
      </c>
      <c r="Y113" s="78" t="s">
        <v>3373</v>
      </c>
      <c r="Z113" s="78" t="e">
        <v>#NAME?</v>
      </c>
      <c r="AA113" s="78" t="s">
        <v>3374</v>
      </c>
      <c r="AB113" s="78" t="s">
        <v>4387</v>
      </c>
      <c r="AC113" s="78" t="s">
        <v>3376</v>
      </c>
      <c r="AD113" s="78" t="s">
        <v>3377</v>
      </c>
      <c r="AE113" s="78" t="s">
        <v>3378</v>
      </c>
      <c r="AF113" s="81"/>
      <c r="AG113" s="81"/>
    </row>
    <row r="114">
      <c r="A114" s="76">
        <v>116.0</v>
      </c>
      <c r="B114" s="77" t="s">
        <v>2219</v>
      </c>
      <c r="C114" s="77" t="s">
        <v>2248</v>
      </c>
      <c r="D114" s="78">
        <v>2016.0</v>
      </c>
      <c r="E114" s="78" t="s">
        <v>4388</v>
      </c>
      <c r="F114" s="82">
        <v>3.0</v>
      </c>
      <c r="G114" s="83">
        <v>-3.0</v>
      </c>
      <c r="H114" s="82">
        <v>-2.0</v>
      </c>
      <c r="I114" s="83">
        <v>-3.0</v>
      </c>
      <c r="J114" s="82">
        <v>0.0</v>
      </c>
      <c r="K114" s="84" t="s">
        <v>163</v>
      </c>
      <c r="L114" s="78">
        <v>0.0</v>
      </c>
      <c r="M114" s="78">
        <v>1.0</v>
      </c>
      <c r="N114" s="78" t="s">
        <v>59</v>
      </c>
      <c r="O114" s="78" t="s">
        <v>110</v>
      </c>
      <c r="P114" s="77" t="s">
        <v>111</v>
      </c>
      <c r="Q114" s="78">
        <v>0.25</v>
      </c>
      <c r="R114" s="78">
        <v>0.75</v>
      </c>
      <c r="S114" s="78">
        <v>0.0</v>
      </c>
      <c r="T114" s="78">
        <v>1.0</v>
      </c>
      <c r="U114" s="78" t="s">
        <v>2250</v>
      </c>
      <c r="V114" s="78" t="s">
        <v>165</v>
      </c>
      <c r="W114" s="78" t="s">
        <v>2251</v>
      </c>
      <c r="X114" s="78" t="s">
        <v>77</v>
      </c>
      <c r="Y114" s="78" t="s">
        <v>2252</v>
      </c>
      <c r="Z114" s="78" t="e">
        <v>#NAME?</v>
      </c>
      <c r="AA114" s="78" t="s">
        <v>2253</v>
      </c>
      <c r="AB114" s="78" t="s">
        <v>4389</v>
      </c>
      <c r="AC114" s="78" t="s">
        <v>2255</v>
      </c>
      <c r="AD114" s="78" t="s">
        <v>2256</v>
      </c>
      <c r="AE114" s="81"/>
      <c r="AF114" s="78" t="s">
        <v>2257</v>
      </c>
      <c r="AG114" s="78" t="s">
        <v>257</v>
      </c>
    </row>
    <row r="115">
      <c r="A115" s="78">
        <v>113.0</v>
      </c>
      <c r="B115" s="77" t="s">
        <v>2219</v>
      </c>
      <c r="C115" s="77" t="s">
        <v>2218</v>
      </c>
      <c r="D115" s="78">
        <v>2009.0</v>
      </c>
      <c r="E115" s="78" t="s">
        <v>162</v>
      </c>
      <c r="F115" s="82">
        <v>3.0</v>
      </c>
      <c r="G115" s="83">
        <v>-3.0</v>
      </c>
      <c r="H115" s="82">
        <v>-1.0</v>
      </c>
      <c r="I115" s="83">
        <v>-3.0</v>
      </c>
      <c r="J115" s="82">
        <v>0.0</v>
      </c>
      <c r="K115" s="80" t="s">
        <v>163</v>
      </c>
      <c r="L115" s="78">
        <v>0.0</v>
      </c>
      <c r="M115" s="78">
        <v>1.0</v>
      </c>
      <c r="N115" s="78" t="s">
        <v>59</v>
      </c>
      <c r="O115" s="78" t="s">
        <v>110</v>
      </c>
      <c r="P115" s="77" t="s">
        <v>111</v>
      </c>
      <c r="Q115" s="78">
        <v>0.0</v>
      </c>
      <c r="R115" s="78">
        <v>1.0</v>
      </c>
      <c r="S115" s="78">
        <v>0.0</v>
      </c>
      <c r="T115" s="78">
        <v>1.0</v>
      </c>
      <c r="U115" s="78" t="s">
        <v>178</v>
      </c>
      <c r="V115" s="78" t="s">
        <v>616</v>
      </c>
      <c r="W115" s="78" t="s">
        <v>199</v>
      </c>
      <c r="X115" s="78" t="s">
        <v>77</v>
      </c>
      <c r="Y115" s="78" t="s">
        <v>4390</v>
      </c>
      <c r="Z115" s="78" t="e">
        <v>#NAME?</v>
      </c>
      <c r="AA115" s="78" t="s">
        <v>2223</v>
      </c>
      <c r="AB115" s="78" t="s">
        <v>4391</v>
      </c>
      <c r="AC115" s="78" t="s">
        <v>4392</v>
      </c>
      <c r="AD115" s="78" t="s">
        <v>4393</v>
      </c>
      <c r="AE115" s="78" t="s">
        <v>49</v>
      </c>
      <c r="AF115" s="81"/>
      <c r="AG115" s="81"/>
    </row>
    <row r="116">
      <c r="A116" s="78">
        <v>114.0</v>
      </c>
      <c r="B116" s="77" t="s">
        <v>2219</v>
      </c>
      <c r="C116" s="77" t="s">
        <v>2228</v>
      </c>
      <c r="D116" s="78">
        <v>2007.0</v>
      </c>
      <c r="E116" s="78" t="s">
        <v>2229</v>
      </c>
      <c r="F116" s="78">
        <v>3.0</v>
      </c>
      <c r="G116" s="79">
        <v>-3.0</v>
      </c>
      <c r="H116" s="78">
        <v>-1.0</v>
      </c>
      <c r="I116" s="79">
        <v>0.0</v>
      </c>
      <c r="J116" s="78">
        <v>0.0</v>
      </c>
      <c r="K116" s="80" t="s">
        <v>177</v>
      </c>
      <c r="L116" s="78">
        <v>0.0</v>
      </c>
      <c r="M116" s="78">
        <v>1.0</v>
      </c>
      <c r="N116" s="78" t="s">
        <v>59</v>
      </c>
      <c r="O116" s="78" t="s">
        <v>110</v>
      </c>
      <c r="P116" s="77" t="s">
        <v>111</v>
      </c>
      <c r="Q116" s="78">
        <v>0.0</v>
      </c>
      <c r="R116" s="78">
        <v>1.0</v>
      </c>
      <c r="S116" s="78">
        <v>0.0</v>
      </c>
      <c r="T116" s="78">
        <v>1.0</v>
      </c>
      <c r="U116" s="78" t="s">
        <v>178</v>
      </c>
      <c r="V116" s="78" t="s">
        <v>2432</v>
      </c>
      <c r="W116" s="78" t="s">
        <v>199</v>
      </c>
      <c r="X116" s="78" t="s">
        <v>77</v>
      </c>
      <c r="Y116" s="78" t="s">
        <v>4394</v>
      </c>
      <c r="Z116" s="78" t="e">
        <v>#NAME?</v>
      </c>
      <c r="AA116" s="78" t="s">
        <v>2234</v>
      </c>
      <c r="AB116" s="78" t="s">
        <v>4395</v>
      </c>
      <c r="AC116" s="78" t="s">
        <v>2236</v>
      </c>
      <c r="AD116" s="78" t="s">
        <v>4396</v>
      </c>
      <c r="AE116" s="78" t="s">
        <v>49</v>
      </c>
      <c r="AF116" s="81"/>
      <c r="AG116" s="81"/>
    </row>
    <row r="117">
      <c r="A117" s="78">
        <v>115.0</v>
      </c>
      <c r="B117" s="77" t="s">
        <v>2219</v>
      </c>
      <c r="C117" s="77" t="s">
        <v>2239</v>
      </c>
      <c r="D117" s="78">
        <v>2006.0</v>
      </c>
      <c r="E117" s="78" t="s">
        <v>2249</v>
      </c>
      <c r="F117" s="78">
        <v>3.0</v>
      </c>
      <c r="G117" s="79">
        <v>-3.0</v>
      </c>
      <c r="H117" s="78">
        <v>-3.0</v>
      </c>
      <c r="I117" s="79">
        <v>0.0</v>
      </c>
      <c r="J117" s="78">
        <v>0.0</v>
      </c>
      <c r="K117" s="80" t="s">
        <v>177</v>
      </c>
      <c r="L117" s="78">
        <v>0.0</v>
      </c>
      <c r="M117" s="78">
        <v>1.0</v>
      </c>
      <c r="N117" s="78" t="s">
        <v>59</v>
      </c>
      <c r="O117" s="78" t="s">
        <v>110</v>
      </c>
      <c r="P117" s="77" t="s">
        <v>530</v>
      </c>
      <c r="Q117" s="78">
        <v>0.0</v>
      </c>
      <c r="R117" s="78">
        <v>1.0</v>
      </c>
      <c r="S117" s="78">
        <v>0.0</v>
      </c>
      <c r="T117" s="78">
        <v>1.0</v>
      </c>
      <c r="U117" s="78" t="s">
        <v>178</v>
      </c>
      <c r="V117" s="78" t="s">
        <v>2432</v>
      </c>
      <c r="W117" s="78" t="s">
        <v>166</v>
      </c>
      <c r="X117" s="78" t="s">
        <v>77</v>
      </c>
      <c r="Y117" s="78" t="s">
        <v>2222</v>
      </c>
      <c r="Z117" s="78" t="e">
        <v>#NAME?</v>
      </c>
      <c r="AA117" s="78" t="s">
        <v>2243</v>
      </c>
      <c r="AB117" s="78" t="s">
        <v>4397</v>
      </c>
      <c r="AC117" s="78" t="s">
        <v>2225</v>
      </c>
      <c r="AD117" s="78" t="s">
        <v>4398</v>
      </c>
      <c r="AE117" s="78" t="s">
        <v>49</v>
      </c>
      <c r="AF117" s="81"/>
      <c r="AG117" s="81"/>
    </row>
    <row r="118">
      <c r="A118" s="76">
        <v>117.0</v>
      </c>
      <c r="B118" s="77" t="s">
        <v>779</v>
      </c>
      <c r="C118" s="77" t="s">
        <v>778</v>
      </c>
      <c r="D118" s="78">
        <v>2008.0</v>
      </c>
      <c r="E118" s="78" t="s">
        <v>39</v>
      </c>
      <c r="F118" s="78">
        <v>3.0</v>
      </c>
      <c r="G118" s="79">
        <v>-5.0</v>
      </c>
      <c r="H118" s="78">
        <v>-3.0</v>
      </c>
      <c r="I118" s="79">
        <v>0.0</v>
      </c>
      <c r="J118" s="78">
        <v>2.0</v>
      </c>
      <c r="K118" s="80" t="s">
        <v>430</v>
      </c>
      <c r="L118" s="78">
        <v>0.0</v>
      </c>
      <c r="M118" s="78">
        <v>1.0</v>
      </c>
      <c r="N118" s="78" t="s">
        <v>59</v>
      </c>
      <c r="O118" s="78" t="s">
        <v>42</v>
      </c>
      <c r="P118" s="77" t="s">
        <v>43</v>
      </c>
      <c r="Q118" s="78">
        <v>1.0</v>
      </c>
      <c r="R118" s="78">
        <v>0.0</v>
      </c>
      <c r="S118" s="78">
        <v>0.0</v>
      </c>
      <c r="T118" s="78">
        <v>1.0</v>
      </c>
      <c r="U118" s="78" t="s">
        <v>780</v>
      </c>
      <c r="V118" s="78" t="s">
        <v>781</v>
      </c>
      <c r="W118" s="78" t="s">
        <v>782</v>
      </c>
      <c r="X118" s="78" t="s">
        <v>783</v>
      </c>
      <c r="Y118" s="78" t="s">
        <v>784</v>
      </c>
      <c r="Z118" s="78" t="e">
        <v>#NAME?</v>
      </c>
      <c r="AA118" s="78" t="s">
        <v>785</v>
      </c>
      <c r="AB118" s="78" t="s">
        <v>4399</v>
      </c>
      <c r="AC118" s="78" t="s">
        <v>787</v>
      </c>
      <c r="AD118" s="78" t="s">
        <v>788</v>
      </c>
      <c r="AE118" s="78" t="s">
        <v>49</v>
      </c>
      <c r="AF118" s="78" t="s">
        <v>789</v>
      </c>
      <c r="AG118" s="78" t="s">
        <v>69</v>
      </c>
    </row>
    <row r="119">
      <c r="A119" s="78">
        <v>118.0</v>
      </c>
      <c r="B119" s="77" t="s">
        <v>2539</v>
      </c>
      <c r="C119" s="77" t="s">
        <v>2538</v>
      </c>
      <c r="D119" s="78">
        <v>2000.0</v>
      </c>
      <c r="E119" s="78" t="s">
        <v>162</v>
      </c>
      <c r="F119" s="78">
        <v>3.0</v>
      </c>
      <c r="G119" s="79">
        <v>-3.0</v>
      </c>
      <c r="H119" s="78">
        <v>-3.0</v>
      </c>
      <c r="I119" s="79" t="s">
        <v>49</v>
      </c>
      <c r="J119" s="78" t="s">
        <v>49</v>
      </c>
      <c r="K119" s="80" t="s">
        <v>177</v>
      </c>
      <c r="L119" s="78">
        <v>0.0</v>
      </c>
      <c r="M119" s="78">
        <v>1.0</v>
      </c>
      <c r="N119" s="78" t="s">
        <v>96</v>
      </c>
      <c r="O119" s="78" t="s">
        <v>110</v>
      </c>
      <c r="P119" s="77" t="s">
        <v>530</v>
      </c>
      <c r="Q119" s="78">
        <v>0.75</v>
      </c>
      <c r="R119" s="78">
        <v>0.25</v>
      </c>
      <c r="S119" s="78">
        <v>0.0</v>
      </c>
      <c r="T119" s="78">
        <v>1.0</v>
      </c>
      <c r="U119" s="78" t="s">
        <v>4400</v>
      </c>
      <c r="V119" s="78" t="s">
        <v>49</v>
      </c>
      <c r="W119" s="78" t="s">
        <v>166</v>
      </c>
      <c r="X119" s="78" t="s">
        <v>77</v>
      </c>
      <c r="Y119" s="78" t="s">
        <v>4401</v>
      </c>
      <c r="Z119" s="78" t="e">
        <v>#NAME?</v>
      </c>
      <c r="AA119" s="78" t="s">
        <v>2544</v>
      </c>
      <c r="AB119" s="78" t="s">
        <v>4402</v>
      </c>
      <c r="AC119" s="78" t="s">
        <v>2546</v>
      </c>
      <c r="AD119" s="78" t="s">
        <v>740</v>
      </c>
      <c r="AE119" s="78" t="s">
        <v>49</v>
      </c>
      <c r="AF119" s="81"/>
      <c r="AG119" s="81"/>
    </row>
    <row r="120">
      <c r="A120" s="76">
        <v>119.0</v>
      </c>
      <c r="B120" s="77" t="s">
        <v>1642</v>
      </c>
      <c r="C120" s="77" t="s">
        <v>4403</v>
      </c>
      <c r="D120" s="78">
        <v>2009.0</v>
      </c>
      <c r="E120" s="78" t="s">
        <v>417</v>
      </c>
      <c r="F120" s="78">
        <v>3.0</v>
      </c>
      <c r="G120" s="79">
        <v>-6.0</v>
      </c>
      <c r="H120" s="78">
        <v>-6.0</v>
      </c>
      <c r="I120" s="79" t="s">
        <v>49</v>
      </c>
      <c r="J120" s="78" t="s">
        <v>49</v>
      </c>
      <c r="K120" s="80" t="s">
        <v>1602</v>
      </c>
      <c r="L120" s="78">
        <v>0.0</v>
      </c>
      <c r="M120" s="78">
        <v>1.0</v>
      </c>
      <c r="N120" s="68" t="s">
        <v>96</v>
      </c>
      <c r="O120" s="78" t="s">
        <v>122</v>
      </c>
      <c r="P120" s="77" t="s">
        <v>530</v>
      </c>
      <c r="Q120" s="78">
        <v>1.0</v>
      </c>
      <c r="R120" s="78">
        <v>0.0</v>
      </c>
      <c r="S120" s="78">
        <v>0.0</v>
      </c>
      <c r="T120" s="78">
        <v>1.0</v>
      </c>
      <c r="U120" s="78" t="s">
        <v>4404</v>
      </c>
      <c r="V120" s="78" t="s">
        <v>49</v>
      </c>
      <c r="W120" s="78" t="s">
        <v>1645</v>
      </c>
      <c r="X120" s="78" t="s">
        <v>77</v>
      </c>
      <c r="Y120" s="78" t="s">
        <v>4405</v>
      </c>
      <c r="Z120" s="78" t="e">
        <v>#NAME?</v>
      </c>
      <c r="AA120" s="78" t="s">
        <v>1647</v>
      </c>
      <c r="AB120" s="78" t="s">
        <v>4406</v>
      </c>
      <c r="AC120" s="78" t="s">
        <v>1649</v>
      </c>
      <c r="AD120" s="78" t="s">
        <v>1650</v>
      </c>
      <c r="AE120" s="81"/>
      <c r="AF120" s="78" t="s">
        <v>4407</v>
      </c>
      <c r="AG120" s="78" t="s">
        <v>69</v>
      </c>
    </row>
    <row r="121">
      <c r="A121" s="78">
        <v>120.0</v>
      </c>
      <c r="B121" s="77" t="s">
        <v>2259</v>
      </c>
      <c r="C121" s="77" t="s">
        <v>4408</v>
      </c>
      <c r="D121" s="78">
        <v>2010.0</v>
      </c>
      <c r="E121" s="78" t="s">
        <v>4409</v>
      </c>
      <c r="F121" s="78">
        <v>3.0</v>
      </c>
      <c r="G121" s="79">
        <v>-3.0</v>
      </c>
      <c r="H121" s="78">
        <v>-2.0</v>
      </c>
      <c r="I121" s="79" t="s">
        <v>49</v>
      </c>
      <c r="J121" s="78" t="s">
        <v>49</v>
      </c>
      <c r="K121" s="80" t="s">
        <v>177</v>
      </c>
      <c r="L121" s="78">
        <v>0.0</v>
      </c>
      <c r="M121" s="78">
        <v>1.0</v>
      </c>
      <c r="N121" s="78" t="s">
        <v>96</v>
      </c>
      <c r="O121" s="78" t="s">
        <v>42</v>
      </c>
      <c r="P121" s="77" t="s">
        <v>530</v>
      </c>
      <c r="Q121" s="78">
        <v>1.0</v>
      </c>
      <c r="R121" s="78">
        <v>0.0</v>
      </c>
      <c r="S121" s="78">
        <v>0.0</v>
      </c>
      <c r="T121" s="78">
        <v>1.0</v>
      </c>
      <c r="U121" s="78" t="s">
        <v>2260</v>
      </c>
      <c r="V121" s="78" t="s">
        <v>49</v>
      </c>
      <c r="W121" s="78" t="s">
        <v>166</v>
      </c>
      <c r="X121" s="78" t="s">
        <v>77</v>
      </c>
      <c r="Y121" s="78" t="s">
        <v>4410</v>
      </c>
      <c r="Z121" s="78" t="e">
        <v>#NAME?</v>
      </c>
      <c r="AA121" s="78" t="s">
        <v>2263</v>
      </c>
      <c r="AB121" s="78" t="s">
        <v>4411</v>
      </c>
      <c r="AC121" s="78" t="s">
        <v>2265</v>
      </c>
      <c r="AD121" s="78" t="s">
        <v>4412</v>
      </c>
      <c r="AE121" s="78" t="s">
        <v>2267</v>
      </c>
      <c r="AF121" s="81"/>
      <c r="AG121" s="81"/>
    </row>
    <row r="122">
      <c r="A122" s="78">
        <v>121.0</v>
      </c>
      <c r="B122" s="77" t="s">
        <v>2270</v>
      </c>
      <c r="C122" s="77" t="s">
        <v>4413</v>
      </c>
      <c r="D122" s="78">
        <v>2007.0</v>
      </c>
      <c r="E122" s="78" t="s">
        <v>2271</v>
      </c>
      <c r="F122" s="82">
        <v>3.0</v>
      </c>
      <c r="G122" s="83">
        <v>-3.0</v>
      </c>
      <c r="H122" s="82">
        <v>-2.0</v>
      </c>
      <c r="I122" s="83">
        <v>-3.0</v>
      </c>
      <c r="J122" s="82">
        <v>0.0</v>
      </c>
      <c r="K122" s="80" t="s">
        <v>163</v>
      </c>
      <c r="L122" s="78">
        <v>0.0</v>
      </c>
      <c r="M122" s="78">
        <v>1.0</v>
      </c>
      <c r="N122" s="78" t="s">
        <v>59</v>
      </c>
      <c r="O122" s="78" t="s">
        <v>110</v>
      </c>
      <c r="P122" s="77" t="s">
        <v>111</v>
      </c>
      <c r="Q122" s="78">
        <v>1.0</v>
      </c>
      <c r="R122" s="78">
        <v>0.0</v>
      </c>
      <c r="S122" s="78">
        <v>0.0</v>
      </c>
      <c r="T122" s="78">
        <v>1.0</v>
      </c>
      <c r="U122" s="78" t="s">
        <v>407</v>
      </c>
      <c r="V122" s="78" t="s">
        <v>165</v>
      </c>
      <c r="W122" s="78" t="s">
        <v>166</v>
      </c>
      <c r="X122" s="78" t="s">
        <v>77</v>
      </c>
      <c r="Y122" s="78" t="s">
        <v>2272</v>
      </c>
      <c r="Z122" s="78" t="e">
        <v>#NAME?</v>
      </c>
      <c r="AA122" s="78" t="s">
        <v>2273</v>
      </c>
      <c r="AB122" s="78" t="s">
        <v>4414</v>
      </c>
      <c r="AC122" s="78" t="s">
        <v>2275</v>
      </c>
      <c r="AD122" s="78" t="s">
        <v>4415</v>
      </c>
      <c r="AE122" s="78" t="s">
        <v>2277</v>
      </c>
      <c r="AF122" s="81"/>
      <c r="AG122" s="81"/>
    </row>
    <row r="123">
      <c r="A123" s="76">
        <v>122.0</v>
      </c>
      <c r="B123" s="77" t="s">
        <v>791</v>
      </c>
      <c r="C123" s="77" t="s">
        <v>790</v>
      </c>
      <c r="D123" s="78">
        <v>2015.0</v>
      </c>
      <c r="E123" s="78" t="s">
        <v>417</v>
      </c>
      <c r="F123" s="78">
        <v>2.0</v>
      </c>
      <c r="G123" s="85">
        <v>-5.0</v>
      </c>
      <c r="H123" s="12">
        <v>-4.0</v>
      </c>
      <c r="I123" s="85">
        <v>5.0</v>
      </c>
      <c r="J123" s="12">
        <v>6.0</v>
      </c>
      <c r="K123" s="84" t="s">
        <v>430</v>
      </c>
      <c r="L123" s="78">
        <v>0.0</v>
      </c>
      <c r="M123" s="78">
        <v>1.0</v>
      </c>
      <c r="N123" s="78" t="s">
        <v>59</v>
      </c>
      <c r="O123" s="78" t="s">
        <v>122</v>
      </c>
      <c r="P123" s="77" t="s">
        <v>111</v>
      </c>
      <c r="Q123" s="78">
        <v>0.0</v>
      </c>
      <c r="R123" s="78">
        <v>1.0</v>
      </c>
      <c r="S123" s="78">
        <v>0.0</v>
      </c>
      <c r="T123" s="78">
        <v>1.0</v>
      </c>
      <c r="U123" s="78" t="s">
        <v>178</v>
      </c>
      <c r="V123" s="78" t="s">
        <v>792</v>
      </c>
      <c r="W123" s="78" t="s">
        <v>793</v>
      </c>
      <c r="X123" s="78" t="s">
        <v>77</v>
      </c>
      <c r="Y123" s="78" t="s">
        <v>794</v>
      </c>
      <c r="Z123" s="78" t="e">
        <v>#NAME?</v>
      </c>
      <c r="AA123" s="78" t="s">
        <v>795</v>
      </c>
      <c r="AB123" s="78" t="s">
        <v>4416</v>
      </c>
      <c r="AC123" s="78" t="s">
        <v>797</v>
      </c>
      <c r="AD123" s="78" t="s">
        <v>798</v>
      </c>
      <c r="AE123" s="78" t="s">
        <v>799</v>
      </c>
      <c r="AF123" s="78" t="s">
        <v>800</v>
      </c>
      <c r="AG123" s="78" t="s">
        <v>257</v>
      </c>
    </row>
    <row r="124">
      <c r="A124" s="78">
        <v>123.0</v>
      </c>
      <c r="B124" s="77" t="s">
        <v>802</v>
      </c>
      <c r="C124" s="77" t="s">
        <v>4417</v>
      </c>
      <c r="D124" s="78">
        <v>2010.0</v>
      </c>
      <c r="E124" s="78" t="s">
        <v>666</v>
      </c>
      <c r="F124" s="78">
        <v>2.0</v>
      </c>
      <c r="G124" s="79">
        <v>-9.0</v>
      </c>
      <c r="H124" s="78">
        <v>-6.0</v>
      </c>
      <c r="I124" s="79">
        <v>2.0</v>
      </c>
      <c r="J124" s="78">
        <v>2.0</v>
      </c>
      <c r="K124" s="80" t="s">
        <v>109</v>
      </c>
      <c r="L124" s="78">
        <v>0.0</v>
      </c>
      <c r="M124" s="78">
        <v>1.0</v>
      </c>
      <c r="N124" s="78" t="s">
        <v>59</v>
      </c>
      <c r="O124" s="78" t="s">
        <v>110</v>
      </c>
      <c r="P124" s="77" t="s">
        <v>111</v>
      </c>
      <c r="Q124" s="78">
        <v>0.0</v>
      </c>
      <c r="R124" s="78">
        <v>0.75</v>
      </c>
      <c r="S124" s="78">
        <v>0.25</v>
      </c>
      <c r="T124" s="78">
        <v>1.0</v>
      </c>
      <c r="U124" s="78" t="s">
        <v>803</v>
      </c>
      <c r="V124" s="78" t="s">
        <v>804</v>
      </c>
      <c r="W124" s="78" t="s">
        <v>49</v>
      </c>
      <c r="X124" s="78" t="s">
        <v>77</v>
      </c>
      <c r="Y124" s="78" t="s">
        <v>805</v>
      </c>
      <c r="Z124" s="78" t="e">
        <v>#NAME?</v>
      </c>
      <c r="AA124" s="78" t="s">
        <v>806</v>
      </c>
      <c r="AB124" s="78" t="s">
        <v>4418</v>
      </c>
      <c r="AC124" s="78" t="s">
        <v>808</v>
      </c>
      <c r="AD124" s="78" t="s">
        <v>809</v>
      </c>
      <c r="AE124" s="78" t="s">
        <v>49</v>
      </c>
      <c r="AF124" s="81"/>
      <c r="AG124" s="81"/>
    </row>
    <row r="125">
      <c r="A125" s="78">
        <v>124.0</v>
      </c>
      <c r="B125" s="77" t="s">
        <v>2280</v>
      </c>
      <c r="C125" s="77" t="s">
        <v>4419</v>
      </c>
      <c r="D125" s="78">
        <v>2009.0</v>
      </c>
      <c r="E125" s="78" t="s">
        <v>2281</v>
      </c>
      <c r="F125" s="78">
        <v>3.0</v>
      </c>
      <c r="G125" s="79">
        <v>-3.0</v>
      </c>
      <c r="H125" s="78">
        <v>-2.0</v>
      </c>
      <c r="I125" s="79" t="s">
        <v>49</v>
      </c>
      <c r="J125" s="78" t="s">
        <v>49</v>
      </c>
      <c r="K125" s="80" t="s">
        <v>177</v>
      </c>
      <c r="L125" s="78">
        <v>0.0</v>
      </c>
      <c r="M125" s="78">
        <v>1.0</v>
      </c>
      <c r="N125" s="78" t="s">
        <v>96</v>
      </c>
      <c r="O125" s="78" t="s">
        <v>110</v>
      </c>
      <c r="P125" s="77" t="s">
        <v>2282</v>
      </c>
      <c r="Q125" s="78">
        <v>0.0</v>
      </c>
      <c r="R125" s="78">
        <v>0.75</v>
      </c>
      <c r="S125" s="78">
        <v>0.25</v>
      </c>
      <c r="T125" s="78">
        <v>1.0</v>
      </c>
      <c r="U125" s="78" t="s">
        <v>803</v>
      </c>
      <c r="V125" s="78" t="s">
        <v>49</v>
      </c>
      <c r="W125" s="78" t="s">
        <v>155</v>
      </c>
      <c r="X125" s="78" t="s">
        <v>77</v>
      </c>
      <c r="Y125" s="78" t="s">
        <v>2284</v>
      </c>
      <c r="Z125" s="78" t="e">
        <v>#NAME?</v>
      </c>
      <c r="AA125" s="78" t="s">
        <v>2285</v>
      </c>
      <c r="AB125" s="78" t="s">
        <v>4420</v>
      </c>
      <c r="AC125" s="78" t="s">
        <v>2287</v>
      </c>
      <c r="AD125" s="78" t="s">
        <v>2288</v>
      </c>
      <c r="AE125" s="78" t="s">
        <v>49</v>
      </c>
      <c r="AF125" s="81"/>
      <c r="AG125" s="81"/>
    </row>
    <row r="126">
      <c r="A126" s="78">
        <v>125.0</v>
      </c>
      <c r="B126" s="77" t="s">
        <v>2497</v>
      </c>
      <c r="C126" s="77" t="s">
        <v>2496</v>
      </c>
      <c r="D126" s="78">
        <v>2006.0</v>
      </c>
      <c r="E126" s="78" t="s">
        <v>196</v>
      </c>
      <c r="F126" s="78">
        <v>3.0</v>
      </c>
      <c r="G126" s="79">
        <v>-3.0</v>
      </c>
      <c r="H126" s="78">
        <v>-2.0</v>
      </c>
      <c r="I126" s="79">
        <v>-3.0</v>
      </c>
      <c r="J126" s="78">
        <v>0.0</v>
      </c>
      <c r="K126" s="80" t="s">
        <v>177</v>
      </c>
      <c r="L126" s="78">
        <v>0.0</v>
      </c>
      <c r="M126" s="78">
        <v>1.0</v>
      </c>
      <c r="N126" s="78" t="s">
        <v>59</v>
      </c>
      <c r="O126" s="78" t="s">
        <v>110</v>
      </c>
      <c r="P126" s="77" t="s">
        <v>111</v>
      </c>
      <c r="Q126" s="78">
        <v>1.0</v>
      </c>
      <c r="R126" s="78">
        <v>0.0</v>
      </c>
      <c r="S126" s="78">
        <v>0.0</v>
      </c>
      <c r="T126" s="78">
        <v>1.0</v>
      </c>
      <c r="U126" s="78" t="s">
        <v>4421</v>
      </c>
      <c r="V126" s="78" t="s">
        <v>2499</v>
      </c>
      <c r="W126" s="78" t="s">
        <v>199</v>
      </c>
      <c r="X126" s="78" t="s">
        <v>77</v>
      </c>
      <c r="Y126" s="78" t="s">
        <v>2500</v>
      </c>
      <c r="Z126" s="78" t="e">
        <v>#NAME?</v>
      </c>
      <c r="AA126" s="78" t="s">
        <v>2501</v>
      </c>
      <c r="AB126" s="78" t="s">
        <v>4422</v>
      </c>
      <c r="AC126" s="78" t="s">
        <v>2503</v>
      </c>
      <c r="AD126" s="78" t="s">
        <v>2504</v>
      </c>
      <c r="AE126" s="78" t="s">
        <v>49</v>
      </c>
      <c r="AF126" s="81"/>
      <c r="AG126" s="81"/>
    </row>
    <row r="127">
      <c r="A127" s="76">
        <v>126.0</v>
      </c>
      <c r="B127" s="77" t="s">
        <v>152</v>
      </c>
      <c r="C127" s="86" t="s">
        <v>4423</v>
      </c>
      <c r="D127" s="78">
        <v>2014.0</v>
      </c>
      <c r="E127" s="78" t="s">
        <v>133</v>
      </c>
      <c r="F127" s="78">
        <v>3.0</v>
      </c>
      <c r="G127" s="79">
        <v>-9.0</v>
      </c>
      <c r="H127" s="78">
        <v>-2.0</v>
      </c>
      <c r="I127" s="79">
        <v>-9.0</v>
      </c>
      <c r="J127" s="78">
        <v>0.0</v>
      </c>
      <c r="K127" s="80" t="s">
        <v>4151</v>
      </c>
      <c r="L127" s="78">
        <v>1.0</v>
      </c>
      <c r="M127" s="78">
        <v>1.0</v>
      </c>
      <c r="N127" s="78" t="s">
        <v>59</v>
      </c>
      <c r="O127" s="78" t="s">
        <v>134</v>
      </c>
      <c r="P127" s="77" t="s">
        <v>153</v>
      </c>
      <c r="Q127" s="78">
        <v>0.0</v>
      </c>
      <c r="R127" s="78">
        <v>0.0</v>
      </c>
      <c r="S127" s="78">
        <v>0.0</v>
      </c>
      <c r="T127" s="78">
        <v>0.0</v>
      </c>
      <c r="U127" s="78" t="s">
        <v>97</v>
      </c>
      <c r="V127" s="78" t="s">
        <v>154</v>
      </c>
      <c r="W127" s="78" t="s">
        <v>155</v>
      </c>
      <c r="X127" s="78" t="s">
        <v>63</v>
      </c>
      <c r="Y127" s="78" t="s">
        <v>156</v>
      </c>
      <c r="Z127" s="78" t="e">
        <v>#NAME?</v>
      </c>
      <c r="AA127" s="78" t="s">
        <v>157</v>
      </c>
      <c r="AB127" s="78" t="s">
        <v>4424</v>
      </c>
      <c r="AC127" s="78" t="s">
        <v>159</v>
      </c>
      <c r="AD127" s="78" t="s">
        <v>97</v>
      </c>
      <c r="AE127" s="78" t="s">
        <v>49</v>
      </c>
      <c r="AF127" s="78" t="s">
        <v>52</v>
      </c>
      <c r="AG127" s="78" t="s">
        <v>69</v>
      </c>
    </row>
    <row r="128">
      <c r="A128" s="76">
        <v>127.0</v>
      </c>
      <c r="B128" s="77" t="s">
        <v>812</v>
      </c>
      <c r="C128" s="77" t="s">
        <v>811</v>
      </c>
      <c r="D128" s="78">
        <v>2008.0</v>
      </c>
      <c r="E128" s="78" t="s">
        <v>417</v>
      </c>
      <c r="F128" s="78">
        <v>2.0</v>
      </c>
      <c r="G128" s="79">
        <v>-5.0</v>
      </c>
      <c r="H128" s="78">
        <v>-4.0</v>
      </c>
      <c r="I128" s="79">
        <v>3.0</v>
      </c>
      <c r="J128" s="78">
        <v>5.0</v>
      </c>
      <c r="K128" s="80" t="s">
        <v>430</v>
      </c>
      <c r="L128" s="78">
        <v>0.0</v>
      </c>
      <c r="M128" s="78">
        <v>0.0</v>
      </c>
      <c r="N128" s="78" t="s">
        <v>59</v>
      </c>
      <c r="O128" s="78" t="s">
        <v>110</v>
      </c>
      <c r="P128" s="77" t="s">
        <v>371</v>
      </c>
      <c r="Q128" s="78">
        <v>1.0</v>
      </c>
      <c r="R128" s="78">
        <v>0.0</v>
      </c>
      <c r="S128" s="78">
        <v>0.0</v>
      </c>
      <c r="T128" s="78">
        <v>1.0</v>
      </c>
      <c r="U128" s="78" t="s">
        <v>407</v>
      </c>
      <c r="V128" s="78" t="s">
        <v>813</v>
      </c>
      <c r="W128" s="78" t="s">
        <v>261</v>
      </c>
      <c r="X128" s="78" t="s">
        <v>783</v>
      </c>
      <c r="Y128" s="78" t="s">
        <v>814</v>
      </c>
      <c r="Z128" s="78" t="e">
        <v>#NAME?</v>
      </c>
      <c r="AA128" s="78" t="s">
        <v>815</v>
      </c>
      <c r="AB128" s="78" t="s">
        <v>4425</v>
      </c>
      <c r="AC128" s="78" t="s">
        <v>817</v>
      </c>
      <c r="AD128" s="78" t="s">
        <v>818</v>
      </c>
      <c r="AE128" s="78" t="s">
        <v>49</v>
      </c>
      <c r="AF128" s="81"/>
      <c r="AG128" s="81"/>
    </row>
    <row r="129">
      <c r="A129" s="76">
        <v>128.0</v>
      </c>
      <c r="B129" s="77" t="s">
        <v>821</v>
      </c>
      <c r="C129" s="77" t="s">
        <v>4426</v>
      </c>
      <c r="D129" s="78">
        <v>2008.0</v>
      </c>
      <c r="E129" s="78" t="s">
        <v>822</v>
      </c>
      <c r="F129" s="82">
        <v>3.0</v>
      </c>
      <c r="G129" s="83">
        <v>-2.0</v>
      </c>
      <c r="H129" s="82">
        <v>-1.0</v>
      </c>
      <c r="I129" s="83">
        <v>0.0</v>
      </c>
      <c r="J129" s="82">
        <v>2.0</v>
      </c>
      <c r="K129" s="80" t="s">
        <v>177</v>
      </c>
      <c r="L129" s="78">
        <v>0.0</v>
      </c>
      <c r="M129" s="78">
        <v>1.0</v>
      </c>
      <c r="N129" s="78" t="s">
        <v>59</v>
      </c>
      <c r="O129" s="78" t="s">
        <v>42</v>
      </c>
      <c r="P129" s="77" t="s">
        <v>823</v>
      </c>
      <c r="Q129" s="78">
        <v>1.0</v>
      </c>
      <c r="R129" s="78">
        <v>0.0</v>
      </c>
      <c r="S129" s="78">
        <v>0.0</v>
      </c>
      <c r="T129" s="78">
        <v>1.0</v>
      </c>
      <c r="U129" s="78" t="s">
        <v>824</v>
      </c>
      <c r="V129" s="78" t="s">
        <v>825</v>
      </c>
      <c r="W129" s="78" t="s">
        <v>826</v>
      </c>
      <c r="X129" s="78" t="s">
        <v>77</v>
      </c>
      <c r="Y129" s="78" t="s">
        <v>827</v>
      </c>
      <c r="Z129" s="78" t="e">
        <v>#NAME?</v>
      </c>
      <c r="AA129" s="78" t="s">
        <v>828</v>
      </c>
      <c r="AB129" s="78" t="s">
        <v>4427</v>
      </c>
      <c r="AC129" s="78" t="s">
        <v>830</v>
      </c>
      <c r="AD129" s="78" t="s">
        <v>831</v>
      </c>
      <c r="AE129" s="78" t="s">
        <v>832</v>
      </c>
      <c r="AF129" s="78" t="s">
        <v>833</v>
      </c>
      <c r="AG129" s="78" t="s">
        <v>69</v>
      </c>
    </row>
    <row r="130">
      <c r="A130" s="78">
        <v>129.0</v>
      </c>
      <c r="B130" s="77" t="s">
        <v>835</v>
      </c>
      <c r="C130" s="77" t="s">
        <v>834</v>
      </c>
      <c r="D130" s="78">
        <v>2002.0</v>
      </c>
      <c r="E130" s="78" t="s">
        <v>836</v>
      </c>
      <c r="F130" s="78">
        <v>3.0</v>
      </c>
      <c r="G130" s="79">
        <v>-3.0</v>
      </c>
      <c r="H130" s="78">
        <v>-3.0</v>
      </c>
      <c r="I130" s="79">
        <v>4.0</v>
      </c>
      <c r="J130" s="78">
        <v>4.0</v>
      </c>
      <c r="K130" s="80" t="s">
        <v>177</v>
      </c>
      <c r="L130" s="78">
        <v>0.0</v>
      </c>
      <c r="M130" s="78">
        <v>1.0</v>
      </c>
      <c r="N130" s="78" t="s">
        <v>96</v>
      </c>
      <c r="O130" s="78" t="s">
        <v>42</v>
      </c>
      <c r="P130" s="77" t="s">
        <v>837</v>
      </c>
      <c r="Q130" s="78">
        <v>0.0</v>
      </c>
      <c r="R130" s="78">
        <v>0.0</v>
      </c>
      <c r="S130" s="78">
        <v>1.0</v>
      </c>
      <c r="T130" s="78">
        <v>1.0</v>
      </c>
      <c r="U130" s="78" t="s">
        <v>97</v>
      </c>
      <c r="V130" s="78" t="s">
        <v>839</v>
      </c>
      <c r="W130" s="78" t="s">
        <v>166</v>
      </c>
      <c r="X130" s="78" t="s">
        <v>77</v>
      </c>
      <c r="Y130" s="78" t="s">
        <v>840</v>
      </c>
      <c r="Z130" s="78" t="e">
        <v>#NAME?</v>
      </c>
      <c r="AA130" s="78" t="s">
        <v>841</v>
      </c>
      <c r="AB130" s="78" t="s">
        <v>4428</v>
      </c>
      <c r="AC130" s="78" t="s">
        <v>843</v>
      </c>
      <c r="AD130" s="78" t="s">
        <v>844</v>
      </c>
      <c r="AE130" s="78" t="s">
        <v>49</v>
      </c>
      <c r="AF130" s="81"/>
      <c r="AG130" s="81"/>
    </row>
    <row r="131">
      <c r="A131" s="76">
        <v>130.0</v>
      </c>
      <c r="B131" s="77" t="s">
        <v>847</v>
      </c>
      <c r="C131" s="77" t="s">
        <v>846</v>
      </c>
      <c r="D131" s="78">
        <v>2002.0</v>
      </c>
      <c r="E131" s="78" t="s">
        <v>848</v>
      </c>
      <c r="F131" s="78">
        <v>3.0</v>
      </c>
      <c r="G131" s="79">
        <v>-9.0</v>
      </c>
      <c r="H131" s="78">
        <v>-7.0</v>
      </c>
      <c r="I131" s="79">
        <v>-12.0</v>
      </c>
      <c r="J131" s="78">
        <v>-6.0</v>
      </c>
      <c r="K131" s="80" t="s">
        <v>109</v>
      </c>
      <c r="L131" s="78">
        <v>0.0</v>
      </c>
      <c r="M131" s="78">
        <v>1.0</v>
      </c>
      <c r="N131" s="78" t="s">
        <v>59</v>
      </c>
      <c r="O131" s="78" t="s">
        <v>110</v>
      </c>
      <c r="P131" s="77" t="s">
        <v>849</v>
      </c>
      <c r="Q131" s="78">
        <v>0.75</v>
      </c>
      <c r="R131" s="78">
        <v>0.25</v>
      </c>
      <c r="S131" s="78">
        <v>0.0</v>
      </c>
      <c r="T131" s="78">
        <v>1.0</v>
      </c>
      <c r="U131" s="78" t="s">
        <v>850</v>
      </c>
      <c r="V131" s="78" t="s">
        <v>851</v>
      </c>
      <c r="W131" s="78" t="s">
        <v>109</v>
      </c>
      <c r="X131" s="78" t="s">
        <v>77</v>
      </c>
      <c r="Y131" s="78" t="s">
        <v>852</v>
      </c>
      <c r="Z131" s="78" t="e">
        <v>#NAME?</v>
      </c>
      <c r="AA131" s="78" t="s">
        <v>853</v>
      </c>
      <c r="AB131" s="78" t="s">
        <v>4429</v>
      </c>
      <c r="AC131" s="78" t="s">
        <v>855</v>
      </c>
      <c r="AD131" s="78" t="s">
        <v>856</v>
      </c>
      <c r="AE131" s="78" t="s">
        <v>857</v>
      </c>
      <c r="AF131" s="78" t="s">
        <v>858</v>
      </c>
      <c r="AG131" s="78" t="s">
        <v>84</v>
      </c>
    </row>
    <row r="132">
      <c r="A132" s="78">
        <v>131.0</v>
      </c>
      <c r="B132" s="77" t="s">
        <v>860</v>
      </c>
      <c r="C132" s="77" t="s">
        <v>4430</v>
      </c>
      <c r="D132" s="78">
        <v>2003.0</v>
      </c>
      <c r="E132" s="78" t="s">
        <v>666</v>
      </c>
      <c r="F132" s="78">
        <v>2.0</v>
      </c>
      <c r="G132" s="79">
        <v>-9.0</v>
      </c>
      <c r="H132" s="78">
        <v>-6.0</v>
      </c>
      <c r="I132" s="79">
        <v>2.0</v>
      </c>
      <c r="J132" s="78">
        <v>3.0</v>
      </c>
      <c r="K132" s="80" t="s">
        <v>109</v>
      </c>
      <c r="L132" s="78">
        <v>0.0</v>
      </c>
      <c r="M132" s="78">
        <v>1.0</v>
      </c>
      <c r="N132" s="78" t="s">
        <v>861</v>
      </c>
      <c r="O132" s="78" t="s">
        <v>110</v>
      </c>
      <c r="P132" s="77" t="s">
        <v>111</v>
      </c>
      <c r="Q132" s="78">
        <v>1.0</v>
      </c>
      <c r="R132" s="78">
        <v>0.0</v>
      </c>
      <c r="S132" s="78">
        <v>0.0</v>
      </c>
      <c r="T132" s="78">
        <v>1.0</v>
      </c>
      <c r="U132" s="78" t="s">
        <v>407</v>
      </c>
      <c r="V132" s="78" t="s">
        <v>862</v>
      </c>
      <c r="W132" s="78" t="s">
        <v>49</v>
      </c>
      <c r="X132" s="78" t="s">
        <v>77</v>
      </c>
      <c r="Y132" s="78" t="s">
        <v>863</v>
      </c>
      <c r="Z132" s="78" t="e">
        <v>#NAME?</v>
      </c>
      <c r="AA132" s="78" t="s">
        <v>864</v>
      </c>
      <c r="AB132" s="78" t="s">
        <v>4431</v>
      </c>
      <c r="AC132" s="78" t="s">
        <v>866</v>
      </c>
      <c r="AD132" s="78" t="s">
        <v>867</v>
      </c>
      <c r="AE132" s="78" t="s">
        <v>49</v>
      </c>
      <c r="AF132" s="81"/>
      <c r="AG132" s="81"/>
    </row>
    <row r="133">
      <c r="A133" s="78">
        <v>132.0</v>
      </c>
      <c r="B133" s="77" t="s">
        <v>870</v>
      </c>
      <c r="C133" s="77" t="s">
        <v>4432</v>
      </c>
      <c r="D133" s="78">
        <v>2011.0</v>
      </c>
      <c r="E133" s="78" t="s">
        <v>176</v>
      </c>
      <c r="F133" s="82">
        <v>3.0</v>
      </c>
      <c r="G133" s="83">
        <v>-3.0</v>
      </c>
      <c r="H133" s="82">
        <v>-1.0</v>
      </c>
      <c r="I133" s="83">
        <v>-2.0</v>
      </c>
      <c r="J133" s="82">
        <v>0.0</v>
      </c>
      <c r="K133" s="80" t="s">
        <v>163</v>
      </c>
      <c r="L133" s="78">
        <v>0.0</v>
      </c>
      <c r="M133" s="78">
        <v>1.0</v>
      </c>
      <c r="N133" s="78" t="s">
        <v>59</v>
      </c>
      <c r="O133" s="78" t="s">
        <v>110</v>
      </c>
      <c r="P133" s="77" t="s">
        <v>111</v>
      </c>
      <c r="Q133" s="78">
        <v>0.25</v>
      </c>
      <c r="R133" s="78">
        <v>0.75</v>
      </c>
      <c r="S133" s="78">
        <v>0.0</v>
      </c>
      <c r="T133" s="78">
        <v>1.0</v>
      </c>
      <c r="U133" s="78" t="s">
        <v>850</v>
      </c>
      <c r="V133" s="78" t="s">
        <v>165</v>
      </c>
      <c r="W133" s="78" t="s">
        <v>166</v>
      </c>
      <c r="X133" s="78" t="s">
        <v>249</v>
      </c>
      <c r="Y133" s="78" t="s">
        <v>871</v>
      </c>
      <c r="Z133" s="78" t="e">
        <v>#NAME?</v>
      </c>
      <c r="AA133" s="78" t="s">
        <v>872</v>
      </c>
      <c r="AB133" s="78" t="s">
        <v>4433</v>
      </c>
      <c r="AC133" s="78" t="s">
        <v>874</v>
      </c>
      <c r="AD133" s="78" t="s">
        <v>184</v>
      </c>
      <c r="AE133" s="78" t="s">
        <v>875</v>
      </c>
      <c r="AF133" s="81"/>
      <c r="AG133" s="81"/>
    </row>
    <row r="134">
      <c r="A134" s="78">
        <v>133.0</v>
      </c>
      <c r="B134" s="77" t="s">
        <v>877</v>
      </c>
      <c r="C134" s="77" t="s">
        <v>876</v>
      </c>
      <c r="D134" s="78">
        <v>2016.0</v>
      </c>
      <c r="E134" s="78" t="s">
        <v>878</v>
      </c>
      <c r="F134" s="82">
        <v>2.0</v>
      </c>
      <c r="G134" s="83">
        <v>-3.0</v>
      </c>
      <c r="H134" s="82">
        <v>-2.0</v>
      </c>
      <c r="I134" s="83">
        <v>-2.0</v>
      </c>
      <c r="J134" s="82">
        <v>0.0</v>
      </c>
      <c r="K134" s="80" t="s">
        <v>163</v>
      </c>
      <c r="L134" s="78">
        <v>0.0</v>
      </c>
      <c r="M134" s="78">
        <v>1.0</v>
      </c>
      <c r="N134" s="78" t="s">
        <v>59</v>
      </c>
      <c r="O134" s="78" t="s">
        <v>110</v>
      </c>
      <c r="P134" s="77" t="s">
        <v>111</v>
      </c>
      <c r="Q134" s="78">
        <v>0.0</v>
      </c>
      <c r="R134" s="78">
        <v>1.0</v>
      </c>
      <c r="S134" s="78">
        <v>0.0</v>
      </c>
      <c r="T134" s="78">
        <v>1.0</v>
      </c>
      <c r="U134" s="78" t="s">
        <v>879</v>
      </c>
      <c r="V134" s="78" t="s">
        <v>880</v>
      </c>
      <c r="W134" s="78" t="s">
        <v>166</v>
      </c>
      <c r="X134" s="78" t="s">
        <v>77</v>
      </c>
      <c r="Y134" s="78" t="s">
        <v>881</v>
      </c>
      <c r="Z134" s="81"/>
      <c r="AA134" s="78" t="s">
        <v>882</v>
      </c>
      <c r="AB134" s="78" t="s">
        <v>4434</v>
      </c>
      <c r="AC134" s="78" t="s">
        <v>884</v>
      </c>
      <c r="AD134" s="78" t="s">
        <v>885</v>
      </c>
      <c r="AE134" s="78" t="s">
        <v>49</v>
      </c>
      <c r="AF134" s="81"/>
      <c r="AG134" s="81"/>
    </row>
    <row r="135">
      <c r="A135" s="78">
        <v>134.0</v>
      </c>
      <c r="B135" s="77" t="s">
        <v>2303</v>
      </c>
      <c r="C135" s="77" t="s">
        <v>2302</v>
      </c>
      <c r="D135" s="78">
        <v>2010.0</v>
      </c>
      <c r="E135" s="78" t="s">
        <v>2304</v>
      </c>
      <c r="F135" s="78">
        <v>2.0</v>
      </c>
      <c r="G135" s="79">
        <v>-3.0</v>
      </c>
      <c r="H135" s="78">
        <v>-3.0</v>
      </c>
      <c r="I135" s="79">
        <v>0.0</v>
      </c>
      <c r="J135" s="78">
        <v>0.0</v>
      </c>
      <c r="K135" s="80" t="s">
        <v>1301</v>
      </c>
      <c r="L135" s="78">
        <v>0.0</v>
      </c>
      <c r="M135" s="78">
        <v>1.0</v>
      </c>
      <c r="N135" s="78" t="s">
        <v>59</v>
      </c>
      <c r="O135" s="78" t="s">
        <v>110</v>
      </c>
      <c r="P135" s="77" t="s">
        <v>111</v>
      </c>
      <c r="Q135" s="78">
        <v>1.0</v>
      </c>
      <c r="R135" s="78">
        <v>0.0</v>
      </c>
      <c r="S135" s="78">
        <v>0.0</v>
      </c>
      <c r="T135" s="78">
        <v>1.0</v>
      </c>
      <c r="U135" s="78" t="s">
        <v>407</v>
      </c>
      <c r="V135" s="78" t="s">
        <v>4435</v>
      </c>
      <c r="W135" s="78" t="s">
        <v>912</v>
      </c>
      <c r="X135" s="78" t="s">
        <v>200</v>
      </c>
      <c r="Y135" s="78" t="s">
        <v>2307</v>
      </c>
      <c r="Z135" s="78" t="e">
        <v>#NAME?</v>
      </c>
      <c r="AA135" s="78" t="s">
        <v>2308</v>
      </c>
      <c r="AB135" s="78" t="s">
        <v>4436</v>
      </c>
      <c r="AC135" s="78" t="s">
        <v>2310</v>
      </c>
      <c r="AD135" s="78" t="s">
        <v>205</v>
      </c>
      <c r="AE135" s="78" t="s">
        <v>49</v>
      </c>
      <c r="AF135" s="81"/>
      <c r="AG135" s="81"/>
    </row>
    <row r="136">
      <c r="A136" s="78">
        <v>135.0</v>
      </c>
      <c r="B136" s="77" t="s">
        <v>2314</v>
      </c>
      <c r="C136" s="77" t="s">
        <v>4437</v>
      </c>
      <c r="D136" s="78">
        <v>2008.0</v>
      </c>
      <c r="E136" s="78" t="s">
        <v>39</v>
      </c>
      <c r="F136" s="78">
        <v>3.0</v>
      </c>
      <c r="G136" s="79">
        <v>-3.0</v>
      </c>
      <c r="H136" s="78">
        <v>-3.0</v>
      </c>
      <c r="I136" s="79">
        <v>-6.0</v>
      </c>
      <c r="J136" s="78">
        <v>0.0</v>
      </c>
      <c r="K136" s="80" t="s">
        <v>1301</v>
      </c>
      <c r="L136" s="78">
        <v>0.0</v>
      </c>
      <c r="M136" s="78">
        <v>1.0</v>
      </c>
      <c r="N136" s="78" t="s">
        <v>59</v>
      </c>
      <c r="O136" s="78" t="s">
        <v>110</v>
      </c>
      <c r="P136" s="77" t="s">
        <v>2315</v>
      </c>
      <c r="Q136" s="78">
        <v>0.75</v>
      </c>
      <c r="R136" s="78">
        <v>0.0</v>
      </c>
      <c r="S136" s="78">
        <v>0.25</v>
      </c>
      <c r="T136" s="78">
        <v>1.0</v>
      </c>
      <c r="U136" s="78" t="s">
        <v>4438</v>
      </c>
      <c r="V136" s="78" t="s">
        <v>2317</v>
      </c>
      <c r="W136" s="78" t="s">
        <v>826</v>
      </c>
      <c r="X136" s="78" t="s">
        <v>77</v>
      </c>
      <c r="Y136" s="78" t="s">
        <v>2318</v>
      </c>
      <c r="Z136" s="78" t="e">
        <v>#NAME?</v>
      </c>
      <c r="AA136" s="78" t="s">
        <v>2319</v>
      </c>
      <c r="AB136" s="78" t="s">
        <v>4439</v>
      </c>
      <c r="AC136" s="78" t="s">
        <v>2321</v>
      </c>
      <c r="AD136" s="78" t="s">
        <v>184</v>
      </c>
      <c r="AE136" s="78" t="s">
        <v>49</v>
      </c>
      <c r="AF136" s="81"/>
      <c r="AG136" s="81"/>
    </row>
    <row r="137">
      <c r="A137" s="78">
        <v>136.0</v>
      </c>
      <c r="B137" s="77" t="s">
        <v>3381</v>
      </c>
      <c r="C137" s="77" t="s">
        <v>3380</v>
      </c>
      <c r="D137" s="78">
        <v>2016.0</v>
      </c>
      <c r="E137" s="78" t="s">
        <v>162</v>
      </c>
      <c r="F137" s="78">
        <v>2.0</v>
      </c>
      <c r="G137" s="79">
        <v>-3.0</v>
      </c>
      <c r="H137" s="78">
        <v>-2.0</v>
      </c>
      <c r="I137" s="79" t="s">
        <v>49</v>
      </c>
      <c r="J137" s="78" t="s">
        <v>49</v>
      </c>
      <c r="K137" s="80" t="s">
        <v>177</v>
      </c>
      <c r="L137" s="78">
        <v>0.0</v>
      </c>
      <c r="M137" s="78">
        <v>1.0</v>
      </c>
      <c r="N137" s="78" t="s">
        <v>59</v>
      </c>
      <c r="O137" s="78" t="s">
        <v>110</v>
      </c>
      <c r="P137" s="77" t="s">
        <v>111</v>
      </c>
      <c r="Q137" s="78">
        <v>0.25</v>
      </c>
      <c r="R137" s="78">
        <v>1.0</v>
      </c>
      <c r="S137" s="78">
        <v>0.0</v>
      </c>
      <c r="T137" s="78">
        <v>1.25</v>
      </c>
      <c r="U137" s="78" t="s">
        <v>4440</v>
      </c>
      <c r="V137" s="78" t="s">
        <v>49</v>
      </c>
      <c r="W137" s="78" t="s">
        <v>420</v>
      </c>
      <c r="X137" s="78" t="s">
        <v>77</v>
      </c>
      <c r="Y137" s="78" t="s">
        <v>4441</v>
      </c>
      <c r="Z137" s="78" t="e">
        <v>#NAME?</v>
      </c>
      <c r="AA137" s="78" t="s">
        <v>3384</v>
      </c>
      <c r="AB137" s="78" t="s">
        <v>4442</v>
      </c>
      <c r="AC137" s="78" t="s">
        <v>3386</v>
      </c>
      <c r="AD137" s="78" t="s">
        <v>3387</v>
      </c>
      <c r="AE137" s="78" t="s">
        <v>49</v>
      </c>
      <c r="AF137" s="81"/>
      <c r="AG137" s="81"/>
    </row>
    <row r="138">
      <c r="A138" s="78">
        <v>137.0</v>
      </c>
      <c r="B138" s="77" t="s">
        <v>888</v>
      </c>
      <c r="C138" s="77" t="s">
        <v>887</v>
      </c>
      <c r="D138" s="78">
        <v>2009.0</v>
      </c>
      <c r="E138" s="78" t="s">
        <v>889</v>
      </c>
      <c r="F138" s="82">
        <v>3.0</v>
      </c>
      <c r="G138" s="83">
        <v>-3.0</v>
      </c>
      <c r="H138" s="82">
        <v>-1.0</v>
      </c>
      <c r="I138" s="83">
        <v>-3.0</v>
      </c>
      <c r="J138" s="82">
        <v>0.0</v>
      </c>
      <c r="K138" s="80" t="s">
        <v>177</v>
      </c>
      <c r="L138" s="78">
        <v>0.0</v>
      </c>
      <c r="M138" s="78">
        <v>1.0</v>
      </c>
      <c r="N138" s="78" t="s">
        <v>59</v>
      </c>
      <c r="O138" s="78" t="s">
        <v>110</v>
      </c>
      <c r="P138" s="77" t="s">
        <v>111</v>
      </c>
      <c r="Q138" s="78">
        <v>1.0</v>
      </c>
      <c r="R138" s="78">
        <v>0.0</v>
      </c>
      <c r="S138" s="78">
        <v>0.0</v>
      </c>
      <c r="T138" s="78">
        <v>1.0</v>
      </c>
      <c r="U138" s="78" t="s">
        <v>407</v>
      </c>
      <c r="V138" s="78" t="s">
        <v>890</v>
      </c>
      <c r="W138" s="78" t="s">
        <v>166</v>
      </c>
      <c r="X138" s="78" t="s">
        <v>249</v>
      </c>
      <c r="Y138" s="78" t="s">
        <v>891</v>
      </c>
      <c r="Z138" s="78" t="e">
        <v>#NAME?</v>
      </c>
      <c r="AA138" s="78" t="s">
        <v>892</v>
      </c>
      <c r="AB138" s="78" t="s">
        <v>4443</v>
      </c>
      <c r="AC138" s="78" t="s">
        <v>894</v>
      </c>
      <c r="AD138" s="78" t="s">
        <v>895</v>
      </c>
      <c r="AE138" s="78" t="s">
        <v>49</v>
      </c>
      <c r="AF138" s="81"/>
      <c r="AG138" s="81"/>
    </row>
    <row r="139">
      <c r="A139" s="78">
        <v>138.0</v>
      </c>
      <c r="B139" s="77" t="s">
        <v>898</v>
      </c>
      <c r="C139" s="77" t="s">
        <v>4444</v>
      </c>
      <c r="D139" s="78">
        <v>2005.0</v>
      </c>
      <c r="E139" s="78" t="s">
        <v>899</v>
      </c>
      <c r="F139" s="82">
        <v>3.0</v>
      </c>
      <c r="G139" s="83">
        <v>-3.0</v>
      </c>
      <c r="H139" s="82">
        <v>-1.0</v>
      </c>
      <c r="I139" s="83">
        <v>-3.0</v>
      </c>
      <c r="J139" s="82">
        <v>0.0</v>
      </c>
      <c r="K139" s="80" t="s">
        <v>177</v>
      </c>
      <c r="L139" s="78">
        <v>0.0</v>
      </c>
      <c r="M139" s="78">
        <v>1.0</v>
      </c>
      <c r="N139" s="78" t="s">
        <v>59</v>
      </c>
      <c r="O139" s="78" t="s">
        <v>110</v>
      </c>
      <c r="P139" s="77" t="s">
        <v>111</v>
      </c>
      <c r="Q139" s="78">
        <v>1.0</v>
      </c>
      <c r="R139" s="78">
        <v>0.0</v>
      </c>
      <c r="S139" s="78">
        <v>0.0</v>
      </c>
      <c r="T139" s="78">
        <v>1.0</v>
      </c>
      <c r="U139" s="78" t="s">
        <v>900</v>
      </c>
      <c r="V139" s="78" t="s">
        <v>901</v>
      </c>
      <c r="W139" s="78" t="s">
        <v>826</v>
      </c>
      <c r="X139" s="78" t="s">
        <v>249</v>
      </c>
      <c r="Y139" s="78" t="s">
        <v>902</v>
      </c>
      <c r="Z139" s="78" t="e">
        <v>#NAME?</v>
      </c>
      <c r="AA139" s="78" t="s">
        <v>903</v>
      </c>
      <c r="AB139" s="78" t="s">
        <v>4445</v>
      </c>
      <c r="AC139" s="78" t="s">
        <v>905</v>
      </c>
      <c r="AD139" s="78" t="s">
        <v>906</v>
      </c>
      <c r="AE139" s="78" t="s">
        <v>49</v>
      </c>
      <c r="AF139" s="78" t="s">
        <v>907</v>
      </c>
      <c r="AG139" s="81"/>
    </row>
    <row r="140">
      <c r="A140" s="78">
        <v>139.0</v>
      </c>
      <c r="B140" s="77" t="s">
        <v>909</v>
      </c>
      <c r="C140" s="77" t="s">
        <v>4446</v>
      </c>
      <c r="D140" s="78">
        <v>2005.0</v>
      </c>
      <c r="E140" s="78" t="s">
        <v>910</v>
      </c>
      <c r="F140" s="78">
        <v>3.0</v>
      </c>
      <c r="G140" s="79">
        <v>-3.0</v>
      </c>
      <c r="H140" s="78">
        <v>-2.0</v>
      </c>
      <c r="I140" s="79">
        <v>-2.0</v>
      </c>
      <c r="J140" s="78">
        <v>0.0</v>
      </c>
      <c r="K140" s="80" t="s">
        <v>177</v>
      </c>
      <c r="L140" s="78">
        <v>0.0</v>
      </c>
      <c r="M140" s="78">
        <v>1.0</v>
      </c>
      <c r="N140" s="78" t="s">
        <v>59</v>
      </c>
      <c r="O140" s="78" t="s">
        <v>42</v>
      </c>
      <c r="P140" s="77" t="s">
        <v>245</v>
      </c>
      <c r="Q140" s="78">
        <v>1.0</v>
      </c>
      <c r="R140" s="78">
        <v>0.0</v>
      </c>
      <c r="S140" s="78">
        <v>0.0</v>
      </c>
      <c r="T140" s="78">
        <v>1.0</v>
      </c>
      <c r="U140" s="78" t="s">
        <v>407</v>
      </c>
      <c r="V140" s="78" t="s">
        <v>911</v>
      </c>
      <c r="W140" s="78" t="s">
        <v>912</v>
      </c>
      <c r="X140" s="78" t="s">
        <v>77</v>
      </c>
      <c r="Y140" s="78" t="s">
        <v>913</v>
      </c>
      <c r="Z140" s="78" t="e">
        <v>#NAME?</v>
      </c>
      <c r="AA140" s="78" t="s">
        <v>914</v>
      </c>
      <c r="AB140" s="78" t="s">
        <v>4447</v>
      </c>
      <c r="AC140" s="78" t="s">
        <v>916</v>
      </c>
      <c r="AD140" s="78" t="s">
        <v>844</v>
      </c>
      <c r="AE140" s="78" t="s">
        <v>917</v>
      </c>
      <c r="AF140" s="81"/>
      <c r="AG140" s="81"/>
    </row>
    <row r="141">
      <c r="A141" s="78">
        <v>141.0</v>
      </c>
      <c r="B141" s="77" t="s">
        <v>2325</v>
      </c>
      <c r="C141" s="77" t="s">
        <v>2324</v>
      </c>
      <c r="D141" s="78">
        <v>2007.0</v>
      </c>
      <c r="E141" s="78" t="s">
        <v>162</v>
      </c>
      <c r="F141" s="78">
        <v>3.0</v>
      </c>
      <c r="G141" s="79">
        <v>-3.0</v>
      </c>
      <c r="H141" s="78">
        <v>-2.0</v>
      </c>
      <c r="I141" s="79" t="s">
        <v>49</v>
      </c>
      <c r="J141" s="78" t="s">
        <v>49</v>
      </c>
      <c r="K141" s="80" t="s">
        <v>177</v>
      </c>
      <c r="L141" s="78">
        <v>0.0</v>
      </c>
      <c r="M141" s="78">
        <v>1.0</v>
      </c>
      <c r="N141" s="78" t="s">
        <v>96</v>
      </c>
      <c r="O141" s="78" t="s">
        <v>110</v>
      </c>
      <c r="P141" s="77" t="s">
        <v>530</v>
      </c>
      <c r="Q141" s="78">
        <v>0.0</v>
      </c>
      <c r="R141" s="78">
        <v>1.0</v>
      </c>
      <c r="S141" s="78">
        <v>0.0</v>
      </c>
      <c r="T141" s="78">
        <v>1.0</v>
      </c>
      <c r="U141" s="78" t="s">
        <v>178</v>
      </c>
      <c r="V141" s="78" t="s">
        <v>49</v>
      </c>
      <c r="W141" s="78" t="s">
        <v>166</v>
      </c>
      <c r="X141" s="78" t="s">
        <v>77</v>
      </c>
      <c r="Y141" s="78" t="s">
        <v>4448</v>
      </c>
      <c r="Z141" s="78" t="e">
        <v>#NAME?</v>
      </c>
      <c r="AA141" s="78" t="s">
        <v>3393</v>
      </c>
      <c r="AB141" s="78" t="s">
        <v>4449</v>
      </c>
      <c r="AC141" s="78" t="s">
        <v>3395</v>
      </c>
      <c r="AD141" s="78" t="s">
        <v>3396</v>
      </c>
      <c r="AE141" s="78" t="s">
        <v>3397</v>
      </c>
      <c r="AF141" s="81"/>
      <c r="AG141" s="81"/>
    </row>
    <row r="142">
      <c r="A142" s="78">
        <v>140.0</v>
      </c>
      <c r="B142" s="77" t="s">
        <v>2325</v>
      </c>
      <c r="C142" s="77" t="s">
        <v>4450</v>
      </c>
      <c r="D142" s="78">
        <v>2008.0</v>
      </c>
      <c r="E142" s="78" t="s">
        <v>822</v>
      </c>
      <c r="F142" s="82">
        <v>3.0</v>
      </c>
      <c r="G142" s="83">
        <v>-3.0</v>
      </c>
      <c r="H142" s="82">
        <v>-1.0</v>
      </c>
      <c r="I142" s="83">
        <v>-3.0</v>
      </c>
      <c r="J142" s="82">
        <v>0.0</v>
      </c>
      <c r="K142" s="80" t="s">
        <v>163</v>
      </c>
      <c r="L142" s="78">
        <v>0.0</v>
      </c>
      <c r="M142" s="78">
        <v>1.0</v>
      </c>
      <c r="N142" s="78" t="s">
        <v>96</v>
      </c>
      <c r="O142" s="78" t="s">
        <v>42</v>
      </c>
      <c r="P142" s="77" t="s">
        <v>245</v>
      </c>
      <c r="Q142" s="78">
        <v>0.0</v>
      </c>
      <c r="R142" s="78">
        <v>1.0</v>
      </c>
      <c r="S142" s="78">
        <v>0.0</v>
      </c>
      <c r="T142" s="78">
        <v>1.0</v>
      </c>
      <c r="U142" s="78" t="s">
        <v>178</v>
      </c>
      <c r="V142" s="78" t="s">
        <v>616</v>
      </c>
      <c r="W142" s="78" t="s">
        <v>166</v>
      </c>
      <c r="X142" s="78" t="s">
        <v>77</v>
      </c>
      <c r="Y142" s="78" t="s">
        <v>4451</v>
      </c>
      <c r="Z142" s="78" t="e">
        <v>#NAME?</v>
      </c>
      <c r="AA142" s="78" t="s">
        <v>2327</v>
      </c>
      <c r="AB142" s="78" t="s">
        <v>4452</v>
      </c>
      <c r="AC142" s="78" t="s">
        <v>4453</v>
      </c>
      <c r="AD142" s="78" t="s">
        <v>2330</v>
      </c>
      <c r="AE142" s="78" t="s">
        <v>49</v>
      </c>
      <c r="AF142" s="81"/>
      <c r="AG142" s="81"/>
    </row>
    <row r="143">
      <c r="A143" s="76">
        <v>142.0</v>
      </c>
      <c r="B143" s="77" t="s">
        <v>920</v>
      </c>
      <c r="C143" s="77" t="s">
        <v>919</v>
      </c>
      <c r="D143" s="78">
        <v>2011.0</v>
      </c>
      <c r="E143" s="78" t="s">
        <v>848</v>
      </c>
      <c r="F143" s="78">
        <v>3.0</v>
      </c>
      <c r="G143" s="79">
        <v>-9.0</v>
      </c>
      <c r="H143" s="78">
        <v>-7.0</v>
      </c>
      <c r="I143" s="79">
        <v>-12.0</v>
      </c>
      <c r="J143" s="78">
        <v>-6.0</v>
      </c>
      <c r="K143" s="80" t="s">
        <v>109</v>
      </c>
      <c r="L143" s="78">
        <v>0.0</v>
      </c>
      <c r="M143" s="78">
        <v>1.0</v>
      </c>
      <c r="N143" s="78" t="s">
        <v>59</v>
      </c>
      <c r="O143" s="78" t="s">
        <v>110</v>
      </c>
      <c r="P143" s="77" t="s">
        <v>111</v>
      </c>
      <c r="Q143" s="78">
        <v>0.5</v>
      </c>
      <c r="R143" s="78">
        <v>0.5</v>
      </c>
      <c r="S143" s="78">
        <v>0.0</v>
      </c>
      <c r="T143" s="78">
        <v>1.0</v>
      </c>
      <c r="U143" s="78" t="s">
        <v>921</v>
      </c>
      <c r="V143" s="78" t="s">
        <v>922</v>
      </c>
      <c r="W143" s="78" t="s">
        <v>109</v>
      </c>
      <c r="X143" s="78" t="s">
        <v>77</v>
      </c>
      <c r="Y143" s="78" t="s">
        <v>923</v>
      </c>
      <c r="Z143" s="78" t="e">
        <v>#NAME?</v>
      </c>
      <c r="AA143" s="78" t="s">
        <v>924</v>
      </c>
      <c r="AB143" s="78" t="s">
        <v>4454</v>
      </c>
      <c r="AC143" s="78" t="s">
        <v>926</v>
      </c>
      <c r="AD143" s="78" t="s">
        <v>927</v>
      </c>
      <c r="AE143" s="78" t="s">
        <v>928</v>
      </c>
      <c r="AF143" s="78" t="s">
        <v>929</v>
      </c>
      <c r="AG143" s="78" t="s">
        <v>84</v>
      </c>
    </row>
    <row r="144">
      <c r="A144" s="78">
        <v>143.0</v>
      </c>
      <c r="B144" s="77" t="s">
        <v>3400</v>
      </c>
      <c r="C144" s="86" t="s">
        <v>3399</v>
      </c>
      <c r="D144" s="78">
        <v>2001.0</v>
      </c>
      <c r="E144" s="78" t="s">
        <v>3401</v>
      </c>
      <c r="F144" s="78">
        <v>3.0</v>
      </c>
      <c r="G144" s="83">
        <v>-3.0</v>
      </c>
      <c r="H144" s="82">
        <v>-1.0</v>
      </c>
      <c r="I144" s="83">
        <v>0.0</v>
      </c>
      <c r="J144" s="82">
        <v>0.0</v>
      </c>
      <c r="K144" s="80" t="s">
        <v>177</v>
      </c>
      <c r="L144" s="78">
        <v>0.0</v>
      </c>
      <c r="M144" s="78">
        <v>1.0</v>
      </c>
      <c r="N144" s="78" t="s">
        <v>96</v>
      </c>
      <c r="O144" s="78" t="s">
        <v>134</v>
      </c>
      <c r="P144" s="77" t="s">
        <v>111</v>
      </c>
      <c r="Q144" s="78">
        <v>0.75</v>
      </c>
      <c r="R144" s="78">
        <v>0.25</v>
      </c>
      <c r="S144" s="78">
        <v>0.0</v>
      </c>
      <c r="T144" s="78">
        <v>1.0</v>
      </c>
      <c r="U144" s="78" t="s">
        <v>921</v>
      </c>
      <c r="V144" s="78" t="s">
        <v>3403</v>
      </c>
      <c r="W144" s="78" t="s">
        <v>3404</v>
      </c>
      <c r="X144" s="78" t="s">
        <v>77</v>
      </c>
      <c r="Y144" s="78" t="s">
        <v>4455</v>
      </c>
      <c r="Z144" s="78" t="s">
        <v>49</v>
      </c>
      <c r="AA144" s="78" t="s">
        <v>49</v>
      </c>
      <c r="AB144" s="78" t="s">
        <v>4456</v>
      </c>
      <c r="AC144" s="78" t="s">
        <v>3407</v>
      </c>
      <c r="AD144" s="78" t="s">
        <v>49</v>
      </c>
      <c r="AE144" s="78" t="s">
        <v>3408</v>
      </c>
      <c r="AF144" s="81"/>
      <c r="AG144" s="81"/>
    </row>
    <row r="145">
      <c r="A145" s="78">
        <v>144.0</v>
      </c>
      <c r="B145" s="77" t="s">
        <v>2333</v>
      </c>
      <c r="C145" s="77" t="s">
        <v>2332</v>
      </c>
      <c r="D145" s="78">
        <v>2008.0</v>
      </c>
      <c r="E145" s="78" t="s">
        <v>196</v>
      </c>
      <c r="F145" s="78">
        <v>3.0</v>
      </c>
      <c r="G145" s="79">
        <v>-3.0</v>
      </c>
      <c r="H145" s="78">
        <v>-1.0</v>
      </c>
      <c r="I145" s="79">
        <v>-3.0</v>
      </c>
      <c r="J145" s="78">
        <v>0.0</v>
      </c>
      <c r="K145" s="80" t="s">
        <v>163</v>
      </c>
      <c r="L145" s="78">
        <v>0.0</v>
      </c>
      <c r="M145" s="78">
        <v>1.0</v>
      </c>
      <c r="N145" s="78" t="s">
        <v>59</v>
      </c>
      <c r="O145" s="78" t="s">
        <v>110</v>
      </c>
      <c r="P145" s="77" t="s">
        <v>111</v>
      </c>
      <c r="Q145" s="78">
        <v>1.0</v>
      </c>
      <c r="R145" s="78">
        <v>0.0</v>
      </c>
      <c r="S145" s="78">
        <v>0.0</v>
      </c>
      <c r="T145" s="78">
        <v>1.0</v>
      </c>
      <c r="U145" s="78" t="s">
        <v>407</v>
      </c>
      <c r="V145" s="78" t="s">
        <v>2334</v>
      </c>
      <c r="W145" s="78" t="s">
        <v>199</v>
      </c>
      <c r="X145" s="78" t="s">
        <v>2335</v>
      </c>
      <c r="Y145" s="78" t="s">
        <v>2336</v>
      </c>
      <c r="Z145" s="78" t="e">
        <v>#NAME?</v>
      </c>
      <c r="AA145" s="78" t="s">
        <v>2337</v>
      </c>
      <c r="AB145" s="78" t="s">
        <v>4457</v>
      </c>
      <c r="AC145" s="78" t="s">
        <v>2338</v>
      </c>
      <c r="AD145" s="78" t="s">
        <v>2339</v>
      </c>
      <c r="AE145" s="78" t="s">
        <v>49</v>
      </c>
      <c r="AF145" s="81"/>
      <c r="AG145" s="81"/>
    </row>
    <row r="146">
      <c r="A146" s="78">
        <v>145.0</v>
      </c>
      <c r="B146" s="77" t="s">
        <v>2549</v>
      </c>
      <c r="C146" s="77" t="s">
        <v>4458</v>
      </c>
      <c r="D146" s="78">
        <v>2010.0</v>
      </c>
      <c r="E146" s="78" t="s">
        <v>196</v>
      </c>
      <c r="F146" s="78">
        <v>3.0</v>
      </c>
      <c r="G146" s="79">
        <v>-3.0</v>
      </c>
      <c r="H146" s="78">
        <v>-2.0</v>
      </c>
      <c r="I146" s="79">
        <v>-3.0</v>
      </c>
      <c r="J146" s="78">
        <v>0.0</v>
      </c>
      <c r="K146" s="80" t="s">
        <v>177</v>
      </c>
      <c r="L146" s="78">
        <v>0.0</v>
      </c>
      <c r="M146" s="78">
        <v>1.0</v>
      </c>
      <c r="N146" s="78" t="s">
        <v>96</v>
      </c>
      <c r="O146" s="78" t="s">
        <v>110</v>
      </c>
      <c r="P146" s="77" t="s">
        <v>530</v>
      </c>
      <c r="Q146" s="78">
        <v>0.0</v>
      </c>
      <c r="R146" s="78">
        <v>1.0</v>
      </c>
      <c r="S146" s="78">
        <v>0.0</v>
      </c>
      <c r="T146" s="78">
        <v>1.0</v>
      </c>
      <c r="U146" s="78" t="s">
        <v>178</v>
      </c>
      <c r="V146" s="78" t="s">
        <v>49</v>
      </c>
      <c r="W146" s="78" t="s">
        <v>199</v>
      </c>
      <c r="X146" s="78" t="s">
        <v>77</v>
      </c>
      <c r="Y146" s="78" t="s">
        <v>2552</v>
      </c>
      <c r="Z146" s="78" t="e">
        <v>#NAME?</v>
      </c>
      <c r="AA146" s="78" t="s">
        <v>2553</v>
      </c>
      <c r="AB146" s="78" t="s">
        <v>4459</v>
      </c>
      <c r="AC146" s="78" t="s">
        <v>2555</v>
      </c>
      <c r="AD146" s="78" t="s">
        <v>2556</v>
      </c>
      <c r="AE146" s="78" t="s">
        <v>2557</v>
      </c>
      <c r="AF146" s="81"/>
      <c r="AG146" s="81"/>
    </row>
    <row r="147">
      <c r="A147" s="78">
        <v>146.0</v>
      </c>
      <c r="B147" s="77" t="s">
        <v>161</v>
      </c>
      <c r="C147" s="77" t="s">
        <v>4460</v>
      </c>
      <c r="D147" s="78">
        <v>2010.0</v>
      </c>
      <c r="E147" s="78" t="s">
        <v>162</v>
      </c>
      <c r="F147" s="82">
        <v>3.0</v>
      </c>
      <c r="G147" s="83">
        <v>-3.0</v>
      </c>
      <c r="H147" s="82">
        <v>-2.0</v>
      </c>
      <c r="I147" s="83">
        <v>-2.0</v>
      </c>
      <c r="J147" s="82">
        <v>0.0</v>
      </c>
      <c r="K147" s="80" t="s">
        <v>163</v>
      </c>
      <c r="L147" s="78">
        <v>0.0</v>
      </c>
      <c r="M147" s="78">
        <v>1.0</v>
      </c>
      <c r="N147" s="78" t="s">
        <v>59</v>
      </c>
      <c r="O147" s="78" t="s">
        <v>110</v>
      </c>
      <c r="P147" s="77" t="s">
        <v>111</v>
      </c>
      <c r="Q147" s="78">
        <v>0.0</v>
      </c>
      <c r="R147" s="78">
        <v>0.25</v>
      </c>
      <c r="S147" s="78">
        <v>0.75</v>
      </c>
      <c r="T147" s="78">
        <v>1.0</v>
      </c>
      <c r="U147" s="78" t="s">
        <v>4461</v>
      </c>
      <c r="V147" s="78" t="s">
        <v>165</v>
      </c>
      <c r="W147" s="78" t="s">
        <v>166</v>
      </c>
      <c r="X147" s="78" t="s">
        <v>77</v>
      </c>
      <c r="Y147" s="78" t="s">
        <v>1654</v>
      </c>
      <c r="Z147" s="78" t="e">
        <v>#NAME?</v>
      </c>
      <c r="AA147" s="78" t="s">
        <v>1655</v>
      </c>
      <c r="AB147" s="78" t="s">
        <v>4462</v>
      </c>
      <c r="AC147" s="78" t="s">
        <v>1657</v>
      </c>
      <c r="AD147" s="78" t="s">
        <v>601</v>
      </c>
      <c r="AE147" s="78" t="s">
        <v>1658</v>
      </c>
      <c r="AF147" s="81"/>
      <c r="AG147" s="81"/>
    </row>
    <row r="148">
      <c r="A148" s="78">
        <v>147.0</v>
      </c>
      <c r="B148" s="77" t="s">
        <v>161</v>
      </c>
      <c r="C148" s="77" t="s">
        <v>160</v>
      </c>
      <c r="D148" s="78">
        <v>2011.0</v>
      </c>
      <c r="E148" s="78" t="s">
        <v>162</v>
      </c>
      <c r="F148" s="82">
        <v>3.0</v>
      </c>
      <c r="G148" s="83">
        <v>-3.0</v>
      </c>
      <c r="H148" s="82">
        <v>-2.0</v>
      </c>
      <c r="I148" s="83">
        <v>-2.0</v>
      </c>
      <c r="J148" s="82">
        <v>0.0</v>
      </c>
      <c r="K148" s="80" t="s">
        <v>163</v>
      </c>
      <c r="L148" s="78">
        <v>0.0</v>
      </c>
      <c r="M148" s="78">
        <v>1.0</v>
      </c>
      <c r="N148" s="78" t="s">
        <v>59</v>
      </c>
      <c r="O148" s="78" t="s">
        <v>110</v>
      </c>
      <c r="P148" s="77" t="s">
        <v>111</v>
      </c>
      <c r="Q148" s="78">
        <v>0.0</v>
      </c>
      <c r="R148" s="78">
        <v>0.25</v>
      </c>
      <c r="S148" s="78">
        <v>0.75</v>
      </c>
      <c r="T148" s="78">
        <v>1.0</v>
      </c>
      <c r="U148" s="78" t="s">
        <v>4461</v>
      </c>
      <c r="V148" s="78" t="s">
        <v>165</v>
      </c>
      <c r="W148" s="78" t="s">
        <v>166</v>
      </c>
      <c r="X148" s="78" t="s">
        <v>77</v>
      </c>
      <c r="Y148" s="78" t="s">
        <v>167</v>
      </c>
      <c r="Z148" s="78" t="e">
        <v>#NAME?</v>
      </c>
      <c r="AA148" s="78" t="s">
        <v>168</v>
      </c>
      <c r="AB148" s="78" t="s">
        <v>4463</v>
      </c>
      <c r="AC148" s="78" t="s">
        <v>170</v>
      </c>
      <c r="AD148" s="78" t="s">
        <v>4464</v>
      </c>
      <c r="AE148" s="78" t="s">
        <v>172</v>
      </c>
      <c r="AF148" s="81"/>
      <c r="AG148" s="81"/>
    </row>
    <row r="149">
      <c r="A149" s="78">
        <v>148.0</v>
      </c>
      <c r="B149" s="77" t="s">
        <v>161</v>
      </c>
      <c r="C149" s="77" t="s">
        <v>4465</v>
      </c>
      <c r="D149" s="78">
        <v>2014.0</v>
      </c>
      <c r="E149" s="78" t="s">
        <v>176</v>
      </c>
      <c r="F149" s="78">
        <v>3.0</v>
      </c>
      <c r="G149" s="79">
        <v>-3.0</v>
      </c>
      <c r="H149" s="78">
        <v>-2.0</v>
      </c>
      <c r="I149" s="79">
        <v>0.0</v>
      </c>
      <c r="J149" s="78">
        <v>0.0</v>
      </c>
      <c r="K149" s="80" t="s">
        <v>177</v>
      </c>
      <c r="L149" s="78">
        <v>0.0</v>
      </c>
      <c r="M149" s="78">
        <v>1.0</v>
      </c>
      <c r="N149" s="78" t="s">
        <v>59</v>
      </c>
      <c r="O149" s="78" t="s">
        <v>110</v>
      </c>
      <c r="P149" s="77" t="s">
        <v>111</v>
      </c>
      <c r="Q149" s="78">
        <v>0.0</v>
      </c>
      <c r="R149" s="78">
        <v>1.0</v>
      </c>
      <c r="S149" s="78">
        <v>0.0</v>
      </c>
      <c r="T149" s="78">
        <v>1.0</v>
      </c>
      <c r="U149" s="78" t="s">
        <v>178</v>
      </c>
      <c r="V149" s="78" t="s">
        <v>179</v>
      </c>
      <c r="W149" s="78" t="s">
        <v>166</v>
      </c>
      <c r="X149" s="78" t="s">
        <v>77</v>
      </c>
      <c r="Y149" s="78" t="s">
        <v>180</v>
      </c>
      <c r="Z149" s="78" t="e">
        <v>#NAME?</v>
      </c>
      <c r="AA149" s="78" t="s">
        <v>181</v>
      </c>
      <c r="AB149" s="78" t="s">
        <v>4466</v>
      </c>
      <c r="AC149" s="78" t="s">
        <v>183</v>
      </c>
      <c r="AD149" s="78" t="s">
        <v>184</v>
      </c>
      <c r="AE149" s="78" t="s">
        <v>185</v>
      </c>
      <c r="AF149" s="81"/>
      <c r="AG149" s="81"/>
    </row>
    <row r="150">
      <c r="A150" s="78">
        <v>149.0</v>
      </c>
      <c r="B150" s="77" t="s">
        <v>188</v>
      </c>
      <c r="C150" s="86" t="s">
        <v>4467</v>
      </c>
      <c r="D150" s="78">
        <v>2013.0</v>
      </c>
      <c r="E150" s="78" t="s">
        <v>133</v>
      </c>
      <c r="F150" s="82">
        <v>3.0</v>
      </c>
      <c r="G150" s="83">
        <v>-3.0</v>
      </c>
      <c r="H150" s="82">
        <v>-2.0</v>
      </c>
      <c r="I150" s="83">
        <v>-3.0</v>
      </c>
      <c r="J150" s="82">
        <v>0.0</v>
      </c>
      <c r="K150" s="80" t="s">
        <v>163</v>
      </c>
      <c r="L150" s="78">
        <v>0.0</v>
      </c>
      <c r="M150" s="78">
        <v>1.0</v>
      </c>
      <c r="N150" s="78" t="s">
        <v>59</v>
      </c>
      <c r="O150" s="78" t="s">
        <v>134</v>
      </c>
      <c r="P150" s="77" t="s">
        <v>189</v>
      </c>
      <c r="Q150" s="78">
        <v>0.0</v>
      </c>
      <c r="R150" s="78">
        <v>0.25</v>
      </c>
      <c r="S150" s="78">
        <v>0.75</v>
      </c>
      <c r="T150" s="78">
        <v>1.0</v>
      </c>
      <c r="U150" s="78" t="s">
        <v>4468</v>
      </c>
      <c r="V150" s="78" t="s">
        <v>165</v>
      </c>
      <c r="W150" s="78" t="s">
        <v>49</v>
      </c>
      <c r="X150" s="78" t="s">
        <v>77</v>
      </c>
      <c r="Y150" s="78" t="s">
        <v>134</v>
      </c>
      <c r="Z150" s="78" t="s">
        <v>49</v>
      </c>
      <c r="AA150" s="78" t="s">
        <v>49</v>
      </c>
      <c r="AB150" s="78" t="s">
        <v>4469</v>
      </c>
      <c r="AC150" s="78" t="s">
        <v>192</v>
      </c>
      <c r="AD150" s="78" t="s">
        <v>49</v>
      </c>
      <c r="AE150" s="81"/>
      <c r="AF150" s="81"/>
      <c r="AG150" s="81"/>
    </row>
    <row r="151">
      <c r="A151" s="76">
        <v>150.0</v>
      </c>
      <c r="B151" s="77" t="s">
        <v>931</v>
      </c>
      <c r="C151" s="77" t="s">
        <v>930</v>
      </c>
      <c r="D151" s="78">
        <v>2014.0</v>
      </c>
      <c r="E151" s="78" t="s">
        <v>417</v>
      </c>
      <c r="F151" s="78">
        <v>3.0</v>
      </c>
      <c r="G151" s="79">
        <v>-5.0</v>
      </c>
      <c r="H151" s="78">
        <v>-4.0</v>
      </c>
      <c r="I151" s="79">
        <v>3.0</v>
      </c>
      <c r="J151" s="78">
        <v>5.0</v>
      </c>
      <c r="K151" s="80" t="s">
        <v>430</v>
      </c>
      <c r="L151" s="78">
        <v>0.0</v>
      </c>
      <c r="M151" s="78">
        <v>1.0</v>
      </c>
      <c r="N151" s="78" t="s">
        <v>59</v>
      </c>
      <c r="O151" s="78" t="s">
        <v>110</v>
      </c>
      <c r="P151" s="77" t="s">
        <v>111</v>
      </c>
      <c r="Q151" s="78">
        <v>0.5</v>
      </c>
      <c r="R151" s="78">
        <v>0.5</v>
      </c>
      <c r="S151" s="78">
        <v>0.0</v>
      </c>
      <c r="T151" s="78">
        <v>1.0</v>
      </c>
      <c r="U151" s="78" t="s">
        <v>4470</v>
      </c>
      <c r="V151" s="78" t="s">
        <v>933</v>
      </c>
      <c r="W151" s="78" t="s">
        <v>76</v>
      </c>
      <c r="X151" s="78" t="s">
        <v>77</v>
      </c>
      <c r="Y151" s="78" t="s">
        <v>934</v>
      </c>
      <c r="Z151" s="81"/>
      <c r="AA151" s="78" t="s">
        <v>935</v>
      </c>
      <c r="AB151" s="78" t="s">
        <v>4471</v>
      </c>
      <c r="AC151" s="78" t="s">
        <v>937</v>
      </c>
      <c r="AD151" s="78" t="s">
        <v>938</v>
      </c>
      <c r="AE151" s="81"/>
      <c r="AF151" s="81"/>
      <c r="AG151" s="81"/>
    </row>
    <row r="152">
      <c r="A152" s="78">
        <v>151.0</v>
      </c>
      <c r="B152" s="77" t="s">
        <v>195</v>
      </c>
      <c r="C152" s="77" t="s">
        <v>4472</v>
      </c>
      <c r="D152" s="78">
        <v>2003.0</v>
      </c>
      <c r="E152" s="78" t="s">
        <v>196</v>
      </c>
      <c r="F152" s="78">
        <v>3.0</v>
      </c>
      <c r="G152" s="79">
        <v>-3.0</v>
      </c>
      <c r="H152" s="78">
        <v>-1.0</v>
      </c>
      <c r="I152" s="79">
        <v>-3.0</v>
      </c>
      <c r="J152" s="78">
        <v>0.0</v>
      </c>
      <c r="K152" s="80" t="s">
        <v>163</v>
      </c>
      <c r="L152" s="78">
        <v>0.0</v>
      </c>
      <c r="M152" s="78">
        <v>1.0</v>
      </c>
      <c r="N152" s="78" t="s">
        <v>59</v>
      </c>
      <c r="O152" s="78" t="s">
        <v>110</v>
      </c>
      <c r="P152" s="77" t="s">
        <v>111</v>
      </c>
      <c r="Q152" s="78">
        <v>1.0</v>
      </c>
      <c r="R152" s="78">
        <v>0.0</v>
      </c>
      <c r="S152" s="78">
        <v>0.0</v>
      </c>
      <c r="T152" s="78">
        <v>1.0</v>
      </c>
      <c r="U152" s="78" t="s">
        <v>407</v>
      </c>
      <c r="V152" s="78" t="s">
        <v>198</v>
      </c>
      <c r="W152" s="78" t="s">
        <v>199</v>
      </c>
      <c r="X152" s="78" t="s">
        <v>200</v>
      </c>
      <c r="Y152" s="78" t="s">
        <v>201</v>
      </c>
      <c r="Z152" s="78" t="e">
        <v>#NAME?</v>
      </c>
      <c r="AA152" s="78" t="s">
        <v>202</v>
      </c>
      <c r="AB152" s="78" t="s">
        <v>4473</v>
      </c>
      <c r="AC152" s="78" t="s">
        <v>204</v>
      </c>
      <c r="AD152" s="78" t="s">
        <v>205</v>
      </c>
      <c r="AE152" s="78" t="s">
        <v>49</v>
      </c>
      <c r="AF152" s="81"/>
      <c r="AG152" s="81"/>
    </row>
    <row r="153">
      <c r="A153" s="78">
        <v>152.0</v>
      </c>
      <c r="B153" s="77" t="s">
        <v>208</v>
      </c>
      <c r="C153" s="77" t="s">
        <v>207</v>
      </c>
      <c r="D153" s="78">
        <v>2009.0</v>
      </c>
      <c r="E153" s="78" t="s">
        <v>39</v>
      </c>
      <c r="F153" s="78">
        <v>3.0</v>
      </c>
      <c r="G153" s="79">
        <v>-3.0</v>
      </c>
      <c r="H153" s="78">
        <v>-2.0</v>
      </c>
      <c r="I153" s="79">
        <v>0.0</v>
      </c>
      <c r="J153" s="78">
        <v>0.0</v>
      </c>
      <c r="K153" s="80" t="s">
        <v>177</v>
      </c>
      <c r="L153" s="78">
        <v>0.0</v>
      </c>
      <c r="M153" s="78">
        <v>1.0</v>
      </c>
      <c r="N153" s="78" t="s">
        <v>59</v>
      </c>
      <c r="O153" s="78" t="s">
        <v>110</v>
      </c>
      <c r="P153" s="77" t="s">
        <v>111</v>
      </c>
      <c r="Q153" s="78">
        <v>1.0</v>
      </c>
      <c r="R153" s="78">
        <v>0.0</v>
      </c>
      <c r="S153" s="78">
        <v>0.0</v>
      </c>
      <c r="T153" s="78">
        <v>1.0</v>
      </c>
      <c r="U153" s="78" t="s">
        <v>178</v>
      </c>
      <c r="V153" s="78" t="s">
        <v>210</v>
      </c>
      <c r="W153" s="78" t="s">
        <v>211</v>
      </c>
      <c r="X153" s="78" t="s">
        <v>77</v>
      </c>
      <c r="Y153" s="78" t="s">
        <v>212</v>
      </c>
      <c r="Z153" s="78" t="e">
        <v>#NAME?</v>
      </c>
      <c r="AA153" s="78" t="s">
        <v>213</v>
      </c>
      <c r="AB153" s="78" t="s">
        <v>4474</v>
      </c>
      <c r="AC153" s="78" t="s">
        <v>214</v>
      </c>
      <c r="AD153" s="78" t="s">
        <v>215</v>
      </c>
      <c r="AE153" s="78" t="s">
        <v>216</v>
      </c>
      <c r="AF153" s="81"/>
      <c r="AG153" s="81"/>
    </row>
    <row r="154">
      <c r="A154" s="78">
        <v>153.0</v>
      </c>
      <c r="B154" s="77" t="s">
        <v>220</v>
      </c>
      <c r="C154" s="77" t="s">
        <v>219</v>
      </c>
      <c r="D154" s="78">
        <v>2010.0</v>
      </c>
      <c r="E154" s="78" t="s">
        <v>162</v>
      </c>
      <c r="F154" s="78">
        <v>3.0</v>
      </c>
      <c r="G154" s="79">
        <v>-3.0</v>
      </c>
      <c r="H154" s="78">
        <v>-2.0</v>
      </c>
      <c r="I154" s="79">
        <v>-2.0</v>
      </c>
      <c r="J154" s="78">
        <v>0.0</v>
      </c>
      <c r="K154" s="80" t="s">
        <v>177</v>
      </c>
      <c r="L154" s="78">
        <v>0.0</v>
      </c>
      <c r="M154" s="78">
        <v>1.0</v>
      </c>
      <c r="N154" s="78" t="s">
        <v>59</v>
      </c>
      <c r="O154" s="78" t="s">
        <v>110</v>
      </c>
      <c r="P154" s="77" t="s">
        <v>111</v>
      </c>
      <c r="Q154" s="78">
        <v>1.0</v>
      </c>
      <c r="R154" s="78">
        <v>0.0</v>
      </c>
      <c r="S154" s="78">
        <v>0.0</v>
      </c>
      <c r="T154" s="78">
        <v>1.0</v>
      </c>
      <c r="U154" s="78" t="s">
        <v>900</v>
      </c>
      <c r="V154" s="78" t="s">
        <v>222</v>
      </c>
      <c r="W154" s="78" t="s">
        <v>166</v>
      </c>
      <c r="X154" s="78" t="s">
        <v>223</v>
      </c>
      <c r="Y154" s="78" t="s">
        <v>224</v>
      </c>
      <c r="Z154" s="78" t="e">
        <v>#NAME?</v>
      </c>
      <c r="AA154" s="78" t="s">
        <v>225</v>
      </c>
      <c r="AB154" s="78" t="s">
        <v>4475</v>
      </c>
      <c r="AC154" s="78" t="s">
        <v>227</v>
      </c>
      <c r="AD154" s="78" t="s">
        <v>228</v>
      </c>
      <c r="AE154" s="78" t="s">
        <v>49</v>
      </c>
      <c r="AF154" s="81"/>
      <c r="AG154" s="81"/>
    </row>
    <row r="155">
      <c r="A155" s="78">
        <v>156.0</v>
      </c>
      <c r="B155" s="77" t="s">
        <v>941</v>
      </c>
      <c r="C155" s="77" t="s">
        <v>940</v>
      </c>
      <c r="D155" s="78">
        <v>2021.0</v>
      </c>
      <c r="E155" s="78" t="s">
        <v>289</v>
      </c>
      <c r="F155" s="78">
        <v>2.0</v>
      </c>
      <c r="G155" s="79">
        <v>-5.0</v>
      </c>
      <c r="H155" s="78">
        <v>-4.0</v>
      </c>
      <c r="I155" s="79">
        <v>3.0</v>
      </c>
      <c r="J155" s="78">
        <v>6.0</v>
      </c>
      <c r="K155" s="80" t="s">
        <v>430</v>
      </c>
      <c r="L155" s="78">
        <v>0.0</v>
      </c>
      <c r="M155" s="78">
        <v>1.0</v>
      </c>
      <c r="N155" s="78" t="s">
        <v>59</v>
      </c>
      <c r="O155" s="78" t="s">
        <v>110</v>
      </c>
      <c r="P155" s="77" t="s">
        <v>942</v>
      </c>
      <c r="Q155" s="78">
        <v>0.5</v>
      </c>
      <c r="R155" s="78">
        <v>0.0</v>
      </c>
      <c r="S155" s="78">
        <v>0.5</v>
      </c>
      <c r="T155" s="81"/>
      <c r="U155" s="81"/>
      <c r="V155" s="81"/>
      <c r="W155" s="81"/>
      <c r="X155" s="81"/>
      <c r="Y155" s="81"/>
      <c r="Z155" s="81"/>
      <c r="AA155" s="81"/>
      <c r="AB155" s="81"/>
      <c r="AC155" s="81"/>
      <c r="AD155" s="81"/>
      <c r="AE155" s="81"/>
      <c r="AF155" s="81"/>
      <c r="AG155" s="81"/>
    </row>
    <row r="156">
      <c r="A156" s="78">
        <v>154.0</v>
      </c>
      <c r="B156" s="77" t="s">
        <v>231</v>
      </c>
      <c r="C156" s="77" t="s">
        <v>4476</v>
      </c>
      <c r="D156" s="78">
        <v>2010.0</v>
      </c>
      <c r="E156" s="78" t="s">
        <v>244</v>
      </c>
      <c r="F156" s="82">
        <v>3.0</v>
      </c>
      <c r="G156" s="83">
        <v>-3.0</v>
      </c>
      <c r="H156" s="82">
        <v>-2.0</v>
      </c>
      <c r="I156" s="83">
        <v>-3.0</v>
      </c>
      <c r="J156" s="82">
        <v>0.0</v>
      </c>
      <c r="K156" s="80" t="s">
        <v>177</v>
      </c>
      <c r="L156" s="78">
        <v>0.0</v>
      </c>
      <c r="M156" s="78">
        <v>1.0</v>
      </c>
      <c r="N156" s="78" t="s">
        <v>59</v>
      </c>
      <c r="O156" s="78" t="s">
        <v>42</v>
      </c>
      <c r="P156" s="77" t="s">
        <v>245</v>
      </c>
      <c r="Q156" s="78">
        <v>1.0</v>
      </c>
      <c r="R156" s="78">
        <v>0.0</v>
      </c>
      <c r="S156" s="78">
        <v>0.0</v>
      </c>
      <c r="T156" s="78">
        <v>1.0</v>
      </c>
      <c r="U156" s="78" t="s">
        <v>234</v>
      </c>
      <c r="V156" s="78" t="s">
        <v>235</v>
      </c>
      <c r="W156" s="78" t="s">
        <v>166</v>
      </c>
      <c r="X156" s="78" t="s">
        <v>249</v>
      </c>
      <c r="Y156" s="78" t="s">
        <v>236</v>
      </c>
      <c r="Z156" s="78" t="e">
        <v>#NAME?</v>
      </c>
      <c r="AA156" s="78" t="s">
        <v>237</v>
      </c>
      <c r="AB156" s="78" t="s">
        <v>4477</v>
      </c>
      <c r="AC156" s="78" t="s">
        <v>239</v>
      </c>
      <c r="AD156" s="78" t="s">
        <v>240</v>
      </c>
      <c r="AE156" s="78" t="s">
        <v>49</v>
      </c>
      <c r="AF156" s="81"/>
      <c r="AG156" s="81"/>
    </row>
    <row r="157">
      <c r="A157" s="68">
        <v>155.0</v>
      </c>
      <c r="B157" s="77" t="s">
        <v>243</v>
      </c>
      <c r="C157" s="77" t="s">
        <v>242</v>
      </c>
      <c r="D157" s="78">
        <v>2013.0</v>
      </c>
      <c r="E157" s="78" t="s">
        <v>232</v>
      </c>
      <c r="F157" s="78">
        <v>3.0</v>
      </c>
      <c r="G157" s="79">
        <v>-3.0</v>
      </c>
      <c r="H157" s="78">
        <v>-2.0</v>
      </c>
      <c r="I157" s="79">
        <v>0.0</v>
      </c>
      <c r="J157" s="78">
        <v>0.0</v>
      </c>
      <c r="K157" s="80" t="s">
        <v>177</v>
      </c>
      <c r="L157" s="78">
        <v>0.0</v>
      </c>
      <c r="M157" s="78">
        <v>1.0</v>
      </c>
      <c r="N157" s="78" t="s">
        <v>59</v>
      </c>
      <c r="O157" s="78" t="s">
        <v>42</v>
      </c>
      <c r="P157" s="77" t="s">
        <v>233</v>
      </c>
      <c r="Q157" s="78">
        <v>1.0</v>
      </c>
      <c r="R157" s="78">
        <v>0.0</v>
      </c>
      <c r="S157" s="78">
        <v>0.0</v>
      </c>
      <c r="T157" s="78">
        <v>1.0</v>
      </c>
      <c r="U157" s="78" t="s">
        <v>407</v>
      </c>
      <c r="V157" s="78" t="s">
        <v>247</v>
      </c>
      <c r="W157" s="78" t="s">
        <v>248</v>
      </c>
      <c r="X157" s="78" t="s">
        <v>77</v>
      </c>
      <c r="Y157" s="78" t="s">
        <v>250</v>
      </c>
      <c r="Z157" s="78" t="e">
        <v>#NAME?</v>
      </c>
      <c r="AA157" s="78" t="s">
        <v>251</v>
      </c>
      <c r="AB157" s="78" t="s">
        <v>4478</v>
      </c>
      <c r="AC157" s="78" t="s">
        <v>253</v>
      </c>
      <c r="AD157" s="78" t="s">
        <v>254</v>
      </c>
      <c r="AE157" s="78" t="s">
        <v>255</v>
      </c>
      <c r="AF157" s="81"/>
      <c r="AG157" s="81"/>
    </row>
    <row r="158">
      <c r="A158" s="78"/>
      <c r="B158" s="77"/>
      <c r="C158" s="86"/>
      <c r="D158" s="78"/>
      <c r="E158" s="78"/>
      <c r="F158" s="78"/>
      <c r="G158" s="79"/>
      <c r="H158" s="78"/>
      <c r="I158" s="79"/>
      <c r="J158" s="78"/>
      <c r="K158" s="80"/>
      <c r="L158" s="78"/>
      <c r="M158" s="78"/>
      <c r="N158" s="78"/>
      <c r="O158" s="78"/>
      <c r="P158" s="77"/>
      <c r="Q158" s="78"/>
      <c r="R158" s="78"/>
      <c r="S158" s="78"/>
      <c r="T158" s="78"/>
      <c r="U158" s="78"/>
      <c r="V158" s="78"/>
      <c r="W158" s="81"/>
      <c r="X158" s="78"/>
      <c r="Y158" s="78"/>
      <c r="Z158" s="78"/>
      <c r="AA158" s="78"/>
      <c r="AB158" s="78"/>
      <c r="AC158" s="78"/>
      <c r="AD158" s="78"/>
      <c r="AE158" s="78"/>
      <c r="AF158" s="81"/>
      <c r="AG158" s="81"/>
    </row>
    <row r="159">
      <c r="A159" s="81"/>
      <c r="B159" s="90"/>
      <c r="C159" s="90"/>
      <c r="D159" s="81"/>
      <c r="E159" s="81"/>
      <c r="F159" s="81"/>
      <c r="G159" s="91"/>
      <c r="H159" s="81"/>
      <c r="I159" s="91"/>
      <c r="J159" s="81"/>
      <c r="K159" s="92"/>
      <c r="L159" s="81"/>
      <c r="M159" s="81"/>
      <c r="N159" s="81"/>
      <c r="O159" s="81"/>
      <c r="P159" s="90"/>
      <c r="Q159" s="81"/>
      <c r="R159" s="81"/>
      <c r="S159" s="81"/>
      <c r="T159" s="81"/>
      <c r="U159" s="81"/>
      <c r="V159" s="81"/>
      <c r="W159" s="81"/>
      <c r="X159" s="81"/>
      <c r="Y159" s="81"/>
      <c r="Z159" s="81"/>
      <c r="AA159" s="81"/>
      <c r="AB159" s="81"/>
      <c r="AC159" s="81"/>
      <c r="AD159" s="81"/>
      <c r="AE159" s="81"/>
      <c r="AF159" s="81"/>
      <c r="AG159" s="81"/>
    </row>
    <row r="160">
      <c r="A160" s="81"/>
      <c r="B160" s="90"/>
      <c r="C160" s="90"/>
      <c r="D160" s="81"/>
      <c r="E160" s="81"/>
      <c r="F160" s="81"/>
      <c r="G160" s="91"/>
      <c r="H160" s="81"/>
      <c r="I160" s="91"/>
      <c r="J160" s="81"/>
      <c r="K160" s="92"/>
      <c r="L160" s="81"/>
      <c r="M160" s="81"/>
      <c r="N160" s="81"/>
      <c r="O160" s="81"/>
      <c r="P160" s="90"/>
      <c r="Q160" s="81"/>
      <c r="R160" s="81"/>
      <c r="S160" s="81"/>
      <c r="T160" s="81"/>
      <c r="U160" s="81"/>
      <c r="V160" s="81"/>
      <c r="W160" s="81"/>
      <c r="X160" s="81"/>
      <c r="Y160" s="81"/>
      <c r="Z160" s="81"/>
      <c r="AA160" s="81"/>
      <c r="AB160" s="81"/>
      <c r="AC160" s="81"/>
      <c r="AD160" s="81"/>
      <c r="AE160" s="81"/>
      <c r="AF160" s="81"/>
      <c r="AG160" s="81"/>
    </row>
    <row r="161">
      <c r="A161" s="81"/>
      <c r="B161" s="90"/>
      <c r="C161" s="90"/>
      <c r="D161" s="81"/>
      <c r="E161" s="81"/>
      <c r="F161" s="81"/>
      <c r="G161" s="91"/>
      <c r="H161" s="81"/>
      <c r="I161" s="91"/>
      <c r="J161" s="81"/>
      <c r="K161" s="92"/>
      <c r="L161" s="81"/>
      <c r="M161" s="81"/>
      <c r="N161" s="81"/>
      <c r="O161" s="81"/>
      <c r="P161" s="90"/>
      <c r="Q161" s="81"/>
      <c r="R161" s="81"/>
      <c r="S161" s="81"/>
      <c r="T161" s="81"/>
      <c r="U161" s="81"/>
      <c r="V161" s="81"/>
      <c r="W161" s="81"/>
      <c r="X161" s="81"/>
      <c r="Y161" s="81"/>
      <c r="Z161" s="81"/>
      <c r="AA161" s="81"/>
      <c r="AB161" s="81"/>
      <c r="AC161" s="81"/>
      <c r="AD161" s="81"/>
      <c r="AE161" s="81"/>
      <c r="AF161" s="81"/>
      <c r="AG161" s="81"/>
    </row>
    <row r="162">
      <c r="A162" s="81"/>
      <c r="B162" s="90"/>
      <c r="C162" s="90"/>
      <c r="D162" s="81"/>
      <c r="E162" s="81"/>
      <c r="F162" s="81"/>
      <c r="G162" s="91"/>
      <c r="H162" s="81"/>
      <c r="I162" s="91"/>
      <c r="J162" s="81"/>
      <c r="K162" s="92"/>
      <c r="L162" s="81"/>
      <c r="M162" s="81"/>
      <c r="N162" s="81"/>
      <c r="O162" s="81"/>
      <c r="P162" s="90"/>
      <c r="Q162" s="81"/>
      <c r="R162" s="81"/>
      <c r="S162" s="81"/>
      <c r="T162" s="81"/>
      <c r="U162" s="81"/>
      <c r="V162" s="81"/>
      <c r="W162" s="81"/>
      <c r="X162" s="81"/>
      <c r="Y162" s="81"/>
      <c r="Z162" s="81"/>
      <c r="AA162" s="81"/>
      <c r="AB162" s="81"/>
      <c r="AC162" s="81"/>
      <c r="AD162" s="81"/>
      <c r="AE162" s="81"/>
      <c r="AF162" s="81"/>
      <c r="AG162" s="81"/>
    </row>
    <row r="163">
      <c r="A163" s="81"/>
      <c r="B163" s="90"/>
      <c r="C163" s="90"/>
      <c r="D163" s="81"/>
      <c r="E163" s="81"/>
      <c r="F163" s="81"/>
      <c r="G163" s="91"/>
      <c r="H163" s="81"/>
      <c r="I163" s="91"/>
      <c r="J163" s="81"/>
      <c r="K163" s="92"/>
      <c r="L163" s="81"/>
      <c r="M163" s="81"/>
      <c r="N163" s="81"/>
      <c r="O163" s="81"/>
      <c r="P163" s="90"/>
      <c r="Q163" s="81"/>
      <c r="R163" s="81"/>
      <c r="S163" s="81"/>
      <c r="T163" s="81"/>
      <c r="U163" s="81"/>
      <c r="V163" s="81"/>
      <c r="W163" s="81"/>
      <c r="X163" s="81"/>
      <c r="Y163" s="81"/>
      <c r="Z163" s="81"/>
      <c r="AA163" s="81"/>
      <c r="AB163" s="81"/>
      <c r="AC163" s="81"/>
      <c r="AD163" s="81"/>
      <c r="AE163" s="81"/>
      <c r="AF163" s="81"/>
      <c r="AG163" s="81"/>
    </row>
    <row r="164">
      <c r="A164" s="81"/>
      <c r="B164" s="90"/>
      <c r="C164" s="90"/>
      <c r="D164" s="81"/>
      <c r="E164" s="81"/>
      <c r="F164" s="81"/>
      <c r="G164" s="91"/>
      <c r="H164" s="81"/>
      <c r="I164" s="91"/>
      <c r="J164" s="81"/>
      <c r="K164" s="92"/>
      <c r="L164" s="81"/>
      <c r="M164" s="81"/>
      <c r="N164" s="81"/>
      <c r="O164" s="81"/>
      <c r="P164" s="90"/>
      <c r="Q164" s="81"/>
      <c r="R164" s="81"/>
      <c r="S164" s="81"/>
      <c r="T164" s="81"/>
      <c r="U164" s="81"/>
      <c r="V164" s="81"/>
      <c r="W164" s="81"/>
      <c r="X164" s="81"/>
      <c r="Y164" s="81"/>
      <c r="Z164" s="81"/>
      <c r="AA164" s="81"/>
      <c r="AB164" s="81"/>
      <c r="AC164" s="81"/>
      <c r="AD164" s="81"/>
      <c r="AE164" s="81"/>
      <c r="AF164" s="81"/>
      <c r="AG164" s="81"/>
    </row>
    <row r="165">
      <c r="A165" s="81"/>
      <c r="B165" s="90"/>
      <c r="C165" s="90"/>
      <c r="D165" s="81"/>
      <c r="E165" s="81"/>
      <c r="F165" s="81"/>
      <c r="G165" s="91"/>
      <c r="H165" s="81"/>
      <c r="I165" s="91"/>
      <c r="J165" s="81"/>
      <c r="K165" s="92"/>
      <c r="L165" s="81"/>
      <c r="M165" s="81"/>
      <c r="N165" s="81"/>
      <c r="O165" s="81"/>
      <c r="P165" s="90"/>
      <c r="Q165" s="81"/>
      <c r="R165" s="81"/>
      <c r="S165" s="81"/>
      <c r="T165" s="81"/>
      <c r="U165" s="81"/>
      <c r="V165" s="81"/>
      <c r="W165" s="81"/>
      <c r="X165" s="81"/>
      <c r="Y165" s="81"/>
      <c r="Z165" s="81"/>
      <c r="AA165" s="81"/>
      <c r="AB165" s="81"/>
      <c r="AC165" s="81"/>
      <c r="AD165" s="81"/>
      <c r="AE165" s="81"/>
      <c r="AF165" s="81"/>
      <c r="AG165" s="81"/>
    </row>
    <row r="166">
      <c r="A166" s="81"/>
      <c r="B166" s="90"/>
      <c r="C166" s="90"/>
      <c r="D166" s="81"/>
      <c r="E166" s="81"/>
      <c r="F166" s="81"/>
      <c r="G166" s="91"/>
      <c r="H166" s="81"/>
      <c r="I166" s="91"/>
      <c r="J166" s="81"/>
      <c r="K166" s="92"/>
      <c r="L166" s="81"/>
      <c r="M166" s="81"/>
      <c r="N166" s="81"/>
      <c r="O166" s="81"/>
      <c r="P166" s="90"/>
      <c r="Q166" s="81"/>
      <c r="R166" s="81"/>
      <c r="S166" s="81"/>
      <c r="T166" s="81"/>
      <c r="U166" s="81"/>
      <c r="V166" s="81"/>
      <c r="W166" s="81"/>
      <c r="X166" s="81"/>
      <c r="Y166" s="81"/>
      <c r="Z166" s="81"/>
      <c r="AA166" s="81"/>
      <c r="AB166" s="81"/>
      <c r="AC166" s="81"/>
      <c r="AD166" s="81"/>
      <c r="AE166" s="81"/>
      <c r="AF166" s="81"/>
      <c r="AG166" s="81"/>
    </row>
    <row r="167">
      <c r="A167" s="81"/>
      <c r="B167" s="90"/>
      <c r="C167" s="90"/>
      <c r="D167" s="81"/>
      <c r="E167" s="81"/>
      <c r="F167" s="81"/>
      <c r="G167" s="91"/>
      <c r="H167" s="81"/>
      <c r="I167" s="91"/>
      <c r="J167" s="81"/>
      <c r="K167" s="92"/>
      <c r="L167" s="81"/>
      <c r="M167" s="81"/>
      <c r="N167" s="81"/>
      <c r="O167" s="81"/>
      <c r="P167" s="90"/>
      <c r="Q167" s="81"/>
      <c r="R167" s="81"/>
      <c r="S167" s="81"/>
      <c r="T167" s="81"/>
      <c r="U167" s="81"/>
      <c r="V167" s="81"/>
      <c r="W167" s="81"/>
      <c r="X167" s="81"/>
      <c r="Y167" s="81"/>
      <c r="Z167" s="81"/>
      <c r="AA167" s="81"/>
      <c r="AB167" s="81"/>
      <c r="AC167" s="81"/>
      <c r="AD167" s="81"/>
      <c r="AE167" s="81"/>
      <c r="AF167" s="81"/>
      <c r="AG167" s="81"/>
    </row>
    <row r="168">
      <c r="A168" s="81"/>
      <c r="B168" s="90"/>
      <c r="C168" s="90"/>
      <c r="D168" s="81"/>
      <c r="E168" s="81"/>
      <c r="F168" s="81"/>
      <c r="G168" s="91"/>
      <c r="H168" s="81"/>
      <c r="I168" s="91"/>
      <c r="J168" s="81"/>
      <c r="K168" s="92"/>
      <c r="L168" s="81"/>
      <c r="M168" s="81"/>
      <c r="N168" s="81"/>
      <c r="O168" s="81"/>
      <c r="P168" s="90"/>
      <c r="Q168" s="81"/>
      <c r="R168" s="81"/>
      <c r="S168" s="81"/>
      <c r="T168" s="81"/>
      <c r="U168" s="81"/>
      <c r="V168" s="81"/>
      <c r="W168" s="81"/>
      <c r="X168" s="81"/>
      <c r="Y168" s="81"/>
      <c r="Z168" s="81"/>
      <c r="AA168" s="81"/>
      <c r="AB168" s="81"/>
      <c r="AC168" s="81"/>
      <c r="AD168" s="81"/>
      <c r="AE168" s="81"/>
      <c r="AF168" s="81"/>
      <c r="AG168" s="81"/>
    </row>
    <row r="169">
      <c r="A169" s="81"/>
      <c r="B169" s="90"/>
      <c r="C169" s="90"/>
      <c r="D169" s="81"/>
      <c r="E169" s="81"/>
      <c r="F169" s="81"/>
      <c r="G169" s="91"/>
      <c r="H169" s="81"/>
      <c r="I169" s="91"/>
      <c r="J169" s="81"/>
      <c r="K169" s="92"/>
      <c r="L169" s="81"/>
      <c r="M169" s="81"/>
      <c r="N169" s="81"/>
      <c r="O169" s="81"/>
      <c r="P169" s="90"/>
      <c r="Q169" s="81"/>
      <c r="R169" s="81"/>
      <c r="S169" s="81"/>
      <c r="T169" s="81"/>
      <c r="U169" s="81"/>
      <c r="V169" s="81"/>
      <c r="W169" s="81"/>
      <c r="X169" s="81"/>
      <c r="Y169" s="81"/>
      <c r="Z169" s="81"/>
      <c r="AA169" s="81"/>
      <c r="AB169" s="81"/>
      <c r="AC169" s="81"/>
      <c r="AD169" s="81"/>
      <c r="AE169" s="81"/>
      <c r="AF169" s="81"/>
      <c r="AG169" s="81"/>
    </row>
    <row r="170">
      <c r="A170" s="81"/>
      <c r="B170" s="90"/>
      <c r="C170" s="90"/>
      <c r="D170" s="81"/>
      <c r="E170" s="81"/>
      <c r="F170" s="81"/>
      <c r="G170" s="91"/>
      <c r="H170" s="81"/>
      <c r="I170" s="91"/>
      <c r="J170" s="81"/>
      <c r="K170" s="92"/>
      <c r="L170" s="81"/>
      <c r="M170" s="81"/>
      <c r="N170" s="81"/>
      <c r="O170" s="81"/>
      <c r="P170" s="90"/>
      <c r="Q170" s="81"/>
      <c r="R170" s="81"/>
      <c r="S170" s="81"/>
      <c r="T170" s="81"/>
      <c r="U170" s="81"/>
      <c r="V170" s="81"/>
      <c r="W170" s="81"/>
      <c r="X170" s="81"/>
      <c r="Y170" s="81"/>
      <c r="Z170" s="81"/>
      <c r="AA170" s="81"/>
      <c r="AB170" s="81"/>
      <c r="AC170" s="81"/>
      <c r="AD170" s="81"/>
      <c r="AE170" s="81"/>
      <c r="AF170" s="81"/>
      <c r="AG170" s="81"/>
    </row>
    <row r="171">
      <c r="A171" s="81"/>
      <c r="B171" s="90"/>
      <c r="C171" s="90"/>
      <c r="D171" s="81"/>
      <c r="E171" s="81"/>
      <c r="F171" s="81"/>
      <c r="G171" s="91"/>
      <c r="H171" s="81"/>
      <c r="I171" s="91"/>
      <c r="J171" s="81"/>
      <c r="K171" s="92"/>
      <c r="L171" s="81"/>
      <c r="M171" s="81"/>
      <c r="N171" s="81"/>
      <c r="O171" s="81"/>
      <c r="P171" s="90"/>
      <c r="Q171" s="81"/>
      <c r="R171" s="81"/>
      <c r="S171" s="81"/>
      <c r="T171" s="81"/>
      <c r="U171" s="81"/>
      <c r="V171" s="81"/>
      <c r="W171" s="81"/>
      <c r="X171" s="81"/>
      <c r="Y171" s="81"/>
      <c r="Z171" s="81"/>
      <c r="AA171" s="81"/>
      <c r="AB171" s="81"/>
      <c r="AC171" s="81"/>
      <c r="AD171" s="81"/>
      <c r="AE171" s="81"/>
      <c r="AF171" s="81"/>
      <c r="AG171" s="81"/>
    </row>
    <row r="172">
      <c r="A172" s="81"/>
      <c r="B172" s="90"/>
      <c r="C172" s="90"/>
      <c r="D172" s="81"/>
      <c r="E172" s="81"/>
      <c r="F172" s="81"/>
      <c r="G172" s="91"/>
      <c r="H172" s="81"/>
      <c r="I172" s="91"/>
      <c r="J172" s="81"/>
      <c r="K172" s="92"/>
      <c r="L172" s="81"/>
      <c r="M172" s="81"/>
      <c r="N172" s="81"/>
      <c r="O172" s="81"/>
      <c r="P172" s="90"/>
      <c r="Q172" s="81"/>
      <c r="R172" s="81"/>
      <c r="S172" s="81"/>
      <c r="T172" s="81"/>
      <c r="U172" s="81"/>
      <c r="V172" s="81"/>
      <c r="W172" s="81"/>
      <c r="X172" s="81"/>
      <c r="Y172" s="81"/>
      <c r="Z172" s="81"/>
      <c r="AA172" s="81"/>
      <c r="AB172" s="81"/>
      <c r="AC172" s="81"/>
      <c r="AD172" s="81"/>
      <c r="AE172" s="81"/>
      <c r="AF172" s="81"/>
      <c r="AG172" s="81"/>
    </row>
    <row r="173">
      <c r="A173" s="81"/>
      <c r="B173" s="90"/>
      <c r="C173" s="90"/>
      <c r="D173" s="81"/>
      <c r="E173" s="81"/>
      <c r="F173" s="81"/>
      <c r="G173" s="91"/>
      <c r="H173" s="81"/>
      <c r="I173" s="91"/>
      <c r="J173" s="81"/>
      <c r="K173" s="92"/>
      <c r="L173" s="81"/>
      <c r="M173" s="81"/>
      <c r="N173" s="81"/>
      <c r="O173" s="81"/>
      <c r="P173" s="90"/>
      <c r="Q173" s="81"/>
      <c r="R173" s="81"/>
      <c r="S173" s="81"/>
      <c r="T173" s="81"/>
      <c r="U173" s="81"/>
      <c r="V173" s="81"/>
      <c r="W173" s="81"/>
      <c r="X173" s="81"/>
      <c r="Y173" s="81"/>
      <c r="Z173" s="81"/>
      <c r="AA173" s="81"/>
      <c r="AB173" s="81"/>
      <c r="AC173" s="81"/>
      <c r="AD173" s="81"/>
      <c r="AE173" s="81"/>
      <c r="AF173" s="81"/>
      <c r="AG173" s="81"/>
    </row>
    <row r="174">
      <c r="A174" s="81"/>
      <c r="B174" s="90"/>
      <c r="C174" s="90"/>
      <c r="D174" s="81"/>
      <c r="E174" s="81"/>
      <c r="F174" s="81"/>
      <c r="G174" s="91"/>
      <c r="H174" s="81"/>
      <c r="I174" s="91"/>
      <c r="J174" s="81"/>
      <c r="K174" s="92"/>
      <c r="L174" s="81"/>
      <c r="M174" s="81"/>
      <c r="N174" s="81"/>
      <c r="O174" s="81"/>
      <c r="P174" s="90"/>
      <c r="Q174" s="81"/>
      <c r="R174" s="81"/>
      <c r="S174" s="81"/>
      <c r="T174" s="81"/>
      <c r="U174" s="81"/>
      <c r="V174" s="81"/>
      <c r="W174" s="81"/>
      <c r="X174" s="81"/>
      <c r="Y174" s="81"/>
      <c r="Z174" s="81"/>
      <c r="AA174" s="81"/>
      <c r="AB174" s="81"/>
      <c r="AC174" s="81"/>
      <c r="AD174" s="81"/>
      <c r="AE174" s="81"/>
      <c r="AF174" s="81"/>
      <c r="AG174" s="81"/>
    </row>
    <row r="175">
      <c r="A175" s="81"/>
      <c r="B175" s="90"/>
      <c r="C175" s="90"/>
      <c r="D175" s="81"/>
      <c r="E175" s="81"/>
      <c r="F175" s="81"/>
      <c r="G175" s="91"/>
      <c r="H175" s="81"/>
      <c r="I175" s="91"/>
      <c r="J175" s="81"/>
      <c r="K175" s="92"/>
      <c r="L175" s="81"/>
      <c r="M175" s="81"/>
      <c r="N175" s="81"/>
      <c r="O175" s="81"/>
      <c r="P175" s="90"/>
      <c r="Q175" s="81"/>
      <c r="R175" s="81"/>
      <c r="S175" s="81"/>
      <c r="T175" s="81"/>
      <c r="U175" s="81"/>
      <c r="V175" s="81"/>
      <c r="W175" s="81"/>
      <c r="X175" s="81"/>
      <c r="Y175" s="81"/>
      <c r="Z175" s="81"/>
      <c r="AA175" s="81"/>
      <c r="AB175" s="81"/>
      <c r="AC175" s="81"/>
      <c r="AD175" s="81"/>
      <c r="AE175" s="81"/>
      <c r="AF175" s="81"/>
      <c r="AG175" s="81"/>
    </row>
    <row r="176">
      <c r="A176" s="81"/>
      <c r="B176" s="90"/>
      <c r="C176" s="90"/>
      <c r="D176" s="81"/>
      <c r="E176" s="81"/>
      <c r="F176" s="81"/>
      <c r="G176" s="91"/>
      <c r="H176" s="81"/>
      <c r="I176" s="91"/>
      <c r="J176" s="81"/>
      <c r="K176" s="92"/>
      <c r="L176" s="81"/>
      <c r="M176" s="81"/>
      <c r="N176" s="81"/>
      <c r="O176" s="81"/>
      <c r="P176" s="90"/>
      <c r="Q176" s="81"/>
      <c r="R176" s="81"/>
      <c r="S176" s="81"/>
      <c r="T176" s="81"/>
      <c r="U176" s="81"/>
      <c r="V176" s="81"/>
      <c r="W176" s="81"/>
      <c r="X176" s="81"/>
      <c r="Y176" s="81"/>
      <c r="Z176" s="81"/>
      <c r="AA176" s="81"/>
      <c r="AB176" s="81"/>
      <c r="AC176" s="81"/>
      <c r="AD176" s="81"/>
      <c r="AE176" s="81"/>
      <c r="AF176" s="81"/>
      <c r="AG176" s="81"/>
    </row>
    <row r="177">
      <c r="A177" s="81"/>
      <c r="B177" s="90"/>
      <c r="C177" s="90"/>
      <c r="D177" s="81"/>
      <c r="E177" s="81"/>
      <c r="F177" s="81"/>
      <c r="G177" s="91"/>
      <c r="H177" s="81"/>
      <c r="I177" s="91"/>
      <c r="J177" s="81"/>
      <c r="K177" s="92"/>
      <c r="L177" s="81"/>
      <c r="M177" s="81"/>
      <c r="N177" s="81"/>
      <c r="O177" s="81"/>
      <c r="P177" s="90"/>
      <c r="Q177" s="81"/>
      <c r="R177" s="81"/>
      <c r="S177" s="81"/>
      <c r="T177" s="81"/>
      <c r="U177" s="81"/>
      <c r="V177" s="81"/>
      <c r="W177" s="81"/>
      <c r="X177" s="81"/>
      <c r="Y177" s="81"/>
      <c r="Z177" s="81"/>
      <c r="AA177" s="81"/>
      <c r="AB177" s="81"/>
      <c r="AC177" s="81"/>
      <c r="AD177" s="81"/>
      <c r="AE177" s="81"/>
      <c r="AF177" s="81"/>
      <c r="AG177" s="81"/>
    </row>
    <row r="178">
      <c r="A178" s="81"/>
      <c r="B178" s="90"/>
      <c r="C178" s="90"/>
      <c r="D178" s="81"/>
      <c r="E178" s="81"/>
      <c r="F178" s="81"/>
      <c r="G178" s="91"/>
      <c r="H178" s="81"/>
      <c r="I178" s="91"/>
      <c r="J178" s="81"/>
      <c r="K178" s="92"/>
      <c r="L178" s="81"/>
      <c r="M178" s="81"/>
      <c r="N178" s="81"/>
      <c r="O178" s="81"/>
      <c r="P178" s="90"/>
      <c r="Q178" s="81"/>
      <c r="R178" s="81"/>
      <c r="S178" s="81"/>
      <c r="T178" s="81"/>
      <c r="U178" s="81"/>
      <c r="V178" s="81"/>
      <c r="W178" s="81"/>
      <c r="X178" s="81"/>
      <c r="Y178" s="81"/>
      <c r="Z178" s="81"/>
      <c r="AA178" s="81"/>
      <c r="AB178" s="81"/>
      <c r="AC178" s="81"/>
      <c r="AD178" s="81"/>
      <c r="AE178" s="81"/>
      <c r="AF178" s="81"/>
      <c r="AG178" s="81"/>
    </row>
    <row r="179">
      <c r="A179" s="81"/>
      <c r="B179" s="90"/>
      <c r="C179" s="90"/>
      <c r="D179" s="81"/>
      <c r="E179" s="81"/>
      <c r="F179" s="81"/>
      <c r="G179" s="91"/>
      <c r="H179" s="81"/>
      <c r="I179" s="91"/>
      <c r="J179" s="81"/>
      <c r="K179" s="92"/>
      <c r="L179" s="81"/>
      <c r="M179" s="81"/>
      <c r="N179" s="81"/>
      <c r="O179" s="81"/>
      <c r="P179" s="90"/>
      <c r="Q179" s="81"/>
      <c r="R179" s="81"/>
      <c r="S179" s="81"/>
      <c r="T179" s="81"/>
      <c r="U179" s="81"/>
      <c r="V179" s="81"/>
      <c r="W179" s="81"/>
      <c r="X179" s="81"/>
      <c r="Y179" s="81"/>
      <c r="Z179" s="81"/>
      <c r="AA179" s="81"/>
      <c r="AB179" s="81"/>
      <c r="AC179" s="81"/>
      <c r="AD179" s="81"/>
      <c r="AE179" s="81"/>
      <c r="AF179" s="81"/>
      <c r="AG179" s="81"/>
    </row>
    <row r="180">
      <c r="A180" s="81"/>
      <c r="B180" s="90"/>
      <c r="C180" s="90"/>
      <c r="D180" s="81"/>
      <c r="E180" s="81"/>
      <c r="F180" s="81"/>
      <c r="G180" s="91"/>
      <c r="H180" s="81"/>
      <c r="I180" s="91"/>
      <c r="J180" s="81"/>
      <c r="K180" s="92"/>
      <c r="L180" s="81"/>
      <c r="M180" s="81"/>
      <c r="N180" s="81"/>
      <c r="O180" s="81"/>
      <c r="P180" s="90"/>
      <c r="Q180" s="81"/>
      <c r="R180" s="81"/>
      <c r="S180" s="81"/>
      <c r="T180" s="81"/>
      <c r="U180" s="81"/>
      <c r="V180" s="81"/>
      <c r="W180" s="81"/>
      <c r="X180" s="81"/>
      <c r="Y180" s="81"/>
      <c r="Z180" s="81"/>
      <c r="AA180" s="81"/>
      <c r="AB180" s="81"/>
      <c r="AC180" s="81"/>
      <c r="AD180" s="81"/>
      <c r="AE180" s="81"/>
      <c r="AF180" s="81"/>
      <c r="AG180" s="81"/>
    </row>
    <row r="181">
      <c r="A181" s="81"/>
      <c r="B181" s="90"/>
      <c r="C181" s="90"/>
      <c r="D181" s="81"/>
      <c r="E181" s="81"/>
      <c r="F181" s="81"/>
      <c r="G181" s="91"/>
      <c r="H181" s="81"/>
      <c r="I181" s="91"/>
      <c r="J181" s="81"/>
      <c r="K181" s="92"/>
      <c r="L181" s="81"/>
      <c r="M181" s="81"/>
      <c r="N181" s="81"/>
      <c r="O181" s="81"/>
      <c r="P181" s="90"/>
      <c r="Q181" s="81"/>
      <c r="R181" s="81"/>
      <c r="S181" s="81"/>
      <c r="T181" s="81"/>
      <c r="U181" s="81"/>
      <c r="V181" s="81"/>
      <c r="W181" s="81"/>
      <c r="X181" s="81"/>
      <c r="Y181" s="81"/>
      <c r="Z181" s="81"/>
      <c r="AA181" s="81"/>
      <c r="AB181" s="81"/>
      <c r="AC181" s="81"/>
      <c r="AD181" s="81"/>
      <c r="AE181" s="81"/>
      <c r="AF181" s="81"/>
      <c r="AG181" s="81"/>
    </row>
    <row r="182">
      <c r="A182" s="81"/>
      <c r="B182" s="90"/>
      <c r="C182" s="90"/>
      <c r="D182" s="81"/>
      <c r="E182" s="81"/>
      <c r="F182" s="81"/>
      <c r="G182" s="91"/>
      <c r="H182" s="81"/>
      <c r="I182" s="91"/>
      <c r="J182" s="81"/>
      <c r="K182" s="92"/>
      <c r="L182" s="81"/>
      <c r="M182" s="81"/>
      <c r="N182" s="81"/>
      <c r="O182" s="81"/>
      <c r="P182" s="90"/>
      <c r="Q182" s="81"/>
      <c r="R182" s="81"/>
      <c r="S182" s="81"/>
      <c r="T182" s="81"/>
      <c r="U182" s="81"/>
      <c r="V182" s="81"/>
      <c r="W182" s="81"/>
      <c r="X182" s="81"/>
      <c r="Y182" s="81"/>
      <c r="Z182" s="81"/>
      <c r="AA182" s="81"/>
      <c r="AB182" s="81"/>
      <c r="AC182" s="81"/>
      <c r="AD182" s="81"/>
      <c r="AE182" s="81"/>
      <c r="AF182" s="81"/>
      <c r="AG182" s="81"/>
    </row>
    <row r="183">
      <c r="A183" s="81"/>
      <c r="B183" s="90"/>
      <c r="C183" s="90"/>
      <c r="D183" s="81"/>
      <c r="E183" s="81"/>
      <c r="F183" s="81"/>
      <c r="G183" s="91"/>
      <c r="H183" s="81"/>
      <c r="I183" s="91"/>
      <c r="J183" s="81"/>
      <c r="K183" s="92"/>
      <c r="L183" s="81"/>
      <c r="M183" s="81"/>
      <c r="N183" s="81"/>
      <c r="O183" s="81"/>
      <c r="P183" s="90"/>
      <c r="Q183" s="81"/>
      <c r="R183" s="81"/>
      <c r="S183" s="81"/>
      <c r="T183" s="81"/>
      <c r="U183" s="81"/>
      <c r="V183" s="81"/>
      <c r="W183" s="81"/>
      <c r="X183" s="81"/>
      <c r="Y183" s="81"/>
      <c r="Z183" s="81"/>
      <c r="AA183" s="81"/>
      <c r="AB183" s="81"/>
      <c r="AC183" s="81"/>
      <c r="AD183" s="81"/>
      <c r="AE183" s="81"/>
      <c r="AF183" s="81"/>
      <c r="AG183" s="81"/>
    </row>
    <row r="184">
      <c r="A184" s="81"/>
      <c r="B184" s="90"/>
      <c r="C184" s="90"/>
      <c r="D184" s="81"/>
      <c r="E184" s="81"/>
      <c r="F184" s="81"/>
      <c r="G184" s="91"/>
      <c r="H184" s="81"/>
      <c r="I184" s="91"/>
      <c r="J184" s="81"/>
      <c r="K184" s="92"/>
      <c r="L184" s="81"/>
      <c r="M184" s="81"/>
      <c r="N184" s="81"/>
      <c r="O184" s="81"/>
      <c r="P184" s="90"/>
      <c r="Q184" s="81"/>
      <c r="R184" s="81"/>
      <c r="S184" s="81"/>
      <c r="T184" s="81"/>
      <c r="U184" s="81"/>
      <c r="V184" s="81"/>
      <c r="W184" s="81"/>
      <c r="X184" s="81"/>
      <c r="Y184" s="81"/>
      <c r="Z184" s="81"/>
      <c r="AA184" s="81"/>
      <c r="AB184" s="81"/>
      <c r="AC184" s="81"/>
      <c r="AD184" s="81"/>
      <c r="AE184" s="81"/>
      <c r="AF184" s="81"/>
      <c r="AG184" s="81"/>
    </row>
    <row r="185">
      <c r="A185" s="81"/>
      <c r="B185" s="90"/>
      <c r="C185" s="90"/>
      <c r="D185" s="81"/>
      <c r="E185" s="81"/>
      <c r="F185" s="81"/>
      <c r="G185" s="91"/>
      <c r="H185" s="81"/>
      <c r="I185" s="91"/>
      <c r="J185" s="81"/>
      <c r="K185" s="92"/>
      <c r="L185" s="81"/>
      <c r="M185" s="81"/>
      <c r="N185" s="81"/>
      <c r="O185" s="81"/>
      <c r="P185" s="90"/>
      <c r="Q185" s="81"/>
      <c r="R185" s="81"/>
      <c r="S185" s="81"/>
      <c r="T185" s="81"/>
      <c r="U185" s="81"/>
      <c r="V185" s="81"/>
      <c r="W185" s="81"/>
      <c r="X185" s="81"/>
      <c r="Y185" s="81"/>
      <c r="Z185" s="81"/>
      <c r="AA185" s="81"/>
      <c r="AB185" s="81"/>
      <c r="AC185" s="81"/>
      <c r="AD185" s="81"/>
      <c r="AE185" s="81"/>
      <c r="AF185" s="81"/>
      <c r="AG185" s="81"/>
    </row>
    <row r="186">
      <c r="A186" s="81"/>
      <c r="B186" s="90"/>
      <c r="C186" s="90"/>
      <c r="D186" s="81"/>
      <c r="E186" s="81"/>
      <c r="F186" s="81"/>
      <c r="G186" s="91"/>
      <c r="H186" s="81"/>
      <c r="I186" s="91"/>
      <c r="J186" s="81"/>
      <c r="K186" s="92"/>
      <c r="L186" s="81"/>
      <c r="M186" s="81"/>
      <c r="N186" s="81"/>
      <c r="O186" s="81"/>
      <c r="P186" s="90"/>
      <c r="Q186" s="81"/>
      <c r="R186" s="81"/>
      <c r="S186" s="81"/>
      <c r="T186" s="81"/>
      <c r="U186" s="81"/>
      <c r="V186" s="81"/>
      <c r="W186" s="81"/>
      <c r="X186" s="81"/>
      <c r="Y186" s="81"/>
      <c r="Z186" s="81"/>
      <c r="AA186" s="81"/>
      <c r="AB186" s="81"/>
      <c r="AC186" s="81"/>
      <c r="AD186" s="81"/>
      <c r="AE186" s="81"/>
      <c r="AF186" s="81"/>
      <c r="AG186" s="81"/>
    </row>
    <row r="187">
      <c r="A187" s="81"/>
      <c r="B187" s="90"/>
      <c r="C187" s="90"/>
      <c r="D187" s="81"/>
      <c r="E187" s="81"/>
      <c r="F187" s="81"/>
      <c r="G187" s="91"/>
      <c r="H187" s="81"/>
      <c r="I187" s="91"/>
      <c r="J187" s="81"/>
      <c r="K187" s="92"/>
      <c r="L187" s="81"/>
      <c r="M187" s="81"/>
      <c r="N187" s="81"/>
      <c r="O187" s="81"/>
      <c r="P187" s="90"/>
      <c r="Q187" s="81"/>
      <c r="R187" s="81"/>
      <c r="S187" s="81"/>
      <c r="T187" s="81"/>
      <c r="U187" s="81"/>
      <c r="V187" s="81"/>
      <c r="W187" s="81"/>
      <c r="X187" s="81"/>
      <c r="Y187" s="81"/>
      <c r="Z187" s="81"/>
      <c r="AA187" s="81"/>
      <c r="AB187" s="81"/>
      <c r="AC187" s="81"/>
      <c r="AD187" s="81"/>
      <c r="AE187" s="81"/>
      <c r="AF187" s="81"/>
      <c r="AG187" s="81"/>
    </row>
    <row r="188">
      <c r="A188" s="81"/>
      <c r="B188" s="90"/>
      <c r="C188" s="90"/>
      <c r="D188" s="81"/>
      <c r="E188" s="81"/>
      <c r="F188" s="81"/>
      <c r="G188" s="91"/>
      <c r="H188" s="81"/>
      <c r="I188" s="91"/>
      <c r="J188" s="81"/>
      <c r="K188" s="92"/>
      <c r="L188" s="81"/>
      <c r="M188" s="81"/>
      <c r="N188" s="81"/>
      <c r="O188" s="81"/>
      <c r="P188" s="90"/>
      <c r="Q188" s="81"/>
      <c r="R188" s="81"/>
      <c r="S188" s="81"/>
      <c r="T188" s="81"/>
      <c r="U188" s="81"/>
      <c r="V188" s="81"/>
      <c r="W188" s="81"/>
      <c r="X188" s="81"/>
      <c r="Y188" s="81"/>
      <c r="Z188" s="81"/>
      <c r="AA188" s="81"/>
      <c r="AB188" s="81"/>
      <c r="AC188" s="81"/>
      <c r="AD188" s="81"/>
      <c r="AE188" s="81"/>
      <c r="AF188" s="81"/>
      <c r="AG188" s="81"/>
    </row>
    <row r="189">
      <c r="A189" s="81"/>
      <c r="B189" s="90"/>
      <c r="C189" s="90"/>
      <c r="D189" s="81"/>
      <c r="E189" s="81"/>
      <c r="F189" s="81"/>
      <c r="G189" s="91"/>
      <c r="H189" s="81"/>
      <c r="I189" s="91"/>
      <c r="J189" s="81"/>
      <c r="K189" s="92"/>
      <c r="L189" s="81"/>
      <c r="M189" s="81"/>
      <c r="N189" s="81"/>
      <c r="O189" s="81"/>
      <c r="P189" s="90"/>
      <c r="Q189" s="81"/>
      <c r="R189" s="81"/>
      <c r="S189" s="81"/>
      <c r="T189" s="81"/>
      <c r="U189" s="81"/>
      <c r="V189" s="81"/>
      <c r="W189" s="81"/>
      <c r="X189" s="81"/>
      <c r="Y189" s="81"/>
      <c r="Z189" s="81"/>
      <c r="AA189" s="81"/>
      <c r="AB189" s="81"/>
      <c r="AC189" s="81"/>
      <c r="AD189" s="81"/>
      <c r="AE189" s="81"/>
      <c r="AF189" s="81"/>
      <c r="AG189" s="81"/>
    </row>
    <row r="190">
      <c r="A190" s="81"/>
      <c r="B190" s="90"/>
      <c r="C190" s="90"/>
      <c r="D190" s="81"/>
      <c r="E190" s="81"/>
      <c r="F190" s="81"/>
      <c r="G190" s="81"/>
      <c r="H190" s="81"/>
      <c r="I190" s="81"/>
      <c r="J190" s="81"/>
      <c r="K190" s="90"/>
      <c r="L190" s="81"/>
      <c r="M190" s="81"/>
      <c r="N190" s="81"/>
      <c r="O190" s="81"/>
      <c r="P190" s="90"/>
      <c r="Q190" s="81"/>
      <c r="R190" s="81"/>
      <c r="S190" s="81"/>
      <c r="T190" s="81"/>
      <c r="U190" s="81"/>
      <c r="V190" s="81"/>
      <c r="W190" s="81"/>
      <c r="X190" s="81"/>
      <c r="Y190" s="81"/>
      <c r="Z190" s="81"/>
      <c r="AA190" s="81"/>
      <c r="AB190" s="81"/>
      <c r="AC190" s="81"/>
      <c r="AD190" s="81"/>
      <c r="AE190" s="81"/>
      <c r="AF190" s="81"/>
      <c r="AG190" s="81"/>
    </row>
    <row r="191">
      <c r="A191" s="81"/>
      <c r="B191" s="90"/>
      <c r="C191" s="90"/>
      <c r="D191" s="81"/>
      <c r="E191" s="81"/>
      <c r="F191" s="81"/>
      <c r="G191" s="81"/>
      <c r="H191" s="81"/>
      <c r="I191" s="81"/>
      <c r="J191" s="81"/>
      <c r="K191" s="90"/>
      <c r="L191" s="81"/>
      <c r="M191" s="81"/>
      <c r="N191" s="81"/>
      <c r="O191" s="81"/>
      <c r="P191" s="90"/>
      <c r="Q191" s="81"/>
      <c r="R191" s="81"/>
      <c r="S191" s="81"/>
      <c r="T191" s="81"/>
      <c r="U191" s="81"/>
      <c r="V191" s="81"/>
      <c r="W191" s="81"/>
      <c r="X191" s="81"/>
      <c r="Y191" s="81"/>
      <c r="Z191" s="81"/>
      <c r="AA191" s="81"/>
      <c r="AB191" s="81"/>
      <c r="AC191" s="81"/>
      <c r="AD191" s="81"/>
      <c r="AE191" s="81"/>
      <c r="AF191" s="81"/>
      <c r="AG191" s="81"/>
    </row>
    <row r="192">
      <c r="A192" s="81"/>
      <c r="B192" s="90"/>
      <c r="C192" s="90"/>
      <c r="D192" s="81"/>
      <c r="E192" s="81"/>
      <c r="F192" s="81"/>
      <c r="G192" s="81"/>
      <c r="H192" s="81"/>
      <c r="I192" s="81"/>
      <c r="J192" s="81"/>
      <c r="K192" s="90"/>
      <c r="L192" s="81"/>
      <c r="M192" s="81"/>
      <c r="N192" s="81"/>
      <c r="O192" s="81"/>
      <c r="P192" s="90"/>
      <c r="Q192" s="81"/>
      <c r="R192" s="81"/>
      <c r="S192" s="81"/>
      <c r="T192" s="81"/>
      <c r="U192" s="81"/>
      <c r="V192" s="81"/>
      <c r="W192" s="81"/>
      <c r="X192" s="81"/>
      <c r="Y192" s="81"/>
      <c r="Z192" s="81"/>
      <c r="AA192" s="81"/>
      <c r="AB192" s="81"/>
      <c r="AC192" s="81"/>
      <c r="AD192" s="81"/>
      <c r="AE192" s="81"/>
      <c r="AF192" s="81"/>
      <c r="AG192" s="81"/>
    </row>
    <row r="193">
      <c r="A193" s="81"/>
      <c r="B193" s="90"/>
      <c r="C193" s="90"/>
      <c r="D193" s="81"/>
      <c r="E193" s="81"/>
      <c r="F193" s="81"/>
      <c r="G193" s="81"/>
      <c r="H193" s="81"/>
      <c r="I193" s="81"/>
      <c r="J193" s="81"/>
      <c r="K193" s="90"/>
      <c r="L193" s="81"/>
      <c r="M193" s="81"/>
      <c r="N193" s="81"/>
      <c r="O193" s="81"/>
      <c r="P193" s="90"/>
      <c r="Q193" s="81"/>
      <c r="R193" s="81"/>
      <c r="S193" s="81"/>
      <c r="T193" s="81"/>
      <c r="U193" s="81"/>
      <c r="V193" s="81"/>
      <c r="W193" s="81"/>
      <c r="X193" s="81"/>
      <c r="Y193" s="81"/>
      <c r="Z193" s="81"/>
      <c r="AA193" s="81"/>
      <c r="AB193" s="81"/>
      <c r="AC193" s="81"/>
      <c r="AD193" s="81"/>
      <c r="AE193" s="81"/>
      <c r="AF193" s="81"/>
      <c r="AG193" s="81"/>
    </row>
    <row r="194">
      <c r="A194" s="81"/>
      <c r="B194" s="90"/>
      <c r="C194" s="90"/>
      <c r="D194" s="81"/>
      <c r="E194" s="81"/>
      <c r="F194" s="81"/>
      <c r="G194" s="81"/>
      <c r="H194" s="81"/>
      <c r="I194" s="81"/>
      <c r="J194" s="81"/>
      <c r="K194" s="90"/>
      <c r="L194" s="81"/>
      <c r="M194" s="81"/>
      <c r="N194" s="81"/>
      <c r="O194" s="81"/>
      <c r="P194" s="90"/>
      <c r="Q194" s="81"/>
      <c r="R194" s="81"/>
      <c r="S194" s="81"/>
      <c r="T194" s="81"/>
      <c r="U194" s="81"/>
      <c r="V194" s="81"/>
      <c r="W194" s="81"/>
      <c r="X194" s="81"/>
      <c r="Y194" s="81"/>
      <c r="Z194" s="81"/>
      <c r="AA194" s="81"/>
      <c r="AB194" s="81"/>
      <c r="AC194" s="81"/>
      <c r="AD194" s="81"/>
      <c r="AE194" s="81"/>
      <c r="AF194" s="81"/>
      <c r="AG194" s="81"/>
    </row>
    <row r="195">
      <c r="A195" s="81"/>
      <c r="B195" s="90"/>
      <c r="C195" s="90"/>
      <c r="D195" s="81"/>
      <c r="E195" s="81"/>
      <c r="F195" s="81"/>
      <c r="G195" s="81"/>
      <c r="H195" s="81"/>
      <c r="I195" s="81"/>
      <c r="J195" s="81"/>
      <c r="K195" s="90"/>
      <c r="L195" s="81"/>
      <c r="M195" s="81"/>
      <c r="N195" s="81"/>
      <c r="O195" s="81"/>
      <c r="P195" s="90"/>
      <c r="Q195" s="81"/>
      <c r="R195" s="81"/>
      <c r="S195" s="81"/>
      <c r="T195" s="81"/>
      <c r="U195" s="81"/>
      <c r="V195" s="81"/>
      <c r="W195" s="81"/>
      <c r="X195" s="81"/>
      <c r="Y195" s="81"/>
      <c r="Z195" s="81"/>
      <c r="AA195" s="81"/>
      <c r="AB195" s="81"/>
      <c r="AC195" s="81"/>
      <c r="AD195" s="81"/>
      <c r="AE195" s="81"/>
      <c r="AF195" s="81"/>
      <c r="AG195" s="81"/>
    </row>
    <row r="196">
      <c r="A196" s="81"/>
      <c r="B196" s="90"/>
      <c r="C196" s="90"/>
      <c r="D196" s="81"/>
      <c r="E196" s="81"/>
      <c r="F196" s="81"/>
      <c r="G196" s="81"/>
      <c r="H196" s="81"/>
      <c r="I196" s="81"/>
      <c r="J196" s="81"/>
      <c r="K196" s="90"/>
      <c r="L196" s="81"/>
      <c r="M196" s="81"/>
      <c r="N196" s="81"/>
      <c r="O196" s="81"/>
      <c r="P196" s="90"/>
      <c r="Q196" s="81"/>
      <c r="R196" s="81"/>
      <c r="S196" s="81"/>
      <c r="T196" s="81"/>
      <c r="U196" s="81"/>
      <c r="V196" s="81"/>
      <c r="W196" s="81"/>
      <c r="X196" s="81"/>
      <c r="Y196" s="81"/>
      <c r="Z196" s="81"/>
      <c r="AA196" s="81"/>
      <c r="AB196" s="81"/>
      <c r="AC196" s="81"/>
      <c r="AD196" s="81"/>
      <c r="AE196" s="81"/>
      <c r="AF196" s="81"/>
      <c r="AG196" s="81"/>
    </row>
    <row r="197">
      <c r="A197" s="81"/>
      <c r="B197" s="90"/>
      <c r="C197" s="90"/>
      <c r="D197" s="81"/>
      <c r="E197" s="81"/>
      <c r="F197" s="81"/>
      <c r="G197" s="81"/>
      <c r="H197" s="81"/>
      <c r="I197" s="81"/>
      <c r="J197" s="81"/>
      <c r="K197" s="90"/>
      <c r="L197" s="81"/>
      <c r="M197" s="81"/>
      <c r="N197" s="81"/>
      <c r="O197" s="81"/>
      <c r="P197" s="90"/>
      <c r="Q197" s="81"/>
      <c r="R197" s="81"/>
      <c r="S197" s="81"/>
      <c r="T197" s="81"/>
      <c r="U197" s="81"/>
      <c r="V197" s="81"/>
      <c r="W197" s="81"/>
      <c r="X197" s="81"/>
      <c r="Y197" s="81"/>
      <c r="Z197" s="81"/>
      <c r="AA197" s="81"/>
      <c r="AB197" s="81"/>
      <c r="AC197" s="81"/>
      <c r="AD197" s="81"/>
      <c r="AE197" s="81"/>
      <c r="AF197" s="81"/>
      <c r="AG197" s="81"/>
    </row>
    <row r="198">
      <c r="A198" s="81"/>
      <c r="B198" s="90"/>
      <c r="C198" s="90"/>
      <c r="D198" s="81"/>
      <c r="E198" s="81"/>
      <c r="F198" s="81"/>
      <c r="G198" s="81"/>
      <c r="H198" s="81"/>
      <c r="I198" s="81"/>
      <c r="J198" s="81"/>
      <c r="K198" s="90"/>
      <c r="L198" s="81"/>
      <c r="M198" s="81"/>
      <c r="N198" s="81"/>
      <c r="O198" s="81"/>
      <c r="P198" s="90"/>
      <c r="Q198" s="81"/>
      <c r="R198" s="81"/>
      <c r="S198" s="81"/>
      <c r="T198" s="81"/>
      <c r="U198" s="81"/>
      <c r="V198" s="81"/>
      <c r="W198" s="81"/>
      <c r="X198" s="81"/>
      <c r="Y198" s="81"/>
      <c r="Z198" s="81"/>
      <c r="AA198" s="81"/>
      <c r="AB198" s="81"/>
      <c r="AC198" s="81"/>
      <c r="AD198" s="81"/>
      <c r="AE198" s="81"/>
      <c r="AF198" s="81"/>
      <c r="AG198" s="81"/>
    </row>
    <row r="199">
      <c r="A199" s="81"/>
      <c r="B199" s="90"/>
      <c r="C199" s="90"/>
      <c r="D199" s="81"/>
      <c r="E199" s="81"/>
      <c r="F199" s="81"/>
      <c r="G199" s="81"/>
      <c r="H199" s="81"/>
      <c r="I199" s="81"/>
      <c r="J199" s="81"/>
      <c r="K199" s="90"/>
      <c r="L199" s="81"/>
      <c r="M199" s="81"/>
      <c r="N199" s="81"/>
      <c r="O199" s="81"/>
      <c r="P199" s="90"/>
      <c r="Q199" s="81"/>
      <c r="R199" s="81"/>
      <c r="S199" s="81"/>
      <c r="T199" s="81"/>
      <c r="U199" s="81"/>
      <c r="V199" s="81"/>
      <c r="W199" s="81"/>
      <c r="X199" s="81"/>
      <c r="Y199" s="81"/>
      <c r="Z199" s="81"/>
      <c r="AA199" s="81"/>
      <c r="AB199" s="81"/>
      <c r="AC199" s="81"/>
      <c r="AD199" s="81"/>
      <c r="AE199" s="81"/>
      <c r="AF199" s="81"/>
      <c r="AG199" s="81"/>
    </row>
    <row r="200">
      <c r="A200" s="81"/>
      <c r="B200" s="90"/>
      <c r="C200" s="90"/>
      <c r="D200" s="81"/>
      <c r="E200" s="81"/>
      <c r="F200" s="81"/>
      <c r="G200" s="81"/>
      <c r="H200" s="81"/>
      <c r="I200" s="81"/>
      <c r="J200" s="81"/>
      <c r="K200" s="90"/>
      <c r="L200" s="81"/>
      <c r="M200" s="81"/>
      <c r="N200" s="81"/>
      <c r="O200" s="81"/>
      <c r="P200" s="90"/>
      <c r="Q200" s="81"/>
      <c r="R200" s="81"/>
      <c r="S200" s="81"/>
      <c r="T200" s="81"/>
      <c r="U200" s="81"/>
      <c r="V200" s="81"/>
      <c r="W200" s="81"/>
      <c r="X200" s="81"/>
      <c r="Y200" s="81"/>
      <c r="Z200" s="81"/>
      <c r="AA200" s="81"/>
      <c r="AB200" s="81"/>
      <c r="AC200" s="81"/>
      <c r="AD200" s="81"/>
      <c r="AE200" s="81"/>
      <c r="AF200" s="81"/>
      <c r="AG200" s="81"/>
    </row>
    <row r="201">
      <c r="A201" s="81"/>
      <c r="B201" s="90"/>
      <c r="C201" s="90"/>
      <c r="D201" s="81"/>
      <c r="E201" s="81"/>
      <c r="F201" s="81"/>
      <c r="G201" s="81"/>
      <c r="H201" s="81"/>
      <c r="I201" s="81"/>
      <c r="J201" s="81"/>
      <c r="K201" s="90"/>
      <c r="L201" s="81"/>
      <c r="M201" s="81"/>
      <c r="N201" s="81"/>
      <c r="O201" s="81"/>
      <c r="P201" s="90"/>
      <c r="Q201" s="81"/>
      <c r="R201" s="81"/>
      <c r="S201" s="81"/>
      <c r="T201" s="81"/>
      <c r="U201" s="81"/>
      <c r="V201" s="81"/>
      <c r="W201" s="81"/>
      <c r="X201" s="81"/>
      <c r="Y201" s="81"/>
      <c r="Z201" s="81"/>
      <c r="AA201" s="81"/>
      <c r="AB201" s="81"/>
      <c r="AC201" s="81"/>
      <c r="AD201" s="81"/>
      <c r="AE201" s="81"/>
      <c r="AF201" s="81"/>
      <c r="AG201" s="81"/>
    </row>
    <row r="202">
      <c r="A202" s="81"/>
      <c r="B202" s="90"/>
      <c r="C202" s="90"/>
      <c r="D202" s="81"/>
      <c r="E202" s="81"/>
      <c r="F202" s="81"/>
      <c r="G202" s="81"/>
      <c r="H202" s="81"/>
      <c r="I202" s="81"/>
      <c r="J202" s="81"/>
      <c r="K202" s="90"/>
      <c r="L202" s="81"/>
      <c r="M202" s="81"/>
      <c r="N202" s="81"/>
      <c r="O202" s="81"/>
      <c r="P202" s="90"/>
      <c r="Q202" s="81"/>
      <c r="R202" s="81"/>
      <c r="S202" s="81"/>
      <c r="T202" s="81"/>
      <c r="U202" s="81"/>
      <c r="V202" s="81"/>
      <c r="W202" s="81"/>
      <c r="X202" s="81"/>
      <c r="Y202" s="81"/>
      <c r="Z202" s="81"/>
      <c r="AA202" s="81"/>
      <c r="AB202" s="81"/>
      <c r="AC202" s="81"/>
      <c r="AD202" s="81"/>
      <c r="AE202" s="81"/>
      <c r="AF202" s="81"/>
      <c r="AG202" s="81"/>
    </row>
    <row r="203">
      <c r="A203" s="81"/>
      <c r="B203" s="90"/>
      <c r="C203" s="90"/>
      <c r="D203" s="81"/>
      <c r="E203" s="81"/>
      <c r="F203" s="81"/>
      <c r="G203" s="81"/>
      <c r="H203" s="81"/>
      <c r="I203" s="81"/>
      <c r="J203" s="81"/>
      <c r="K203" s="90"/>
      <c r="L203" s="81"/>
      <c r="M203" s="81"/>
      <c r="N203" s="81"/>
      <c r="O203" s="81"/>
      <c r="P203" s="90"/>
      <c r="Q203" s="81"/>
      <c r="R203" s="81"/>
      <c r="S203" s="81"/>
      <c r="T203" s="81"/>
      <c r="U203" s="81"/>
      <c r="V203" s="81"/>
      <c r="W203" s="81"/>
      <c r="X203" s="81"/>
      <c r="Y203" s="81"/>
      <c r="Z203" s="81"/>
      <c r="AA203" s="81"/>
      <c r="AB203" s="81"/>
      <c r="AC203" s="81"/>
      <c r="AD203" s="81"/>
      <c r="AE203" s="81"/>
      <c r="AF203" s="81"/>
      <c r="AG203" s="81"/>
    </row>
    <row r="204">
      <c r="A204" s="81"/>
      <c r="B204" s="90"/>
      <c r="C204" s="90"/>
      <c r="D204" s="81"/>
      <c r="E204" s="81"/>
      <c r="F204" s="81"/>
      <c r="G204" s="81"/>
      <c r="H204" s="81"/>
      <c r="I204" s="81"/>
      <c r="J204" s="81"/>
      <c r="K204" s="90"/>
      <c r="L204" s="81"/>
      <c r="M204" s="81"/>
      <c r="N204" s="81"/>
      <c r="O204" s="81"/>
      <c r="P204" s="90"/>
      <c r="Q204" s="81"/>
      <c r="R204" s="81"/>
      <c r="S204" s="81"/>
      <c r="T204" s="81"/>
      <c r="U204" s="81"/>
      <c r="V204" s="81"/>
      <c r="W204" s="81"/>
      <c r="X204" s="81"/>
      <c r="Y204" s="81"/>
      <c r="Z204" s="81"/>
      <c r="AA204" s="81"/>
      <c r="AB204" s="81"/>
      <c r="AC204" s="81"/>
      <c r="AD204" s="81"/>
      <c r="AE204" s="81"/>
      <c r="AF204" s="81"/>
      <c r="AG204" s="81"/>
    </row>
    <row r="205">
      <c r="A205" s="81"/>
      <c r="B205" s="90"/>
      <c r="C205" s="90"/>
      <c r="D205" s="81"/>
      <c r="E205" s="81"/>
      <c r="F205" s="81"/>
      <c r="G205" s="81"/>
      <c r="H205" s="81"/>
      <c r="I205" s="81"/>
      <c r="J205" s="81"/>
      <c r="K205" s="90"/>
      <c r="L205" s="81"/>
      <c r="M205" s="81"/>
      <c r="N205" s="81"/>
      <c r="O205" s="81"/>
      <c r="P205" s="90"/>
      <c r="Q205" s="81"/>
      <c r="R205" s="81"/>
      <c r="S205" s="81"/>
      <c r="T205" s="81"/>
      <c r="U205" s="81"/>
      <c r="V205" s="81"/>
      <c r="W205" s="81"/>
      <c r="X205" s="81"/>
      <c r="Y205" s="81"/>
      <c r="Z205" s="81"/>
      <c r="AA205" s="81"/>
      <c r="AB205" s="81"/>
      <c r="AC205" s="81"/>
      <c r="AD205" s="81"/>
      <c r="AE205" s="81"/>
      <c r="AF205" s="81"/>
      <c r="AG205" s="81"/>
    </row>
    <row r="206">
      <c r="A206" s="81"/>
      <c r="B206" s="90"/>
      <c r="C206" s="90"/>
      <c r="D206" s="81"/>
      <c r="E206" s="81"/>
      <c r="F206" s="81"/>
      <c r="G206" s="81"/>
      <c r="H206" s="81"/>
      <c r="I206" s="81"/>
      <c r="J206" s="81"/>
      <c r="K206" s="90"/>
      <c r="L206" s="81"/>
      <c r="M206" s="81"/>
      <c r="N206" s="81"/>
      <c r="O206" s="81"/>
      <c r="P206" s="90"/>
      <c r="Q206" s="81"/>
      <c r="R206" s="81"/>
      <c r="S206" s="81"/>
      <c r="T206" s="81"/>
      <c r="U206" s="81"/>
      <c r="V206" s="81"/>
      <c r="W206" s="81"/>
      <c r="X206" s="81"/>
      <c r="Y206" s="81"/>
      <c r="Z206" s="81"/>
      <c r="AA206" s="81"/>
      <c r="AB206" s="81"/>
      <c r="AC206" s="81"/>
      <c r="AD206" s="81"/>
      <c r="AE206" s="81"/>
      <c r="AF206" s="81"/>
      <c r="AG206" s="81"/>
    </row>
    <row r="207">
      <c r="A207" s="81"/>
      <c r="B207" s="90"/>
      <c r="C207" s="90"/>
      <c r="D207" s="81"/>
      <c r="E207" s="81"/>
      <c r="F207" s="81"/>
      <c r="G207" s="81"/>
      <c r="H207" s="81"/>
      <c r="I207" s="81"/>
      <c r="J207" s="81"/>
      <c r="K207" s="90"/>
      <c r="L207" s="81"/>
      <c r="M207" s="81"/>
      <c r="N207" s="81"/>
      <c r="O207" s="81"/>
      <c r="P207" s="90"/>
      <c r="Q207" s="81"/>
      <c r="R207" s="81"/>
      <c r="S207" s="81"/>
      <c r="T207" s="81"/>
      <c r="U207" s="81"/>
      <c r="V207" s="81"/>
      <c r="W207" s="81"/>
      <c r="X207" s="81"/>
      <c r="Y207" s="81"/>
      <c r="Z207" s="81"/>
      <c r="AA207" s="81"/>
      <c r="AB207" s="81"/>
      <c r="AC207" s="81"/>
      <c r="AD207" s="81"/>
      <c r="AE207" s="81"/>
      <c r="AF207" s="81"/>
      <c r="AG207" s="81"/>
    </row>
    <row r="208">
      <c r="A208" s="81"/>
      <c r="B208" s="90"/>
      <c r="C208" s="90"/>
      <c r="D208" s="81"/>
      <c r="E208" s="81"/>
      <c r="F208" s="81"/>
      <c r="G208" s="81"/>
      <c r="H208" s="81"/>
      <c r="I208" s="81"/>
      <c r="J208" s="81"/>
      <c r="K208" s="90"/>
      <c r="L208" s="81"/>
      <c r="M208" s="81"/>
      <c r="N208" s="81"/>
      <c r="O208" s="81"/>
      <c r="P208" s="90"/>
      <c r="Q208" s="81"/>
      <c r="R208" s="81"/>
      <c r="S208" s="81"/>
      <c r="T208" s="81"/>
      <c r="U208" s="81"/>
      <c r="V208" s="81"/>
      <c r="W208" s="81"/>
      <c r="X208" s="81"/>
      <c r="Y208" s="81"/>
      <c r="Z208" s="81"/>
      <c r="AA208" s="81"/>
      <c r="AB208" s="81"/>
      <c r="AC208" s="81"/>
      <c r="AD208" s="81"/>
      <c r="AE208" s="81"/>
      <c r="AF208" s="81"/>
      <c r="AG208" s="81"/>
    </row>
    <row r="209">
      <c r="A209" s="81"/>
      <c r="B209" s="90"/>
      <c r="C209" s="90"/>
      <c r="D209" s="81"/>
      <c r="E209" s="81"/>
      <c r="F209" s="81"/>
      <c r="G209" s="81"/>
      <c r="H209" s="81"/>
      <c r="I209" s="81"/>
      <c r="J209" s="81"/>
      <c r="K209" s="90"/>
      <c r="L209" s="81"/>
      <c r="M209" s="81"/>
      <c r="N209" s="81"/>
      <c r="O209" s="81"/>
      <c r="P209" s="90"/>
      <c r="Q209" s="81"/>
      <c r="R209" s="81"/>
      <c r="S209" s="81"/>
      <c r="T209" s="81"/>
      <c r="U209" s="81"/>
      <c r="V209" s="81"/>
      <c r="W209" s="81"/>
      <c r="X209" s="81"/>
      <c r="Y209" s="81"/>
      <c r="Z209" s="81"/>
      <c r="AA209" s="81"/>
      <c r="AB209" s="81"/>
      <c r="AC209" s="81"/>
      <c r="AD209" s="81"/>
      <c r="AE209" s="81"/>
      <c r="AF209" s="81"/>
      <c r="AG209" s="81"/>
    </row>
    <row r="210">
      <c r="A210" s="81"/>
      <c r="B210" s="90"/>
      <c r="C210" s="90"/>
      <c r="D210" s="81"/>
      <c r="E210" s="81"/>
      <c r="F210" s="81"/>
      <c r="G210" s="81"/>
      <c r="H210" s="81"/>
      <c r="I210" s="81"/>
      <c r="J210" s="81"/>
      <c r="K210" s="90"/>
      <c r="L210" s="81"/>
      <c r="M210" s="81"/>
      <c r="N210" s="81"/>
      <c r="O210" s="81"/>
      <c r="P210" s="90"/>
      <c r="Q210" s="81"/>
      <c r="R210" s="81"/>
      <c r="S210" s="81"/>
      <c r="T210" s="81"/>
      <c r="U210" s="81"/>
      <c r="V210" s="81"/>
      <c r="W210" s="81"/>
      <c r="X210" s="81"/>
      <c r="Y210" s="81"/>
      <c r="Z210" s="81"/>
      <c r="AA210" s="81"/>
      <c r="AB210" s="81"/>
      <c r="AC210" s="81"/>
      <c r="AD210" s="81"/>
      <c r="AE210" s="81"/>
      <c r="AF210" s="81"/>
      <c r="AG210" s="81"/>
    </row>
    <row r="211">
      <c r="A211" s="81"/>
      <c r="B211" s="90"/>
      <c r="C211" s="90"/>
      <c r="D211" s="81"/>
      <c r="E211" s="81"/>
      <c r="F211" s="81"/>
      <c r="G211" s="81"/>
      <c r="H211" s="81"/>
      <c r="I211" s="81"/>
      <c r="J211" s="81"/>
      <c r="K211" s="90"/>
      <c r="L211" s="81"/>
      <c r="M211" s="81"/>
      <c r="N211" s="81"/>
      <c r="O211" s="81"/>
      <c r="P211" s="90"/>
      <c r="Q211" s="81"/>
      <c r="R211" s="81"/>
      <c r="S211" s="81"/>
      <c r="T211" s="81"/>
      <c r="U211" s="81"/>
      <c r="V211" s="81"/>
      <c r="W211" s="81"/>
      <c r="X211" s="81"/>
      <c r="Y211" s="81"/>
      <c r="Z211" s="81"/>
      <c r="AA211" s="81"/>
      <c r="AB211" s="81"/>
      <c r="AC211" s="81"/>
      <c r="AD211" s="81"/>
      <c r="AE211" s="81"/>
      <c r="AF211" s="81"/>
      <c r="AG211" s="81"/>
    </row>
    <row r="212">
      <c r="A212" s="81"/>
      <c r="B212" s="90"/>
      <c r="C212" s="90"/>
      <c r="D212" s="81"/>
      <c r="E212" s="81"/>
      <c r="F212" s="81"/>
      <c r="G212" s="81"/>
      <c r="H212" s="81"/>
      <c r="I212" s="81"/>
      <c r="J212" s="81"/>
      <c r="K212" s="90"/>
      <c r="L212" s="81"/>
      <c r="M212" s="81"/>
      <c r="N212" s="81"/>
      <c r="O212" s="81"/>
      <c r="P212" s="90"/>
      <c r="Q212" s="81"/>
      <c r="R212" s="81"/>
      <c r="S212" s="81"/>
      <c r="T212" s="81"/>
      <c r="U212" s="81"/>
      <c r="V212" s="81"/>
      <c r="W212" s="81"/>
      <c r="X212" s="81"/>
      <c r="Y212" s="81"/>
      <c r="Z212" s="81"/>
      <c r="AA212" s="81"/>
      <c r="AB212" s="81"/>
      <c r="AC212" s="81"/>
      <c r="AD212" s="81"/>
      <c r="AE212" s="81"/>
      <c r="AF212" s="81"/>
      <c r="AG212" s="81"/>
    </row>
    <row r="213">
      <c r="A213" s="81"/>
      <c r="B213" s="90"/>
      <c r="C213" s="90"/>
      <c r="D213" s="81"/>
      <c r="E213" s="81"/>
      <c r="F213" s="81"/>
      <c r="G213" s="81"/>
      <c r="H213" s="81"/>
      <c r="I213" s="81"/>
      <c r="J213" s="81"/>
      <c r="K213" s="90"/>
      <c r="L213" s="81"/>
      <c r="M213" s="81"/>
      <c r="N213" s="81"/>
      <c r="O213" s="81"/>
      <c r="P213" s="90"/>
      <c r="Q213" s="81"/>
      <c r="R213" s="81"/>
      <c r="S213" s="81"/>
      <c r="T213" s="81"/>
      <c r="U213" s="81"/>
      <c r="V213" s="81"/>
      <c r="W213" s="81"/>
      <c r="X213" s="81"/>
      <c r="Y213" s="81"/>
      <c r="Z213" s="81"/>
      <c r="AA213" s="81"/>
      <c r="AB213" s="81"/>
      <c r="AC213" s="81"/>
      <c r="AD213" s="81"/>
      <c r="AE213" s="81"/>
      <c r="AF213" s="81"/>
      <c r="AG213" s="81"/>
    </row>
    <row r="214">
      <c r="A214" s="81"/>
      <c r="B214" s="90"/>
      <c r="C214" s="90"/>
      <c r="D214" s="81"/>
      <c r="E214" s="81"/>
      <c r="F214" s="81"/>
      <c r="G214" s="81"/>
      <c r="H214" s="81"/>
      <c r="I214" s="81"/>
      <c r="J214" s="81"/>
      <c r="K214" s="90"/>
      <c r="L214" s="81"/>
      <c r="M214" s="81"/>
      <c r="N214" s="81"/>
      <c r="O214" s="81"/>
      <c r="P214" s="90"/>
      <c r="Q214" s="81"/>
      <c r="R214" s="81"/>
      <c r="S214" s="81"/>
      <c r="T214" s="81"/>
      <c r="U214" s="81"/>
      <c r="V214" s="81"/>
      <c r="W214" s="81"/>
      <c r="X214" s="81"/>
      <c r="Y214" s="81"/>
      <c r="Z214" s="81"/>
      <c r="AA214" s="81"/>
      <c r="AB214" s="81"/>
      <c r="AC214" s="81"/>
      <c r="AD214" s="81"/>
      <c r="AE214" s="81"/>
      <c r="AF214" s="81"/>
      <c r="AG214" s="81"/>
    </row>
    <row r="215">
      <c r="A215" s="81"/>
      <c r="B215" s="90"/>
      <c r="C215" s="90"/>
      <c r="D215" s="81"/>
      <c r="E215" s="81"/>
      <c r="F215" s="81"/>
      <c r="G215" s="81"/>
      <c r="H215" s="81"/>
      <c r="I215" s="81"/>
      <c r="J215" s="81"/>
      <c r="K215" s="90"/>
      <c r="L215" s="81"/>
      <c r="M215" s="81"/>
      <c r="N215" s="81"/>
      <c r="O215" s="81"/>
      <c r="P215" s="90"/>
      <c r="Q215" s="81"/>
      <c r="R215" s="81"/>
      <c r="S215" s="81"/>
      <c r="T215" s="81"/>
      <c r="U215" s="81"/>
      <c r="V215" s="81"/>
      <c r="W215" s="81"/>
      <c r="X215" s="81"/>
      <c r="Y215" s="81"/>
      <c r="Z215" s="81"/>
      <c r="AA215" s="81"/>
      <c r="AB215" s="81"/>
      <c r="AC215" s="81"/>
      <c r="AD215" s="81"/>
      <c r="AE215" s="81"/>
      <c r="AF215" s="81"/>
      <c r="AG215" s="81"/>
    </row>
    <row r="216">
      <c r="A216" s="81"/>
      <c r="B216" s="90"/>
      <c r="C216" s="90"/>
      <c r="D216" s="81"/>
      <c r="E216" s="81"/>
      <c r="F216" s="81"/>
      <c r="G216" s="81"/>
      <c r="H216" s="81"/>
      <c r="I216" s="81"/>
      <c r="J216" s="81"/>
      <c r="K216" s="90"/>
      <c r="L216" s="81"/>
      <c r="M216" s="81"/>
      <c r="N216" s="81"/>
      <c r="O216" s="81"/>
      <c r="P216" s="90"/>
      <c r="Q216" s="81"/>
      <c r="R216" s="81"/>
      <c r="S216" s="81"/>
      <c r="T216" s="81"/>
      <c r="U216" s="81"/>
      <c r="V216" s="81"/>
      <c r="W216" s="81"/>
      <c r="X216" s="81"/>
      <c r="Y216" s="81"/>
      <c r="Z216" s="81"/>
      <c r="AA216" s="81"/>
      <c r="AB216" s="81"/>
      <c r="AC216" s="81"/>
      <c r="AD216" s="81"/>
      <c r="AE216" s="81"/>
      <c r="AF216" s="81"/>
      <c r="AG216" s="81"/>
    </row>
    <row r="217">
      <c r="A217" s="81"/>
      <c r="B217" s="90"/>
      <c r="C217" s="90"/>
      <c r="D217" s="81"/>
      <c r="E217" s="81"/>
      <c r="F217" s="81"/>
      <c r="G217" s="81"/>
      <c r="H217" s="81"/>
      <c r="I217" s="81"/>
      <c r="J217" s="81"/>
      <c r="K217" s="90"/>
      <c r="L217" s="81"/>
      <c r="M217" s="81"/>
      <c r="N217" s="81"/>
      <c r="O217" s="81"/>
      <c r="P217" s="90"/>
      <c r="Q217" s="81"/>
      <c r="R217" s="81"/>
      <c r="S217" s="81"/>
      <c r="T217" s="81"/>
      <c r="U217" s="81"/>
      <c r="V217" s="81"/>
      <c r="W217" s="81"/>
      <c r="X217" s="81"/>
      <c r="Y217" s="81"/>
      <c r="Z217" s="81"/>
      <c r="AA217" s="81"/>
      <c r="AB217" s="81"/>
      <c r="AC217" s="81"/>
      <c r="AD217" s="81"/>
      <c r="AE217" s="81"/>
      <c r="AF217" s="81"/>
      <c r="AG217" s="81"/>
    </row>
    <row r="218">
      <c r="A218" s="81"/>
      <c r="B218" s="90"/>
      <c r="C218" s="90"/>
      <c r="D218" s="81"/>
      <c r="E218" s="81"/>
      <c r="F218" s="81"/>
      <c r="G218" s="81"/>
      <c r="H218" s="81"/>
      <c r="I218" s="81"/>
      <c r="J218" s="81"/>
      <c r="K218" s="90"/>
      <c r="L218" s="81"/>
      <c r="M218" s="81"/>
      <c r="N218" s="81"/>
      <c r="O218" s="81"/>
      <c r="P218" s="90"/>
      <c r="Q218" s="81"/>
      <c r="R218" s="81"/>
      <c r="S218" s="81"/>
      <c r="T218" s="81"/>
      <c r="U218" s="81"/>
      <c r="V218" s="81"/>
      <c r="W218" s="81"/>
      <c r="X218" s="81"/>
      <c r="Y218" s="81"/>
      <c r="Z218" s="81"/>
      <c r="AA218" s="81"/>
      <c r="AB218" s="81"/>
      <c r="AC218" s="81"/>
      <c r="AD218" s="81"/>
      <c r="AE218" s="81"/>
      <c r="AF218" s="81"/>
      <c r="AG218" s="81"/>
    </row>
    <row r="219">
      <c r="A219" s="81"/>
      <c r="B219" s="90"/>
      <c r="C219" s="90"/>
      <c r="D219" s="81"/>
      <c r="E219" s="81"/>
      <c r="F219" s="81"/>
      <c r="G219" s="81"/>
      <c r="H219" s="81"/>
      <c r="I219" s="81"/>
      <c r="J219" s="81"/>
      <c r="K219" s="90"/>
      <c r="L219" s="81"/>
      <c r="M219" s="81"/>
      <c r="N219" s="81"/>
      <c r="O219" s="81"/>
      <c r="P219" s="90"/>
      <c r="Q219" s="81"/>
      <c r="R219" s="81"/>
      <c r="S219" s="81"/>
      <c r="T219" s="81"/>
      <c r="U219" s="81"/>
      <c r="V219" s="81"/>
      <c r="W219" s="81"/>
      <c r="X219" s="81"/>
      <c r="Y219" s="81"/>
      <c r="Z219" s="81"/>
      <c r="AA219" s="81"/>
      <c r="AB219" s="81"/>
      <c r="AC219" s="81"/>
      <c r="AD219" s="81"/>
      <c r="AE219" s="81"/>
      <c r="AF219" s="81"/>
      <c r="AG219" s="81"/>
    </row>
    <row r="220">
      <c r="A220" s="81"/>
      <c r="B220" s="90"/>
      <c r="C220" s="90"/>
      <c r="D220" s="81"/>
      <c r="E220" s="81"/>
      <c r="F220" s="81"/>
      <c r="G220" s="81"/>
      <c r="H220" s="81"/>
      <c r="I220" s="81"/>
      <c r="J220" s="81"/>
      <c r="K220" s="90"/>
      <c r="L220" s="81"/>
      <c r="M220" s="81"/>
      <c r="N220" s="81"/>
      <c r="O220" s="81"/>
      <c r="P220" s="90"/>
      <c r="Q220" s="81"/>
      <c r="R220" s="81"/>
      <c r="S220" s="81"/>
      <c r="T220" s="81"/>
      <c r="U220" s="81"/>
      <c r="V220" s="81"/>
      <c r="W220" s="81"/>
      <c r="X220" s="81"/>
      <c r="Y220" s="81"/>
      <c r="Z220" s="81"/>
      <c r="AA220" s="81"/>
      <c r="AB220" s="81"/>
      <c r="AC220" s="81"/>
      <c r="AD220" s="81"/>
      <c r="AE220" s="81"/>
      <c r="AF220" s="81"/>
      <c r="AG220" s="81"/>
    </row>
    <row r="221">
      <c r="A221" s="81"/>
      <c r="B221" s="90"/>
      <c r="C221" s="90"/>
      <c r="D221" s="81"/>
      <c r="E221" s="81"/>
      <c r="F221" s="81"/>
      <c r="G221" s="81"/>
      <c r="H221" s="81"/>
      <c r="I221" s="81"/>
      <c r="J221" s="81"/>
      <c r="K221" s="90"/>
      <c r="L221" s="81"/>
      <c r="M221" s="81"/>
      <c r="N221" s="81"/>
      <c r="O221" s="81"/>
      <c r="P221" s="90"/>
      <c r="Q221" s="81"/>
      <c r="R221" s="81"/>
      <c r="S221" s="81"/>
      <c r="T221" s="81"/>
      <c r="U221" s="81"/>
      <c r="V221" s="81"/>
      <c r="W221" s="81"/>
      <c r="X221" s="81"/>
      <c r="Y221" s="81"/>
      <c r="Z221" s="81"/>
      <c r="AA221" s="81"/>
      <c r="AB221" s="81"/>
      <c r="AC221" s="81"/>
      <c r="AD221" s="81"/>
      <c r="AE221" s="81"/>
      <c r="AF221" s="81"/>
      <c r="AG221" s="81"/>
    </row>
    <row r="222">
      <c r="A222" s="81"/>
      <c r="B222" s="90"/>
      <c r="C222" s="90"/>
      <c r="D222" s="81"/>
      <c r="E222" s="81"/>
      <c r="F222" s="81"/>
      <c r="G222" s="81"/>
      <c r="H222" s="81"/>
      <c r="I222" s="81"/>
      <c r="J222" s="81"/>
      <c r="K222" s="90"/>
      <c r="L222" s="81"/>
      <c r="M222" s="81"/>
      <c r="N222" s="81"/>
      <c r="O222" s="81"/>
      <c r="P222" s="90"/>
      <c r="Q222" s="81"/>
      <c r="R222" s="81"/>
      <c r="S222" s="81"/>
      <c r="T222" s="81"/>
      <c r="U222" s="81"/>
      <c r="V222" s="81"/>
      <c r="W222" s="81"/>
      <c r="X222" s="81"/>
      <c r="Y222" s="81"/>
      <c r="Z222" s="81"/>
      <c r="AA222" s="81"/>
      <c r="AB222" s="81"/>
      <c r="AC222" s="81"/>
      <c r="AD222" s="81"/>
      <c r="AE222" s="81"/>
      <c r="AF222" s="81"/>
      <c r="AG222" s="81"/>
    </row>
    <row r="223">
      <c r="A223" s="81"/>
      <c r="B223" s="90"/>
      <c r="C223" s="90"/>
      <c r="D223" s="81"/>
      <c r="E223" s="81"/>
      <c r="F223" s="81"/>
      <c r="G223" s="81"/>
      <c r="H223" s="81"/>
      <c r="I223" s="81"/>
      <c r="J223" s="81"/>
      <c r="K223" s="90"/>
      <c r="L223" s="81"/>
      <c r="M223" s="81"/>
      <c r="N223" s="81"/>
      <c r="O223" s="81"/>
      <c r="P223" s="90"/>
      <c r="Q223" s="81"/>
      <c r="R223" s="81"/>
      <c r="S223" s="81"/>
      <c r="T223" s="81"/>
      <c r="U223" s="81"/>
      <c r="V223" s="81"/>
      <c r="W223" s="81"/>
      <c r="X223" s="81"/>
      <c r="Y223" s="81"/>
      <c r="Z223" s="81"/>
      <c r="AA223" s="81"/>
      <c r="AB223" s="81"/>
      <c r="AC223" s="81"/>
      <c r="AD223" s="81"/>
      <c r="AE223" s="81"/>
      <c r="AF223" s="81"/>
      <c r="AG223" s="81"/>
    </row>
    <row r="224">
      <c r="A224" s="81"/>
      <c r="B224" s="90"/>
      <c r="C224" s="90"/>
      <c r="D224" s="81"/>
      <c r="E224" s="81"/>
      <c r="F224" s="81"/>
      <c r="G224" s="81"/>
      <c r="H224" s="81"/>
      <c r="I224" s="81"/>
      <c r="J224" s="81"/>
      <c r="K224" s="90"/>
      <c r="L224" s="81"/>
      <c r="M224" s="81"/>
      <c r="N224" s="81"/>
      <c r="O224" s="81"/>
      <c r="P224" s="90"/>
      <c r="Q224" s="81"/>
      <c r="R224" s="81"/>
      <c r="S224" s="81"/>
      <c r="T224" s="81"/>
      <c r="U224" s="81"/>
      <c r="V224" s="81"/>
      <c r="W224" s="81"/>
      <c r="X224" s="81"/>
      <c r="Y224" s="81"/>
      <c r="Z224" s="81"/>
      <c r="AA224" s="81"/>
      <c r="AB224" s="81"/>
      <c r="AC224" s="81"/>
      <c r="AD224" s="81"/>
      <c r="AE224" s="81"/>
      <c r="AF224" s="81"/>
      <c r="AG224" s="81"/>
    </row>
    <row r="225">
      <c r="A225" s="81"/>
      <c r="B225" s="90"/>
      <c r="C225" s="90"/>
      <c r="D225" s="81"/>
      <c r="E225" s="81"/>
      <c r="F225" s="81"/>
      <c r="G225" s="81"/>
      <c r="H225" s="81"/>
      <c r="I225" s="81"/>
      <c r="J225" s="81"/>
      <c r="K225" s="90"/>
      <c r="L225" s="81"/>
      <c r="M225" s="81"/>
      <c r="N225" s="81"/>
      <c r="O225" s="81"/>
      <c r="P225" s="90"/>
      <c r="Q225" s="81"/>
      <c r="R225" s="81"/>
      <c r="S225" s="81"/>
      <c r="T225" s="81"/>
      <c r="U225" s="81"/>
      <c r="V225" s="81"/>
      <c r="W225" s="81"/>
      <c r="X225" s="81"/>
      <c r="Y225" s="81"/>
      <c r="Z225" s="81"/>
      <c r="AA225" s="81"/>
      <c r="AB225" s="81"/>
      <c r="AC225" s="81"/>
      <c r="AD225" s="81"/>
      <c r="AE225" s="81"/>
      <c r="AF225" s="81"/>
      <c r="AG225" s="81"/>
    </row>
    <row r="226">
      <c r="A226" s="81"/>
      <c r="B226" s="90"/>
      <c r="C226" s="90"/>
      <c r="D226" s="81"/>
      <c r="E226" s="81"/>
      <c r="F226" s="81"/>
      <c r="G226" s="81"/>
      <c r="H226" s="81"/>
      <c r="I226" s="81"/>
      <c r="J226" s="81"/>
      <c r="K226" s="90"/>
      <c r="L226" s="81"/>
      <c r="M226" s="81"/>
      <c r="N226" s="81"/>
      <c r="O226" s="81"/>
      <c r="P226" s="90"/>
      <c r="Q226" s="81"/>
      <c r="R226" s="81"/>
      <c r="S226" s="81"/>
      <c r="T226" s="81"/>
      <c r="U226" s="81"/>
      <c r="V226" s="81"/>
      <c r="W226" s="81"/>
      <c r="X226" s="81"/>
      <c r="Y226" s="81"/>
      <c r="Z226" s="81"/>
      <c r="AA226" s="81"/>
      <c r="AB226" s="81"/>
      <c r="AC226" s="81"/>
      <c r="AD226" s="81"/>
      <c r="AE226" s="81"/>
      <c r="AF226" s="81"/>
      <c r="AG226" s="81"/>
    </row>
    <row r="227">
      <c r="A227" s="81"/>
      <c r="B227" s="90"/>
      <c r="C227" s="90"/>
      <c r="D227" s="81"/>
      <c r="E227" s="81"/>
      <c r="F227" s="81"/>
      <c r="G227" s="81"/>
      <c r="H227" s="81"/>
      <c r="I227" s="81"/>
      <c r="J227" s="81"/>
      <c r="K227" s="90"/>
      <c r="L227" s="81"/>
      <c r="M227" s="81"/>
      <c r="N227" s="81"/>
      <c r="O227" s="81"/>
      <c r="P227" s="90"/>
      <c r="Q227" s="81"/>
      <c r="R227" s="81"/>
      <c r="S227" s="81"/>
      <c r="T227" s="81"/>
      <c r="U227" s="81"/>
      <c r="V227" s="81"/>
      <c r="W227" s="81"/>
      <c r="X227" s="81"/>
      <c r="Y227" s="81"/>
      <c r="Z227" s="81"/>
      <c r="AA227" s="81"/>
      <c r="AB227" s="81"/>
      <c r="AC227" s="81"/>
      <c r="AD227" s="81"/>
      <c r="AE227" s="81"/>
      <c r="AF227" s="81"/>
      <c r="AG227" s="81"/>
    </row>
    <row r="228">
      <c r="A228" s="81"/>
      <c r="B228" s="90"/>
      <c r="C228" s="90"/>
      <c r="D228" s="81"/>
      <c r="E228" s="81"/>
      <c r="F228" s="81"/>
      <c r="G228" s="81"/>
      <c r="H228" s="81"/>
      <c r="I228" s="81"/>
      <c r="J228" s="81"/>
      <c r="K228" s="90"/>
      <c r="L228" s="81"/>
      <c r="M228" s="81"/>
      <c r="N228" s="81"/>
      <c r="O228" s="81"/>
      <c r="P228" s="90"/>
      <c r="Q228" s="81"/>
      <c r="R228" s="81"/>
      <c r="S228" s="81"/>
      <c r="T228" s="81"/>
      <c r="U228" s="81"/>
      <c r="V228" s="81"/>
      <c r="W228" s="81"/>
      <c r="X228" s="81"/>
      <c r="Y228" s="81"/>
      <c r="Z228" s="81"/>
      <c r="AA228" s="81"/>
      <c r="AB228" s="81"/>
      <c r="AC228" s="81"/>
      <c r="AD228" s="81"/>
      <c r="AE228" s="81"/>
      <c r="AF228" s="81"/>
      <c r="AG228" s="81"/>
    </row>
    <row r="229">
      <c r="A229" s="81"/>
      <c r="B229" s="90"/>
      <c r="C229" s="90"/>
      <c r="D229" s="81"/>
      <c r="E229" s="81"/>
      <c r="F229" s="81"/>
      <c r="G229" s="81"/>
      <c r="H229" s="81"/>
      <c r="I229" s="81"/>
      <c r="J229" s="81"/>
      <c r="K229" s="90"/>
      <c r="L229" s="81"/>
      <c r="M229" s="81"/>
      <c r="N229" s="81"/>
      <c r="O229" s="81"/>
      <c r="P229" s="90"/>
      <c r="Q229" s="81"/>
      <c r="R229" s="81"/>
      <c r="S229" s="81"/>
      <c r="T229" s="81"/>
      <c r="U229" s="81"/>
      <c r="V229" s="81"/>
      <c r="W229" s="81"/>
      <c r="X229" s="81"/>
      <c r="Y229" s="81"/>
      <c r="Z229" s="81"/>
      <c r="AA229" s="81"/>
      <c r="AB229" s="81"/>
      <c r="AC229" s="81"/>
      <c r="AD229" s="81"/>
      <c r="AE229" s="81"/>
      <c r="AF229" s="81"/>
      <c r="AG229" s="81"/>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86"/>
    <col customWidth="1" min="2" max="2" width="8.29"/>
    <col customWidth="1" min="3" max="3" width="25.29"/>
    <col customWidth="1" min="4" max="4" width="40.29"/>
    <col customWidth="1" min="5" max="5" width="33.0"/>
    <col customWidth="1" min="6" max="6" width="11.57"/>
    <col customWidth="1" min="7" max="7" width="11.71"/>
    <col customWidth="1" min="8" max="8" width="13.29"/>
    <col customWidth="1" min="9" max="9" width="10.57"/>
    <col customWidth="1" min="11" max="11" width="49.71"/>
    <col customWidth="1" min="12" max="12" width="63.71"/>
  </cols>
  <sheetData>
    <row r="1">
      <c r="A1" s="93" t="s">
        <v>4479</v>
      </c>
      <c r="B1" s="4" t="s">
        <v>4480</v>
      </c>
      <c r="C1" s="4" t="s">
        <v>4</v>
      </c>
      <c r="D1" s="4" t="s">
        <v>3</v>
      </c>
      <c r="E1" s="4" t="s">
        <v>4481</v>
      </c>
      <c r="F1" s="4" t="s">
        <v>33</v>
      </c>
      <c r="G1" s="4" t="s">
        <v>4482</v>
      </c>
      <c r="H1" s="4" t="s">
        <v>4483</v>
      </c>
      <c r="I1" s="4" t="s">
        <v>5</v>
      </c>
      <c r="J1" s="4" t="s">
        <v>4484</v>
      </c>
      <c r="K1" s="4" t="s">
        <v>4485</v>
      </c>
      <c r="L1" s="4" t="s">
        <v>4486</v>
      </c>
    </row>
    <row r="2">
      <c r="A2" s="8">
        <v>1.0</v>
      </c>
      <c r="B2" s="4">
        <v>2009.0</v>
      </c>
      <c r="C2" s="4" t="s">
        <v>343</v>
      </c>
      <c r="D2" s="4" t="s">
        <v>4487</v>
      </c>
      <c r="E2" s="11"/>
      <c r="F2" s="94"/>
      <c r="G2" s="2"/>
      <c r="H2" s="4" t="s">
        <v>4488</v>
      </c>
      <c r="I2" s="4">
        <v>2009.0</v>
      </c>
      <c r="J2" s="4" t="s">
        <v>4489</v>
      </c>
      <c r="K2" s="4" t="s">
        <v>4490</v>
      </c>
      <c r="L2" s="11"/>
    </row>
    <row r="3">
      <c r="A3" s="8">
        <v>2.0</v>
      </c>
      <c r="B3" s="4">
        <v>2010.0</v>
      </c>
      <c r="C3" s="4" t="s">
        <v>354</v>
      </c>
      <c r="D3" s="4" t="s">
        <v>348</v>
      </c>
      <c r="E3" s="4" t="s">
        <v>4491</v>
      </c>
      <c r="F3" s="4" t="s">
        <v>357</v>
      </c>
      <c r="G3" s="11"/>
      <c r="H3" s="11"/>
      <c r="I3" s="4">
        <v>2010.0</v>
      </c>
      <c r="J3" s="11"/>
      <c r="K3" s="4" t="s">
        <v>4492</v>
      </c>
      <c r="L3" s="11"/>
    </row>
    <row r="4">
      <c r="A4" s="8">
        <v>3.0</v>
      </c>
      <c r="B4" s="4">
        <v>2011.0</v>
      </c>
      <c r="C4" s="4" t="s">
        <v>375</v>
      </c>
      <c r="D4" s="4" t="s">
        <v>358</v>
      </c>
      <c r="E4" s="4" t="s">
        <v>4493</v>
      </c>
      <c r="F4" s="4" t="s">
        <v>367</v>
      </c>
      <c r="G4" s="11"/>
      <c r="H4" s="11"/>
      <c r="I4" s="4">
        <v>2011.0</v>
      </c>
      <c r="J4" s="11"/>
      <c r="K4" s="4" t="s">
        <v>4494</v>
      </c>
      <c r="L4" s="11"/>
    </row>
    <row r="5">
      <c r="A5" s="8">
        <v>4.0</v>
      </c>
      <c r="B5" s="4">
        <v>2014.0</v>
      </c>
      <c r="C5" s="4" t="s">
        <v>364</v>
      </c>
      <c r="D5" s="4" t="s">
        <v>368</v>
      </c>
      <c r="E5" s="4" t="s">
        <v>4495</v>
      </c>
      <c r="F5" s="4" t="s">
        <v>378</v>
      </c>
      <c r="G5" s="6"/>
      <c r="H5" s="11"/>
      <c r="I5" s="4">
        <v>2014.0</v>
      </c>
      <c r="J5" s="11"/>
      <c r="K5" s="4" t="s">
        <v>4492</v>
      </c>
      <c r="L5" s="11"/>
    </row>
    <row r="6">
      <c r="A6" s="8">
        <v>5.0</v>
      </c>
      <c r="B6" s="4">
        <v>2005.0</v>
      </c>
      <c r="C6" s="4" t="s">
        <v>389</v>
      </c>
      <c r="D6" s="4" t="s">
        <v>379</v>
      </c>
      <c r="E6" s="4" t="s">
        <v>4496</v>
      </c>
      <c r="F6" s="4" t="s">
        <v>393</v>
      </c>
      <c r="G6" s="11"/>
      <c r="H6" s="11"/>
      <c r="I6" s="4">
        <v>2005.0</v>
      </c>
      <c r="J6" s="11"/>
      <c r="K6" s="4" t="s">
        <v>177</v>
      </c>
      <c r="L6" s="11"/>
    </row>
    <row r="7">
      <c r="A7" s="8">
        <v>6.0</v>
      </c>
      <c r="B7" s="4">
        <v>2006.0</v>
      </c>
      <c r="C7" s="4" t="s">
        <v>401</v>
      </c>
      <c r="D7" s="4" t="s">
        <v>394</v>
      </c>
      <c r="E7" s="4" t="s">
        <v>4497</v>
      </c>
      <c r="F7" s="4" t="s">
        <v>404</v>
      </c>
      <c r="G7" s="11"/>
      <c r="H7" s="94"/>
      <c r="I7" s="4">
        <v>2006.0</v>
      </c>
      <c r="J7" s="11"/>
      <c r="K7" s="4" t="s">
        <v>4494</v>
      </c>
      <c r="L7" s="11"/>
    </row>
    <row r="8">
      <c r="A8" s="8">
        <v>7.0</v>
      </c>
      <c r="B8" s="4">
        <v>2003.0</v>
      </c>
      <c r="C8" s="4" t="s">
        <v>412</v>
      </c>
      <c r="D8" s="4" t="s">
        <v>405</v>
      </c>
      <c r="E8" s="4" t="s">
        <v>4498</v>
      </c>
      <c r="F8" s="4" t="s">
        <v>414</v>
      </c>
      <c r="G8" s="11"/>
      <c r="H8" s="2"/>
      <c r="I8" s="4">
        <v>2003.0</v>
      </c>
      <c r="J8" s="11"/>
      <c r="K8" s="4" t="s">
        <v>177</v>
      </c>
      <c r="L8" s="11"/>
    </row>
    <row r="9" ht="37.5" customHeight="1">
      <c r="A9" s="8">
        <v>8.0</v>
      </c>
      <c r="B9" s="4">
        <v>2007.0</v>
      </c>
      <c r="C9" s="4" t="s">
        <v>423</v>
      </c>
      <c r="D9" s="4" t="s">
        <v>415</v>
      </c>
      <c r="E9" s="4" t="s">
        <v>4499</v>
      </c>
      <c r="F9" s="4" t="s">
        <v>427</v>
      </c>
      <c r="G9" s="11"/>
      <c r="H9" s="4" t="s">
        <v>424</v>
      </c>
      <c r="I9" s="4">
        <v>2007.0</v>
      </c>
      <c r="J9" s="4" t="s">
        <v>4500</v>
      </c>
      <c r="K9" s="4" t="s">
        <v>4501</v>
      </c>
      <c r="L9" s="11"/>
    </row>
    <row r="10">
      <c r="A10" s="8">
        <v>9.0</v>
      </c>
      <c r="B10" s="4">
        <v>2005.0</v>
      </c>
      <c r="C10" s="4" t="s">
        <v>50</v>
      </c>
      <c r="D10" s="4" t="s">
        <v>37</v>
      </c>
      <c r="E10" s="2"/>
      <c r="F10" s="11"/>
      <c r="G10" s="11"/>
      <c r="H10" s="11"/>
      <c r="I10" s="4">
        <v>2005.0</v>
      </c>
      <c r="J10" s="11"/>
      <c r="K10" s="4" t="s">
        <v>4502</v>
      </c>
      <c r="L10" s="11"/>
    </row>
    <row r="11">
      <c r="A11" s="8">
        <v>10.0</v>
      </c>
      <c r="B11" s="4">
        <v>2009.0</v>
      </c>
      <c r="C11" s="4" t="s">
        <v>1998</v>
      </c>
      <c r="D11" s="4" t="s">
        <v>1991</v>
      </c>
      <c r="E11" s="4" t="s">
        <v>4503</v>
      </c>
      <c r="F11" s="4" t="s">
        <v>2001</v>
      </c>
      <c r="G11" s="2"/>
      <c r="H11" s="11"/>
      <c r="I11" s="4">
        <v>2009.0</v>
      </c>
      <c r="J11" s="11"/>
      <c r="K11" s="4" t="s">
        <v>4494</v>
      </c>
      <c r="L11" s="11"/>
    </row>
    <row r="12">
      <c r="A12" s="8">
        <v>11.0</v>
      </c>
      <c r="B12" s="4">
        <v>2012.0</v>
      </c>
      <c r="C12" s="4" t="s">
        <v>3211</v>
      </c>
      <c r="D12" s="4" t="s">
        <v>3206</v>
      </c>
      <c r="E12" s="4" t="s">
        <v>4504</v>
      </c>
      <c r="F12" s="95" t="s">
        <v>3215</v>
      </c>
      <c r="G12" s="11"/>
      <c r="H12" s="94"/>
      <c r="I12" s="4">
        <v>2012.0</v>
      </c>
      <c r="J12" s="11"/>
      <c r="K12" s="4" t="s">
        <v>177</v>
      </c>
      <c r="L12" s="11"/>
    </row>
    <row r="13">
      <c r="A13" s="8">
        <v>12.0</v>
      </c>
      <c r="B13" s="4">
        <v>2011.0</v>
      </c>
      <c r="C13" s="4" t="s">
        <v>1430</v>
      </c>
      <c r="D13" s="4" t="s">
        <v>1423</v>
      </c>
      <c r="E13" s="4" t="s">
        <v>4498</v>
      </c>
      <c r="F13" s="4" t="s">
        <v>1433</v>
      </c>
      <c r="G13" s="2"/>
      <c r="H13" s="2"/>
      <c r="I13" s="4">
        <v>2011.0</v>
      </c>
      <c r="J13" s="11"/>
      <c r="K13" s="4" t="s">
        <v>4494</v>
      </c>
      <c r="L13" s="11"/>
    </row>
    <row r="14">
      <c r="A14" s="8">
        <v>13.0</v>
      </c>
      <c r="B14" s="4">
        <v>2009.0</v>
      </c>
      <c r="C14" s="4" t="s">
        <v>1441</v>
      </c>
      <c r="D14" s="4" t="s">
        <v>1434</v>
      </c>
      <c r="E14" s="4" t="s">
        <v>4505</v>
      </c>
      <c r="F14" s="4" t="s">
        <v>1445</v>
      </c>
      <c r="G14" s="11"/>
      <c r="H14" s="11"/>
      <c r="I14" s="4">
        <v>2009.0</v>
      </c>
      <c r="J14" s="11"/>
      <c r="K14" s="4" t="s">
        <v>4494</v>
      </c>
      <c r="L14" s="11"/>
    </row>
    <row r="15">
      <c r="A15" s="8">
        <v>14.0</v>
      </c>
      <c r="B15" s="4">
        <v>2006.0</v>
      </c>
      <c r="C15" s="4" t="s">
        <v>66</v>
      </c>
      <c r="D15" s="4" t="s">
        <v>55</v>
      </c>
      <c r="E15" s="11"/>
      <c r="F15" s="11"/>
      <c r="G15" s="69" t="s">
        <v>4506</v>
      </c>
      <c r="H15" s="11"/>
      <c r="I15" s="4">
        <v>2006.0</v>
      </c>
      <c r="J15" s="11"/>
      <c r="K15" s="4" t="s">
        <v>4507</v>
      </c>
      <c r="L15" s="11"/>
    </row>
    <row r="16">
      <c r="A16" s="8">
        <v>15.0</v>
      </c>
      <c r="B16" s="4">
        <v>2013.0</v>
      </c>
      <c r="C16" s="4" t="s">
        <v>2008</v>
      </c>
      <c r="D16" s="4" t="s">
        <v>2002</v>
      </c>
      <c r="E16" s="4" t="s">
        <v>4493</v>
      </c>
      <c r="F16" s="4" t="s">
        <v>2012</v>
      </c>
      <c r="G16" s="11"/>
      <c r="H16" s="2"/>
      <c r="I16" s="4">
        <v>2013.0</v>
      </c>
      <c r="J16" s="11"/>
      <c r="K16" s="4" t="s">
        <v>4494</v>
      </c>
      <c r="L16" s="11"/>
    </row>
    <row r="17">
      <c r="A17" s="8">
        <v>16.0</v>
      </c>
      <c r="B17" s="4">
        <v>2006.0</v>
      </c>
      <c r="C17" s="4" t="s">
        <v>1452</v>
      </c>
      <c r="D17" s="4" t="s">
        <v>1446</v>
      </c>
      <c r="E17" s="4" t="s">
        <v>4508</v>
      </c>
      <c r="F17" s="95" t="s">
        <v>1456</v>
      </c>
      <c r="G17" s="2"/>
      <c r="H17" s="2"/>
      <c r="I17" s="4">
        <v>2006.0</v>
      </c>
      <c r="J17" s="11"/>
      <c r="K17" s="4" t="s">
        <v>4509</v>
      </c>
      <c r="L17" s="11"/>
    </row>
    <row r="18">
      <c r="A18" s="8">
        <v>17.0</v>
      </c>
      <c r="B18" s="4">
        <v>2011.0</v>
      </c>
      <c r="C18" s="4" t="s">
        <v>2021</v>
      </c>
      <c r="D18" s="4" t="s">
        <v>2013</v>
      </c>
      <c r="E18" s="4" t="s">
        <v>4510</v>
      </c>
      <c r="F18" s="4" t="s">
        <v>2025</v>
      </c>
      <c r="G18" s="11"/>
      <c r="H18" s="2"/>
      <c r="I18" s="4">
        <v>2011.0</v>
      </c>
      <c r="J18" s="11"/>
      <c r="K18" s="4" t="s">
        <v>1301</v>
      </c>
      <c r="L18" s="11"/>
    </row>
    <row r="19">
      <c r="A19" s="8">
        <v>18.0</v>
      </c>
      <c r="B19" s="4">
        <v>2016.0</v>
      </c>
      <c r="C19" s="4" t="s">
        <v>2033</v>
      </c>
      <c r="D19" s="4" t="s">
        <v>2026</v>
      </c>
      <c r="E19" s="2"/>
      <c r="F19" s="2"/>
      <c r="G19" s="11"/>
      <c r="H19" s="4" t="s">
        <v>4511</v>
      </c>
      <c r="I19" s="4">
        <v>2016.0</v>
      </c>
      <c r="J19" s="11"/>
      <c r="K19" s="4" t="s">
        <v>4494</v>
      </c>
      <c r="L19" s="11"/>
    </row>
    <row r="20">
      <c r="A20" s="8">
        <v>19.0</v>
      </c>
      <c r="B20" s="4">
        <v>2012.0</v>
      </c>
      <c r="C20" s="4" t="s">
        <v>1465</v>
      </c>
      <c r="D20" s="4" t="s">
        <v>1457</v>
      </c>
      <c r="E20" s="4" t="s">
        <v>4493</v>
      </c>
      <c r="F20" s="4" t="s">
        <v>1469</v>
      </c>
      <c r="G20" s="11"/>
      <c r="H20" s="4"/>
      <c r="I20" s="4">
        <v>2012.0</v>
      </c>
      <c r="J20" s="11"/>
      <c r="K20" s="4" t="s">
        <v>4512</v>
      </c>
      <c r="L20" s="11"/>
    </row>
    <row r="21">
      <c r="A21" s="8">
        <v>20.0</v>
      </c>
      <c r="B21" s="4">
        <v>2015.0</v>
      </c>
      <c r="C21" s="4" t="s">
        <v>1477</v>
      </c>
      <c r="D21" s="4" t="s">
        <v>1470</v>
      </c>
      <c r="E21" s="4" t="s">
        <v>4513</v>
      </c>
      <c r="F21" s="4" t="s">
        <v>1480</v>
      </c>
      <c r="G21" s="11"/>
      <c r="H21" s="2"/>
      <c r="I21" s="4">
        <v>2015.0</v>
      </c>
      <c r="J21" s="11"/>
      <c r="K21" s="4" t="s">
        <v>4514</v>
      </c>
      <c r="L21" s="11"/>
    </row>
    <row r="22">
      <c r="A22" s="8">
        <v>21.0</v>
      </c>
      <c r="B22" s="4">
        <v>2013.0</v>
      </c>
      <c r="C22" s="4" t="s">
        <v>2042</v>
      </c>
      <c r="D22" s="4" t="s">
        <v>2037</v>
      </c>
      <c r="E22" s="4" t="s">
        <v>4515</v>
      </c>
      <c r="F22" s="4" t="s">
        <v>2045</v>
      </c>
      <c r="G22" s="11"/>
      <c r="H22" s="11"/>
      <c r="I22" s="4">
        <v>2013.0</v>
      </c>
      <c r="J22" s="11"/>
      <c r="K22" s="4" t="s">
        <v>4494</v>
      </c>
      <c r="L22" s="11"/>
    </row>
    <row r="23">
      <c r="A23" s="8">
        <v>22.0</v>
      </c>
      <c r="B23" s="4">
        <v>2010.0</v>
      </c>
      <c r="C23" s="4" t="s">
        <v>3224</v>
      </c>
      <c r="D23" s="4" t="s">
        <v>3216</v>
      </c>
      <c r="E23" s="4" t="s">
        <v>4516</v>
      </c>
      <c r="F23" s="11"/>
      <c r="G23" s="2"/>
      <c r="H23" s="2"/>
      <c r="I23" s="4">
        <v>2010.0</v>
      </c>
      <c r="J23" s="11"/>
      <c r="K23" s="4" t="s">
        <v>4494</v>
      </c>
      <c r="L23" s="11"/>
    </row>
    <row r="24">
      <c r="A24" s="8">
        <v>23.0</v>
      </c>
      <c r="B24" s="4">
        <v>2005.0</v>
      </c>
      <c r="C24" s="4" t="s">
        <v>438</v>
      </c>
      <c r="D24" s="4" t="s">
        <v>428</v>
      </c>
      <c r="E24" s="4" t="s">
        <v>4517</v>
      </c>
      <c r="F24" s="4" t="s">
        <v>441</v>
      </c>
      <c r="G24" s="11"/>
      <c r="H24" s="11"/>
      <c r="I24" s="4">
        <v>2005.0</v>
      </c>
      <c r="J24" s="4" t="s">
        <v>4518</v>
      </c>
      <c r="K24" s="4" t="s">
        <v>4519</v>
      </c>
      <c r="L24" s="11"/>
    </row>
    <row r="25">
      <c r="A25" s="8">
        <v>24.0</v>
      </c>
      <c r="B25" s="4">
        <v>2004.0</v>
      </c>
      <c r="C25" s="4" t="s">
        <v>3919</v>
      </c>
      <c r="D25" s="4" t="s">
        <v>3917</v>
      </c>
      <c r="E25" s="4" t="s">
        <v>4520</v>
      </c>
      <c r="F25" s="4" t="s">
        <v>3921</v>
      </c>
      <c r="G25" s="69" t="s">
        <v>4521</v>
      </c>
      <c r="H25" s="4" t="s">
        <v>4522</v>
      </c>
      <c r="I25" s="4">
        <v>2004.0</v>
      </c>
      <c r="J25" s="11"/>
      <c r="K25" s="4" t="s">
        <v>4523</v>
      </c>
      <c r="L25" s="11"/>
    </row>
    <row r="26">
      <c r="A26" s="8">
        <v>25.0</v>
      </c>
      <c r="B26" s="4">
        <v>2015.0</v>
      </c>
      <c r="C26" s="4" t="s">
        <v>1487</v>
      </c>
      <c r="D26" s="4" t="s">
        <v>1481</v>
      </c>
      <c r="E26" s="4" t="s">
        <v>4524</v>
      </c>
      <c r="F26" s="4" t="s">
        <v>1491</v>
      </c>
      <c r="G26" s="2"/>
      <c r="H26" s="4" t="s">
        <v>4525</v>
      </c>
      <c r="I26" s="4">
        <v>2015.0</v>
      </c>
      <c r="J26" s="11"/>
      <c r="K26" s="4" t="s">
        <v>4526</v>
      </c>
      <c r="L26" s="11"/>
    </row>
    <row r="27">
      <c r="A27" s="8">
        <v>26.0</v>
      </c>
      <c r="B27" s="4">
        <v>2012.0</v>
      </c>
      <c r="C27" s="4" t="s">
        <v>1499</v>
      </c>
      <c r="D27" s="4" t="s">
        <v>1492</v>
      </c>
      <c r="E27" s="4" t="s">
        <v>279</v>
      </c>
      <c r="F27" s="4" t="s">
        <v>1502</v>
      </c>
      <c r="G27" s="11"/>
      <c r="H27" s="4" t="s">
        <v>1500</v>
      </c>
      <c r="I27" s="4">
        <v>2012.0</v>
      </c>
      <c r="J27" s="11"/>
      <c r="K27" s="4" t="s">
        <v>4514</v>
      </c>
      <c r="L27" s="11"/>
    </row>
    <row r="28">
      <c r="A28" s="8">
        <v>27.0</v>
      </c>
      <c r="B28" s="4">
        <v>2004.0</v>
      </c>
      <c r="C28" s="4" t="s">
        <v>3237</v>
      </c>
      <c r="D28" s="4" t="s">
        <v>3229</v>
      </c>
      <c r="E28" s="4" t="s">
        <v>4527</v>
      </c>
      <c r="F28" s="4" t="s">
        <v>3239</v>
      </c>
      <c r="G28" s="11"/>
      <c r="H28" s="4"/>
      <c r="I28" s="4">
        <v>2004.0</v>
      </c>
      <c r="J28" s="11"/>
      <c r="K28" s="4" t="s">
        <v>177</v>
      </c>
      <c r="L28" s="11"/>
    </row>
    <row r="29">
      <c r="A29" s="8">
        <v>28.0</v>
      </c>
      <c r="B29" s="4">
        <v>2013.0</v>
      </c>
      <c r="C29" s="4" t="s">
        <v>450</v>
      </c>
      <c r="D29" s="4" t="s">
        <v>442</v>
      </c>
      <c r="E29" s="4" t="s">
        <v>4528</v>
      </c>
      <c r="F29" s="4" t="s">
        <v>454</v>
      </c>
      <c r="G29" s="11"/>
      <c r="H29" s="4" t="s">
        <v>451</v>
      </c>
      <c r="I29" s="4">
        <v>2013.0</v>
      </c>
      <c r="J29" s="4" t="s">
        <v>4529</v>
      </c>
      <c r="K29" s="4" t="s">
        <v>4530</v>
      </c>
      <c r="L29" s="11"/>
    </row>
    <row r="30">
      <c r="A30" s="8">
        <v>29.0</v>
      </c>
      <c r="B30" s="4">
        <v>2014.0</v>
      </c>
      <c r="C30" s="4" t="s">
        <v>1509</v>
      </c>
      <c r="D30" s="4" t="s">
        <v>1503</v>
      </c>
      <c r="E30" s="4" t="s">
        <v>4513</v>
      </c>
      <c r="F30" s="4" t="s">
        <v>1512</v>
      </c>
      <c r="G30" s="11"/>
      <c r="H30" s="11"/>
      <c r="I30" s="4">
        <v>2014.0</v>
      </c>
      <c r="J30" s="11"/>
      <c r="K30" s="4" t="s">
        <v>4494</v>
      </c>
      <c r="L30" s="11"/>
    </row>
    <row r="31">
      <c r="A31" s="8">
        <v>30.0</v>
      </c>
      <c r="B31" s="4">
        <v>2016.0</v>
      </c>
      <c r="C31" s="4" t="s">
        <v>2049</v>
      </c>
      <c r="D31" s="4" t="s">
        <v>2046</v>
      </c>
      <c r="E31" s="4" t="s">
        <v>4531</v>
      </c>
      <c r="F31" s="4" t="s">
        <v>2051</v>
      </c>
      <c r="G31" s="69" t="s">
        <v>4532</v>
      </c>
      <c r="H31" s="95" t="s">
        <v>4533</v>
      </c>
      <c r="I31" s="4">
        <v>2016.0</v>
      </c>
      <c r="J31" s="4" t="s">
        <v>4534</v>
      </c>
      <c r="K31" s="4" t="s">
        <v>4494</v>
      </c>
      <c r="L31" s="4" t="s">
        <v>4535</v>
      </c>
    </row>
    <row r="32">
      <c r="A32" s="8">
        <v>31.0</v>
      </c>
      <c r="B32" s="4">
        <v>2010.0</v>
      </c>
      <c r="C32" s="4" t="s">
        <v>3247</v>
      </c>
      <c r="D32" s="4" t="s">
        <v>3240</v>
      </c>
      <c r="E32" s="4" t="s">
        <v>4536</v>
      </c>
      <c r="F32" s="4"/>
      <c r="G32" s="11"/>
      <c r="H32" s="11"/>
      <c r="I32" s="4">
        <v>2010.0</v>
      </c>
      <c r="J32" s="11"/>
      <c r="K32" s="4" t="s">
        <v>4494</v>
      </c>
      <c r="L32" s="11"/>
    </row>
    <row r="33">
      <c r="A33" s="8">
        <v>32.0</v>
      </c>
      <c r="B33" s="4">
        <v>2010.0</v>
      </c>
      <c r="C33" s="4" t="s">
        <v>2053</v>
      </c>
      <c r="D33" s="4" t="s">
        <v>2052</v>
      </c>
      <c r="E33" s="11"/>
      <c r="F33" s="11"/>
      <c r="G33" s="11"/>
      <c r="H33" s="11"/>
      <c r="I33" s="11"/>
      <c r="J33" s="11"/>
      <c r="K33" s="11"/>
      <c r="L33" s="11"/>
    </row>
    <row r="34">
      <c r="A34" s="8">
        <v>33.0</v>
      </c>
      <c r="B34" s="4">
        <v>1998.0</v>
      </c>
      <c r="C34" s="4" t="s">
        <v>1521</v>
      </c>
      <c r="D34" s="4" t="s">
        <v>1513</v>
      </c>
      <c r="E34" s="4" t="s">
        <v>4513</v>
      </c>
      <c r="F34" s="95" t="s">
        <v>1523</v>
      </c>
      <c r="G34" s="11"/>
      <c r="H34" s="2"/>
      <c r="I34" s="4">
        <v>1998.0</v>
      </c>
      <c r="J34" s="4" t="s">
        <v>4537</v>
      </c>
      <c r="K34" s="4" t="s">
        <v>4538</v>
      </c>
      <c r="L34" s="11"/>
    </row>
    <row r="35">
      <c r="A35" s="8">
        <v>34.0</v>
      </c>
      <c r="B35" s="4">
        <v>2008.0</v>
      </c>
      <c r="C35" s="4" t="s">
        <v>462</v>
      </c>
      <c r="D35" s="4" t="s">
        <v>455</v>
      </c>
      <c r="E35" s="4" t="s">
        <v>4539</v>
      </c>
      <c r="F35" s="4" t="s">
        <v>464</v>
      </c>
      <c r="G35" s="11"/>
      <c r="H35" s="4" t="s">
        <v>4540</v>
      </c>
      <c r="I35" s="4">
        <v>2008.0</v>
      </c>
      <c r="J35" s="4" t="s">
        <v>4541</v>
      </c>
      <c r="K35" s="4" t="s">
        <v>4542</v>
      </c>
      <c r="L35" s="11"/>
    </row>
    <row r="36">
      <c r="A36" s="8">
        <v>35.0</v>
      </c>
      <c r="B36" s="4">
        <v>2011.0</v>
      </c>
      <c r="C36" s="4" t="s">
        <v>2071</v>
      </c>
      <c r="D36" s="4" t="s">
        <v>2063</v>
      </c>
      <c r="E36" s="4" t="s">
        <v>4515</v>
      </c>
      <c r="F36" s="4" t="s">
        <v>2075</v>
      </c>
      <c r="G36" s="11"/>
      <c r="H36" s="2"/>
      <c r="I36" s="4">
        <v>2011.0</v>
      </c>
      <c r="J36" s="11"/>
      <c r="K36" s="4" t="s">
        <v>4543</v>
      </c>
      <c r="L36" s="11"/>
    </row>
    <row r="37">
      <c r="A37" s="8">
        <v>36.0</v>
      </c>
      <c r="B37" s="4">
        <v>2016.0</v>
      </c>
      <c r="C37" s="4" t="s">
        <v>1531</v>
      </c>
      <c r="D37" s="4" t="s">
        <v>1525</v>
      </c>
      <c r="E37" s="4" t="s">
        <v>4531</v>
      </c>
      <c r="F37" s="4" t="s">
        <v>1534</v>
      </c>
      <c r="G37" s="11"/>
      <c r="H37" s="11"/>
      <c r="I37" s="4">
        <v>2016.0</v>
      </c>
      <c r="J37" s="11"/>
      <c r="K37" s="4" t="s">
        <v>4494</v>
      </c>
      <c r="L37" s="11"/>
    </row>
    <row r="38">
      <c r="A38" s="8">
        <v>37.0</v>
      </c>
      <c r="B38" s="4">
        <v>2009.0</v>
      </c>
      <c r="C38" s="4" t="s">
        <v>470</v>
      </c>
      <c r="D38" s="4" t="s">
        <v>465</v>
      </c>
      <c r="E38" s="4" t="s">
        <v>4544</v>
      </c>
      <c r="F38" s="4" t="s">
        <v>474</v>
      </c>
      <c r="G38" s="2"/>
      <c r="H38" s="95" t="s">
        <v>471</v>
      </c>
      <c r="I38" s="4">
        <v>2009.0</v>
      </c>
      <c r="J38" s="4" t="s">
        <v>4545</v>
      </c>
      <c r="K38" s="4" t="s">
        <v>4546</v>
      </c>
      <c r="L38" s="11"/>
    </row>
    <row r="39">
      <c r="A39" s="8">
        <v>38.0</v>
      </c>
      <c r="B39" s="4">
        <v>2011.0</v>
      </c>
      <c r="C39" s="4" t="s">
        <v>479</v>
      </c>
      <c r="D39" s="4" t="s">
        <v>475</v>
      </c>
      <c r="E39" s="4" t="s">
        <v>4547</v>
      </c>
      <c r="F39" s="4" t="s">
        <v>483</v>
      </c>
      <c r="G39" s="6"/>
      <c r="H39" s="4" t="s">
        <v>81</v>
      </c>
      <c r="I39" s="4">
        <v>2011.0</v>
      </c>
      <c r="J39" s="4" t="s">
        <v>4548</v>
      </c>
      <c r="K39" s="4" t="s">
        <v>4549</v>
      </c>
      <c r="L39" s="11"/>
    </row>
    <row r="40">
      <c r="A40" s="8">
        <v>39.0</v>
      </c>
      <c r="B40" s="4">
        <v>2013.0</v>
      </c>
      <c r="C40" s="4" t="s">
        <v>80</v>
      </c>
      <c r="D40" s="4" t="s">
        <v>70</v>
      </c>
      <c r="E40" s="4" t="s">
        <v>4513</v>
      </c>
      <c r="F40" s="4" t="s">
        <v>83</v>
      </c>
      <c r="G40" s="2"/>
      <c r="H40" s="4" t="s">
        <v>4550</v>
      </c>
      <c r="I40" s="4">
        <v>2013.0</v>
      </c>
      <c r="J40" s="4" t="s">
        <v>4551</v>
      </c>
      <c r="K40" s="4" t="s">
        <v>4546</v>
      </c>
      <c r="L40" s="11"/>
    </row>
    <row r="41">
      <c r="A41" s="8">
        <v>40.0</v>
      </c>
      <c r="B41" s="4">
        <v>2007.0</v>
      </c>
      <c r="C41" s="77" t="s">
        <v>3253</v>
      </c>
      <c r="D41" s="77" t="s">
        <v>3252</v>
      </c>
      <c r="E41" s="11"/>
      <c r="F41" s="11"/>
      <c r="G41" s="11"/>
      <c r="H41" s="94"/>
      <c r="I41" s="11"/>
      <c r="J41" s="11"/>
      <c r="K41" s="11"/>
      <c r="L41" s="11"/>
    </row>
    <row r="42">
      <c r="A42" s="8">
        <v>41.0</v>
      </c>
      <c r="B42" s="4">
        <v>2000.0</v>
      </c>
      <c r="C42" s="4" t="s">
        <v>3270</v>
      </c>
      <c r="D42" s="4" t="s">
        <v>3265</v>
      </c>
      <c r="E42" s="4" t="s">
        <v>4552</v>
      </c>
      <c r="F42" s="4" t="s">
        <v>3273</v>
      </c>
      <c r="G42" s="11"/>
      <c r="H42" s="95"/>
      <c r="I42" s="4">
        <v>2000.0</v>
      </c>
      <c r="J42" s="11"/>
      <c r="K42" s="4" t="s">
        <v>109</v>
      </c>
      <c r="L42" s="11"/>
    </row>
    <row r="43">
      <c r="A43" s="8">
        <v>42.0</v>
      </c>
      <c r="B43" s="4">
        <v>2008.0</v>
      </c>
      <c r="C43" s="4" t="s">
        <v>89</v>
      </c>
      <c r="D43" s="4" t="s">
        <v>85</v>
      </c>
      <c r="E43" s="4" t="s">
        <v>4553</v>
      </c>
      <c r="F43" s="4" t="s">
        <v>91</v>
      </c>
      <c r="G43" s="11"/>
      <c r="H43" s="94"/>
      <c r="I43" s="4">
        <v>2008.0</v>
      </c>
      <c r="J43" s="11"/>
      <c r="K43" s="4" t="s">
        <v>4554</v>
      </c>
      <c r="L43" s="11"/>
    </row>
    <row r="44">
      <c r="A44" s="8">
        <v>43.0</v>
      </c>
      <c r="B44" s="4">
        <v>2013.0</v>
      </c>
      <c r="C44" s="4" t="s">
        <v>491</v>
      </c>
      <c r="D44" s="4" t="s">
        <v>484</v>
      </c>
      <c r="E44" s="4" t="s">
        <v>4555</v>
      </c>
      <c r="F44" s="4" t="s">
        <v>495</v>
      </c>
      <c r="G44" s="11"/>
      <c r="H44" s="4" t="s">
        <v>4556</v>
      </c>
      <c r="I44" s="4">
        <v>2013.0</v>
      </c>
      <c r="J44" s="11"/>
      <c r="K44" s="4" t="s">
        <v>4526</v>
      </c>
      <c r="L44" s="11"/>
    </row>
    <row r="45">
      <c r="A45" s="8">
        <v>44.0</v>
      </c>
      <c r="B45" s="4">
        <v>2012.0</v>
      </c>
      <c r="C45" s="4" t="s">
        <v>2082</v>
      </c>
      <c r="D45" s="4" t="s">
        <v>2076</v>
      </c>
      <c r="E45" s="4" t="s">
        <v>4498</v>
      </c>
      <c r="F45" s="4" t="s">
        <v>2086</v>
      </c>
      <c r="G45" s="11"/>
      <c r="H45" s="94"/>
      <c r="I45" s="4">
        <v>2012.0</v>
      </c>
      <c r="J45" s="11"/>
      <c r="K45" s="4" t="s">
        <v>4494</v>
      </c>
      <c r="L45" s="11"/>
    </row>
    <row r="46">
      <c r="A46" s="8">
        <v>45.0</v>
      </c>
      <c r="B46" s="4">
        <v>2010.0</v>
      </c>
      <c r="C46" s="4" t="s">
        <v>1540</v>
      </c>
      <c r="D46" s="4" t="s">
        <v>1535</v>
      </c>
      <c r="E46" s="4" t="s">
        <v>4536</v>
      </c>
      <c r="F46" s="11"/>
      <c r="G46" s="11"/>
      <c r="H46" s="94"/>
      <c r="I46" s="4">
        <v>2010.0</v>
      </c>
      <c r="J46" s="11"/>
      <c r="K46" s="4" t="s">
        <v>4494</v>
      </c>
      <c r="L46" s="11"/>
    </row>
    <row r="47">
      <c r="A47" s="8">
        <v>46.0</v>
      </c>
      <c r="B47" s="4">
        <v>2007.0</v>
      </c>
      <c r="C47" s="4" t="s">
        <v>503</v>
      </c>
      <c r="D47" s="4" t="s">
        <v>496</v>
      </c>
      <c r="E47" s="4" t="s">
        <v>4557</v>
      </c>
      <c r="F47" s="4" t="s">
        <v>506</v>
      </c>
      <c r="G47" s="11"/>
      <c r="H47" s="94"/>
      <c r="I47" s="4">
        <v>2007.0</v>
      </c>
      <c r="J47" s="11"/>
      <c r="K47" s="4" t="s">
        <v>4494</v>
      </c>
      <c r="L47" s="11"/>
    </row>
    <row r="48">
      <c r="A48" s="8">
        <v>47.0</v>
      </c>
      <c r="B48" s="4">
        <v>2016.0</v>
      </c>
      <c r="C48" s="4" t="s">
        <v>514</v>
      </c>
      <c r="D48" s="4" t="s">
        <v>507</v>
      </c>
      <c r="E48" s="4" t="s">
        <v>4524</v>
      </c>
      <c r="F48" s="4" t="s">
        <v>517</v>
      </c>
      <c r="G48" s="11"/>
      <c r="H48" s="4" t="s">
        <v>515</v>
      </c>
      <c r="I48" s="4">
        <v>2016.0</v>
      </c>
      <c r="J48" s="11"/>
      <c r="K48" s="4" t="s">
        <v>4558</v>
      </c>
      <c r="L48" s="11"/>
    </row>
    <row r="49">
      <c r="A49" s="8">
        <v>48.0</v>
      </c>
      <c r="B49" s="4">
        <v>2011.0</v>
      </c>
      <c r="C49" s="4" t="s">
        <v>523</v>
      </c>
      <c r="D49" s="4" t="s">
        <v>518</v>
      </c>
      <c r="E49" s="4" t="s">
        <v>4493</v>
      </c>
      <c r="F49" s="4" t="s">
        <v>527</v>
      </c>
      <c r="G49" s="11"/>
      <c r="H49" s="11"/>
      <c r="I49" s="4">
        <v>2011.0</v>
      </c>
      <c r="J49" s="11"/>
      <c r="K49" s="4" t="s">
        <v>4494</v>
      </c>
      <c r="L49" s="11"/>
    </row>
    <row r="50">
      <c r="A50" s="8">
        <v>49.0</v>
      </c>
      <c r="B50" s="4">
        <v>2011.0</v>
      </c>
      <c r="C50" s="4" t="s">
        <v>535</v>
      </c>
      <c r="D50" s="4" t="s">
        <v>528</v>
      </c>
      <c r="E50" s="4" t="s">
        <v>4559</v>
      </c>
      <c r="F50" s="4" t="s">
        <v>538</v>
      </c>
      <c r="G50" s="11"/>
      <c r="H50" s="65"/>
      <c r="I50" s="4">
        <v>2011.0</v>
      </c>
      <c r="J50" s="11"/>
      <c r="K50" s="4" t="s">
        <v>1301</v>
      </c>
      <c r="L50" s="11"/>
    </row>
    <row r="51">
      <c r="A51" s="8">
        <v>50.0</v>
      </c>
      <c r="B51" s="4">
        <v>2009.0</v>
      </c>
      <c r="C51" s="4" t="s">
        <v>103</v>
      </c>
      <c r="D51" s="4" t="s">
        <v>92</v>
      </c>
      <c r="E51" s="4" t="s">
        <v>4560</v>
      </c>
      <c r="F51" s="4" t="s">
        <v>105</v>
      </c>
      <c r="G51" s="69" t="s">
        <v>4561</v>
      </c>
      <c r="H51" s="4" t="s">
        <v>104</v>
      </c>
      <c r="I51" s="4">
        <v>2009.0</v>
      </c>
      <c r="J51" s="4" t="s">
        <v>4562</v>
      </c>
      <c r="K51" s="4" t="s">
        <v>4563</v>
      </c>
      <c r="L51" s="11"/>
    </row>
    <row r="52">
      <c r="A52" s="8">
        <v>51.0</v>
      </c>
      <c r="B52" s="4">
        <v>1996.0</v>
      </c>
      <c r="C52" s="4" t="s">
        <v>546</v>
      </c>
      <c r="D52" s="4" t="s">
        <v>539</v>
      </c>
      <c r="E52" s="4" t="s">
        <v>4564</v>
      </c>
      <c r="F52" s="4" t="s">
        <v>549</v>
      </c>
      <c r="G52" s="11"/>
      <c r="H52" s="11"/>
      <c r="I52" s="4">
        <v>1996.0</v>
      </c>
      <c r="J52" s="11"/>
      <c r="K52" s="4" t="s">
        <v>177</v>
      </c>
      <c r="L52" s="11"/>
    </row>
    <row r="53">
      <c r="A53" s="8">
        <v>52.0</v>
      </c>
      <c r="B53" s="4">
        <v>2010.0</v>
      </c>
      <c r="C53" s="4" t="s">
        <v>557</v>
      </c>
      <c r="D53" s="4" t="s">
        <v>550</v>
      </c>
      <c r="E53" s="4" t="s">
        <v>4565</v>
      </c>
      <c r="F53" s="4" t="s">
        <v>561</v>
      </c>
      <c r="G53" s="11"/>
      <c r="H53" s="11"/>
      <c r="I53" s="4">
        <v>2010.0</v>
      </c>
      <c r="J53" s="11"/>
      <c r="K53" s="4" t="s">
        <v>177</v>
      </c>
      <c r="L53" s="11"/>
    </row>
    <row r="54">
      <c r="A54" s="8">
        <v>53.0</v>
      </c>
      <c r="B54" s="4">
        <v>2010.0</v>
      </c>
      <c r="C54" s="4" t="s">
        <v>568</v>
      </c>
      <c r="D54" s="4" t="s">
        <v>562</v>
      </c>
      <c r="E54" s="4" t="s">
        <v>4536</v>
      </c>
      <c r="F54" s="2"/>
      <c r="G54" s="11"/>
      <c r="H54" s="11"/>
      <c r="I54" s="4">
        <v>2010.0</v>
      </c>
      <c r="J54" s="11"/>
      <c r="K54" s="4" t="s">
        <v>177</v>
      </c>
      <c r="L54" s="11"/>
    </row>
    <row r="55">
      <c r="A55" s="8">
        <v>54.0</v>
      </c>
      <c r="B55" s="4">
        <v>2000.0</v>
      </c>
      <c r="C55" s="4" t="s">
        <v>579</v>
      </c>
      <c r="D55" s="4" t="s">
        <v>572</v>
      </c>
      <c r="E55" s="4" t="s">
        <v>4566</v>
      </c>
      <c r="F55" s="4" t="s">
        <v>582</v>
      </c>
      <c r="G55" s="11"/>
      <c r="H55" s="2"/>
      <c r="I55" s="4">
        <v>2000.0</v>
      </c>
      <c r="J55" s="11"/>
      <c r="K55" s="4" t="s">
        <v>4567</v>
      </c>
      <c r="L55" s="11"/>
    </row>
    <row r="56">
      <c r="A56" s="8">
        <v>55.0</v>
      </c>
      <c r="B56" s="4">
        <v>2014.0</v>
      </c>
      <c r="C56" s="4" t="s">
        <v>589</v>
      </c>
      <c r="D56" s="4" t="s">
        <v>583</v>
      </c>
      <c r="E56" s="4" t="s">
        <v>4493</v>
      </c>
      <c r="F56" s="4" t="s">
        <v>592</v>
      </c>
      <c r="G56" s="11"/>
      <c r="H56" s="95" t="s">
        <v>590</v>
      </c>
      <c r="I56" s="4">
        <v>2014.0</v>
      </c>
      <c r="J56" s="11"/>
      <c r="K56" s="4" t="s">
        <v>4526</v>
      </c>
      <c r="L56" s="11"/>
    </row>
    <row r="57">
      <c r="A57" s="8">
        <v>56.0</v>
      </c>
      <c r="B57" s="4">
        <v>2009.0</v>
      </c>
      <c r="C57" s="4" t="s">
        <v>599</v>
      </c>
      <c r="D57" s="4" t="s">
        <v>593</v>
      </c>
      <c r="E57" s="4" t="s">
        <v>4505</v>
      </c>
      <c r="F57" s="4" t="s">
        <v>602</v>
      </c>
      <c r="G57" s="11"/>
      <c r="H57" s="11"/>
      <c r="I57" s="4">
        <v>2009.0</v>
      </c>
      <c r="J57" s="11"/>
      <c r="K57" s="4" t="s">
        <v>4494</v>
      </c>
      <c r="L57" s="11"/>
    </row>
    <row r="58">
      <c r="A58" s="8">
        <v>57.0</v>
      </c>
      <c r="B58" s="4">
        <v>1998.0</v>
      </c>
      <c r="C58" s="4" t="s">
        <v>608</v>
      </c>
      <c r="D58" s="4" t="s">
        <v>603</v>
      </c>
      <c r="E58" s="4" t="s">
        <v>4568</v>
      </c>
      <c r="F58" s="4" t="s">
        <v>611</v>
      </c>
      <c r="G58" s="11"/>
      <c r="H58" s="11"/>
      <c r="I58" s="4">
        <v>1998.0</v>
      </c>
      <c r="J58" s="11"/>
      <c r="K58" s="4" t="s">
        <v>177</v>
      </c>
      <c r="L58" s="11"/>
    </row>
    <row r="59">
      <c r="A59" s="8">
        <v>58.0</v>
      </c>
      <c r="B59" s="4">
        <v>2008.0</v>
      </c>
      <c r="C59" s="4" t="s">
        <v>619</v>
      </c>
      <c r="D59" s="4" t="s">
        <v>612</v>
      </c>
      <c r="E59" s="4" t="s">
        <v>4569</v>
      </c>
      <c r="F59" s="95" t="s">
        <v>622</v>
      </c>
      <c r="G59" s="11"/>
      <c r="H59" s="11"/>
      <c r="I59" s="4">
        <v>2008.0</v>
      </c>
      <c r="J59" s="11"/>
      <c r="K59" s="4" t="s">
        <v>4570</v>
      </c>
      <c r="L59" s="11"/>
    </row>
    <row r="60">
      <c r="A60" s="8">
        <v>59.0</v>
      </c>
      <c r="B60" s="4">
        <v>2017.0</v>
      </c>
      <c r="C60" s="4" t="s">
        <v>116</v>
      </c>
      <c r="D60" s="4" t="s">
        <v>106</v>
      </c>
      <c r="E60" s="4" t="s">
        <v>4493</v>
      </c>
      <c r="F60" s="4" t="s">
        <v>119</v>
      </c>
      <c r="G60" s="11"/>
      <c r="H60" s="95" t="s">
        <v>117</v>
      </c>
      <c r="I60" s="96">
        <v>42736.0</v>
      </c>
      <c r="J60" s="4" t="s">
        <v>4571</v>
      </c>
      <c r="K60" s="4" t="s">
        <v>4572</v>
      </c>
      <c r="L60" s="4" t="s">
        <v>4573</v>
      </c>
    </row>
    <row r="61">
      <c r="A61" s="8">
        <v>60.0</v>
      </c>
      <c r="B61" s="4">
        <v>2010.0</v>
      </c>
      <c r="C61" s="4" t="s">
        <v>629</v>
      </c>
      <c r="D61" s="4" t="s">
        <v>623</v>
      </c>
      <c r="E61" s="4" t="s">
        <v>279</v>
      </c>
      <c r="F61" s="4" t="s">
        <v>631</v>
      </c>
      <c r="G61" s="11"/>
      <c r="H61" s="4" t="s">
        <v>630</v>
      </c>
      <c r="I61" s="4">
        <v>2010.0</v>
      </c>
      <c r="J61" s="4" t="s">
        <v>4574</v>
      </c>
      <c r="K61" s="4" t="s">
        <v>4575</v>
      </c>
      <c r="L61" s="11"/>
    </row>
    <row r="62">
      <c r="A62" s="8">
        <v>61.0</v>
      </c>
      <c r="B62" s="4">
        <v>2010.0</v>
      </c>
      <c r="C62" s="4" t="s">
        <v>639</v>
      </c>
      <c r="D62" s="4" t="s">
        <v>632</v>
      </c>
      <c r="E62" s="4" t="s">
        <v>4576</v>
      </c>
      <c r="F62" s="4" t="s">
        <v>641</v>
      </c>
      <c r="G62" s="11"/>
      <c r="H62" s="95" t="s">
        <v>640</v>
      </c>
      <c r="I62" s="4">
        <v>2010.0</v>
      </c>
      <c r="J62" s="4" t="s">
        <v>4577</v>
      </c>
      <c r="K62" s="4" t="s">
        <v>4578</v>
      </c>
      <c r="L62" s="11"/>
    </row>
    <row r="63">
      <c r="A63" s="8">
        <v>62.0</v>
      </c>
      <c r="B63" s="4">
        <v>1996.0</v>
      </c>
      <c r="C63" s="4" t="s">
        <v>127</v>
      </c>
      <c r="D63" s="4" t="s">
        <v>120</v>
      </c>
      <c r="E63" s="4" t="s">
        <v>4579</v>
      </c>
      <c r="F63" s="4" t="s">
        <v>130</v>
      </c>
      <c r="G63" s="11"/>
      <c r="H63" s="11"/>
      <c r="I63" s="4">
        <v>1996.0</v>
      </c>
      <c r="J63" s="11"/>
      <c r="K63" s="4" t="s">
        <v>4580</v>
      </c>
      <c r="L63" s="11"/>
    </row>
    <row r="64">
      <c r="A64" s="8">
        <v>63.0</v>
      </c>
      <c r="B64" s="4">
        <v>2006.0</v>
      </c>
      <c r="C64" s="4" t="s">
        <v>137</v>
      </c>
      <c r="D64" s="4" t="s">
        <v>131</v>
      </c>
      <c r="E64" s="4" t="s">
        <v>4581</v>
      </c>
      <c r="F64" s="4" t="s">
        <v>139</v>
      </c>
      <c r="G64" s="11"/>
      <c r="H64" s="4" t="s">
        <v>4582</v>
      </c>
      <c r="I64" s="96">
        <v>38808.0</v>
      </c>
      <c r="J64" s="4" t="s">
        <v>4583</v>
      </c>
      <c r="K64" s="4" t="s">
        <v>4584</v>
      </c>
      <c r="L64" s="4" t="s">
        <v>4585</v>
      </c>
    </row>
    <row r="65">
      <c r="A65" s="8">
        <v>64.0</v>
      </c>
      <c r="B65" s="4">
        <v>2011.0</v>
      </c>
      <c r="C65" s="4" t="s">
        <v>651</v>
      </c>
      <c r="D65" s="4" t="s">
        <v>642</v>
      </c>
      <c r="E65" s="4" t="s">
        <v>4586</v>
      </c>
      <c r="F65" s="4" t="s">
        <v>654</v>
      </c>
      <c r="G65" s="11"/>
      <c r="H65" s="4" t="s">
        <v>4587</v>
      </c>
      <c r="I65" s="97">
        <v>40817.0</v>
      </c>
      <c r="J65" s="4" t="s">
        <v>4588</v>
      </c>
      <c r="K65" s="4" t="s">
        <v>4589</v>
      </c>
      <c r="L65" s="4" t="s">
        <v>4590</v>
      </c>
    </row>
    <row r="66">
      <c r="A66" s="8">
        <v>65.0</v>
      </c>
      <c r="B66" s="4">
        <v>2007.0</v>
      </c>
      <c r="C66" s="4" t="s">
        <v>662</v>
      </c>
      <c r="D66" s="4" t="s">
        <v>655</v>
      </c>
      <c r="E66" s="4" t="s">
        <v>4591</v>
      </c>
      <c r="F66" s="4"/>
      <c r="G66" s="11"/>
      <c r="H66" s="11"/>
      <c r="I66" s="4">
        <v>2007.0</v>
      </c>
      <c r="J66" s="4" t="s">
        <v>4592</v>
      </c>
      <c r="K66" s="4" t="s">
        <v>4593</v>
      </c>
      <c r="L66" s="11"/>
    </row>
    <row r="67">
      <c r="A67" s="8">
        <v>66.0</v>
      </c>
      <c r="B67" s="4">
        <v>2009.0</v>
      </c>
      <c r="C67" s="4" t="s">
        <v>2091</v>
      </c>
      <c r="D67" s="4" t="s">
        <v>2087</v>
      </c>
      <c r="E67" s="4" t="s">
        <v>4513</v>
      </c>
      <c r="F67" s="4" t="s">
        <v>2095</v>
      </c>
      <c r="G67" s="11"/>
      <c r="H67" s="94"/>
      <c r="I67" s="4">
        <v>2009.0</v>
      </c>
      <c r="J67" s="11"/>
      <c r="K67" s="4" t="s">
        <v>4494</v>
      </c>
      <c r="L67" s="11"/>
    </row>
    <row r="68">
      <c r="A68" s="8">
        <v>67.0</v>
      </c>
      <c r="B68" s="4">
        <v>2010.0</v>
      </c>
      <c r="C68" s="4" t="s">
        <v>670</v>
      </c>
      <c r="D68" s="4" t="s">
        <v>664</v>
      </c>
      <c r="E68" s="4" t="s">
        <v>4493</v>
      </c>
      <c r="F68" s="4" t="s">
        <v>673</v>
      </c>
      <c r="G68" s="11"/>
      <c r="H68" s="2"/>
      <c r="I68" s="4">
        <v>2010.0</v>
      </c>
      <c r="J68" s="11"/>
      <c r="K68" s="4" t="s">
        <v>109</v>
      </c>
      <c r="L68" s="11"/>
    </row>
    <row r="69">
      <c r="A69" s="8">
        <v>68.0</v>
      </c>
      <c r="B69" s="4">
        <v>2004.0</v>
      </c>
      <c r="C69" s="4" t="s">
        <v>3281</v>
      </c>
      <c r="D69" s="4" t="s">
        <v>3274</v>
      </c>
      <c r="E69" s="4" t="s">
        <v>4594</v>
      </c>
      <c r="F69" s="4" t="s">
        <v>3285</v>
      </c>
      <c r="G69" s="11"/>
      <c r="H69" s="11"/>
      <c r="I69" s="4">
        <v>2004.0</v>
      </c>
      <c r="J69" s="11"/>
      <c r="K69" s="4" t="s">
        <v>177</v>
      </c>
      <c r="L69" s="11"/>
    </row>
    <row r="70">
      <c r="A70" s="8">
        <v>69.0</v>
      </c>
      <c r="B70" s="4">
        <v>2011.0</v>
      </c>
      <c r="C70" s="4" t="s">
        <v>680</v>
      </c>
      <c r="D70" s="4" t="s">
        <v>674</v>
      </c>
      <c r="E70" s="11"/>
      <c r="F70" s="11"/>
      <c r="G70" s="69" t="s">
        <v>4595</v>
      </c>
      <c r="H70" s="4" t="s">
        <v>4596</v>
      </c>
      <c r="I70" s="98">
        <v>40817.0</v>
      </c>
      <c r="J70" s="4" t="s">
        <v>4597</v>
      </c>
      <c r="K70" s="4" t="s">
        <v>4598</v>
      </c>
      <c r="L70" s="11"/>
    </row>
    <row r="71">
      <c r="A71" s="8">
        <v>70.0</v>
      </c>
      <c r="B71" s="4">
        <v>2009.0</v>
      </c>
      <c r="C71" s="4" t="s">
        <v>2104</v>
      </c>
      <c r="D71" s="4" t="s">
        <v>2096</v>
      </c>
      <c r="E71" s="4" t="s">
        <v>4493</v>
      </c>
      <c r="F71" s="4" t="s">
        <v>2108</v>
      </c>
      <c r="G71" s="11"/>
      <c r="H71" s="4" t="s">
        <v>2105</v>
      </c>
      <c r="I71" s="97">
        <v>40118.0</v>
      </c>
      <c r="J71" s="4" t="s">
        <v>4599</v>
      </c>
      <c r="K71" s="4" t="s">
        <v>4600</v>
      </c>
      <c r="L71" s="4" t="s">
        <v>4601</v>
      </c>
    </row>
    <row r="72">
      <c r="A72" s="8">
        <v>71.0</v>
      </c>
      <c r="B72" s="4">
        <v>2006.0</v>
      </c>
      <c r="C72" s="4" t="s">
        <v>689</v>
      </c>
      <c r="D72" s="4" t="s">
        <v>683</v>
      </c>
      <c r="E72" s="4" t="s">
        <v>4602</v>
      </c>
      <c r="F72" s="4" t="s">
        <v>691</v>
      </c>
      <c r="G72" s="11"/>
      <c r="H72" s="11"/>
      <c r="I72" s="4">
        <v>2006.0</v>
      </c>
      <c r="J72" s="11"/>
      <c r="K72" s="4" t="s">
        <v>109</v>
      </c>
      <c r="L72" s="11"/>
    </row>
    <row r="73">
      <c r="A73" s="8">
        <v>72.0</v>
      </c>
      <c r="B73" s="4">
        <v>2006.0</v>
      </c>
      <c r="C73" s="4" t="s">
        <v>2513</v>
      </c>
      <c r="D73" s="4" t="s">
        <v>2506</v>
      </c>
      <c r="E73" s="4" t="s">
        <v>4493</v>
      </c>
      <c r="F73" s="4" t="s">
        <v>2517</v>
      </c>
      <c r="G73" s="11"/>
      <c r="H73" s="11"/>
      <c r="I73" s="4">
        <v>2006.0</v>
      </c>
      <c r="J73" s="11"/>
      <c r="K73" s="4" t="s">
        <v>4494</v>
      </c>
      <c r="L73" s="11"/>
    </row>
    <row r="74">
      <c r="A74" s="8">
        <v>73.0</v>
      </c>
      <c r="B74" s="4">
        <v>2014.0</v>
      </c>
      <c r="C74" s="4" t="s">
        <v>699</v>
      </c>
      <c r="D74" s="4" t="s">
        <v>692</v>
      </c>
      <c r="E74" s="11"/>
      <c r="F74" s="4"/>
      <c r="G74" s="69" t="s">
        <v>4603</v>
      </c>
      <c r="H74" s="95" t="s">
        <v>4604</v>
      </c>
      <c r="I74" s="4">
        <v>2014.0</v>
      </c>
      <c r="J74" s="4" t="s">
        <v>4605</v>
      </c>
      <c r="K74" s="4" t="s">
        <v>4606</v>
      </c>
      <c r="L74" s="11"/>
    </row>
    <row r="75">
      <c r="A75" s="8">
        <v>74.0</v>
      </c>
      <c r="B75" s="4">
        <v>2010.0</v>
      </c>
      <c r="C75" s="4" t="s">
        <v>2115</v>
      </c>
      <c r="D75" s="4" t="s">
        <v>2110</v>
      </c>
      <c r="E75" s="4" t="s">
        <v>4536</v>
      </c>
      <c r="F75" s="11"/>
      <c r="G75" s="11"/>
      <c r="H75" s="11"/>
      <c r="I75" s="4">
        <v>2010.0</v>
      </c>
      <c r="J75" s="11"/>
      <c r="K75" s="4" t="s">
        <v>177</v>
      </c>
      <c r="L75" s="11"/>
    </row>
    <row r="76">
      <c r="A76" s="8">
        <v>75.0</v>
      </c>
      <c r="B76" s="4">
        <v>2013.0</v>
      </c>
      <c r="C76" s="4" t="s">
        <v>1550</v>
      </c>
      <c r="D76" s="4" t="s">
        <v>1545</v>
      </c>
      <c r="E76" s="4" t="s">
        <v>4493</v>
      </c>
      <c r="F76" s="4" t="s">
        <v>1554</v>
      </c>
      <c r="G76" s="11"/>
      <c r="H76" s="94"/>
      <c r="I76" s="4">
        <v>2013.0</v>
      </c>
      <c r="J76" s="11"/>
      <c r="K76" s="4" t="s">
        <v>4494</v>
      </c>
      <c r="L76" s="11"/>
    </row>
    <row r="77">
      <c r="A77" s="8">
        <v>76.0</v>
      </c>
      <c r="B77" s="4">
        <v>2014.0</v>
      </c>
      <c r="C77" s="4" t="s">
        <v>707</v>
      </c>
      <c r="D77" s="4" t="s">
        <v>701</v>
      </c>
      <c r="E77" s="4" t="s">
        <v>4607</v>
      </c>
      <c r="F77" s="4" t="s">
        <v>710</v>
      </c>
      <c r="G77" s="11"/>
      <c r="H77" s="4" t="s">
        <v>718</v>
      </c>
      <c r="I77" s="4">
        <v>2014.0</v>
      </c>
      <c r="J77" s="4" t="s">
        <v>4608</v>
      </c>
      <c r="K77" s="4" t="s">
        <v>4526</v>
      </c>
      <c r="L77" s="11"/>
    </row>
    <row r="78">
      <c r="A78" s="8">
        <v>77.0</v>
      </c>
      <c r="B78" s="4">
        <v>2016.0</v>
      </c>
      <c r="C78" s="4" t="s">
        <v>717</v>
      </c>
      <c r="D78" s="4" t="s">
        <v>711</v>
      </c>
      <c r="E78" s="4" t="s">
        <v>4531</v>
      </c>
      <c r="F78" s="4" t="s">
        <v>719</v>
      </c>
      <c r="G78" s="11"/>
      <c r="H78" s="4" t="s">
        <v>708</v>
      </c>
      <c r="I78" s="4">
        <v>2016.0</v>
      </c>
      <c r="J78" s="4" t="s">
        <v>4609</v>
      </c>
      <c r="K78" s="4" t="s">
        <v>4610</v>
      </c>
      <c r="L78" s="11"/>
    </row>
    <row r="79">
      <c r="A79" s="8">
        <v>78.0</v>
      </c>
      <c r="B79" s="4">
        <v>2006.0</v>
      </c>
      <c r="C79" s="4" t="s">
        <v>2525</v>
      </c>
      <c r="D79" s="4" t="s">
        <v>2518</v>
      </c>
      <c r="E79" s="4" t="s">
        <v>4611</v>
      </c>
      <c r="F79" s="94"/>
      <c r="G79" s="6"/>
      <c r="H79" s="6"/>
      <c r="I79" s="4">
        <v>2006.0</v>
      </c>
      <c r="J79" s="11"/>
      <c r="K79" s="4" t="s">
        <v>177</v>
      </c>
      <c r="L79" s="11"/>
    </row>
    <row r="80">
      <c r="A80" s="8">
        <v>79.0</v>
      </c>
      <c r="B80" s="4">
        <v>2010.0</v>
      </c>
      <c r="C80" s="4" t="s">
        <v>2533</v>
      </c>
      <c r="D80" s="4" t="s">
        <v>2529</v>
      </c>
      <c r="E80" s="4" t="s">
        <v>4513</v>
      </c>
      <c r="F80" s="4" t="s">
        <v>2528</v>
      </c>
      <c r="G80" s="11"/>
      <c r="H80" s="94"/>
      <c r="I80" s="4">
        <v>2010.0</v>
      </c>
      <c r="J80" s="11"/>
      <c r="K80" s="4" t="s">
        <v>177</v>
      </c>
      <c r="L80" s="11"/>
    </row>
    <row r="81">
      <c r="A81" s="8">
        <v>80.0</v>
      </c>
      <c r="B81" s="4">
        <v>2012.0</v>
      </c>
      <c r="C81" s="4" t="s">
        <v>1560</v>
      </c>
      <c r="D81" s="4" t="s">
        <v>1555</v>
      </c>
      <c r="E81" s="4" t="s">
        <v>4493</v>
      </c>
      <c r="F81" s="4" t="s">
        <v>1564</v>
      </c>
      <c r="G81" s="11"/>
      <c r="H81" s="11"/>
      <c r="I81" s="4">
        <v>2012.0</v>
      </c>
      <c r="J81" s="11"/>
      <c r="K81" s="4" t="s">
        <v>4494</v>
      </c>
      <c r="L81" s="11"/>
    </row>
    <row r="82">
      <c r="A82" s="8">
        <v>81.0</v>
      </c>
      <c r="B82" s="4">
        <v>2017.0</v>
      </c>
      <c r="C82" s="4" t="s">
        <v>725</v>
      </c>
      <c r="D82" s="4" t="s">
        <v>720</v>
      </c>
      <c r="E82" s="4" t="s">
        <v>4493</v>
      </c>
      <c r="F82" s="4" t="s">
        <v>729</v>
      </c>
      <c r="G82" s="11"/>
      <c r="H82" s="94"/>
      <c r="I82" s="4">
        <v>2017.0</v>
      </c>
      <c r="J82" s="4" t="s">
        <v>4612</v>
      </c>
      <c r="K82" s="4" t="s">
        <v>109</v>
      </c>
      <c r="L82" s="11"/>
    </row>
    <row r="83">
      <c r="A83" s="8">
        <v>82.0</v>
      </c>
      <c r="B83" s="4">
        <v>2011.0</v>
      </c>
      <c r="C83" s="4" t="s">
        <v>2124</v>
      </c>
      <c r="D83" s="4" t="s">
        <v>2118</v>
      </c>
      <c r="E83" s="4" t="s">
        <v>4613</v>
      </c>
      <c r="F83" s="4" t="s">
        <v>2128</v>
      </c>
      <c r="G83" s="11"/>
      <c r="H83" s="11"/>
      <c r="I83" s="4">
        <v>2011.0</v>
      </c>
      <c r="J83" s="11"/>
      <c r="K83" s="4" t="s">
        <v>4494</v>
      </c>
      <c r="L83" s="11"/>
    </row>
    <row r="84">
      <c r="A84" s="8">
        <v>83.0</v>
      </c>
      <c r="B84" s="4">
        <v>2012.0</v>
      </c>
      <c r="C84" s="4" t="s">
        <v>738</v>
      </c>
      <c r="D84" s="4" t="s">
        <v>730</v>
      </c>
      <c r="E84" s="4" t="s">
        <v>4493</v>
      </c>
      <c r="F84" s="4" t="s">
        <v>742</v>
      </c>
      <c r="G84" s="11"/>
      <c r="H84" s="11"/>
      <c r="I84" s="4">
        <v>2012.0</v>
      </c>
      <c r="J84" s="4" t="s">
        <v>4614</v>
      </c>
      <c r="K84" s="4" t="s">
        <v>4615</v>
      </c>
      <c r="L84" s="11"/>
    </row>
    <row r="85">
      <c r="A85" s="8">
        <v>84.0</v>
      </c>
      <c r="B85" s="4">
        <v>2014.0</v>
      </c>
      <c r="C85" s="4" t="s">
        <v>750</v>
      </c>
      <c r="D85" s="4" t="s">
        <v>743</v>
      </c>
      <c r="E85" s="4" t="s">
        <v>4616</v>
      </c>
      <c r="F85" s="4" t="s">
        <v>754</v>
      </c>
      <c r="G85" s="2"/>
      <c r="H85" s="11"/>
      <c r="I85" s="4">
        <v>2014.0</v>
      </c>
      <c r="J85" s="11"/>
      <c r="K85" s="4" t="s">
        <v>4494</v>
      </c>
      <c r="L85" s="11"/>
    </row>
    <row r="86">
      <c r="A86" s="8">
        <v>85.0</v>
      </c>
      <c r="B86" s="4">
        <v>2014.0</v>
      </c>
      <c r="C86" s="4" t="s">
        <v>1572</v>
      </c>
      <c r="D86" s="4" t="s">
        <v>1565</v>
      </c>
      <c r="E86" s="4" t="s">
        <v>4513</v>
      </c>
      <c r="F86" s="4" t="s">
        <v>1576</v>
      </c>
      <c r="G86" s="11"/>
      <c r="H86" s="11"/>
      <c r="I86" s="4">
        <v>2014.0</v>
      </c>
      <c r="J86" s="11"/>
      <c r="K86" s="4" t="s">
        <v>4494</v>
      </c>
      <c r="L86" s="11"/>
    </row>
    <row r="87">
      <c r="A87" s="8">
        <v>86.0</v>
      </c>
      <c r="B87" s="4">
        <v>2016.0</v>
      </c>
      <c r="C87" s="4" t="s">
        <v>2136</v>
      </c>
      <c r="D87" s="4" t="s">
        <v>2129</v>
      </c>
      <c r="E87" s="4" t="s">
        <v>4493</v>
      </c>
      <c r="F87" s="4" t="s">
        <v>2140</v>
      </c>
      <c r="G87" s="6"/>
      <c r="H87" s="94"/>
      <c r="I87" s="4">
        <v>2016.0</v>
      </c>
      <c r="J87" s="11"/>
      <c r="K87" s="4" t="s">
        <v>4494</v>
      </c>
      <c r="L87" s="11"/>
    </row>
    <row r="88">
      <c r="A88" s="8">
        <v>87.0</v>
      </c>
      <c r="B88" s="4">
        <v>2014.0</v>
      </c>
      <c r="C88" s="4" t="s">
        <v>762</v>
      </c>
      <c r="D88" s="4" t="s">
        <v>756</v>
      </c>
      <c r="E88" s="4" t="s">
        <v>4513</v>
      </c>
      <c r="F88" s="4" t="s">
        <v>765</v>
      </c>
      <c r="G88" s="2"/>
      <c r="H88" s="4" t="s">
        <v>4617</v>
      </c>
      <c r="I88" s="4">
        <v>2014.0</v>
      </c>
      <c r="J88" s="4" t="s">
        <v>4618</v>
      </c>
      <c r="K88" s="4" t="s">
        <v>4619</v>
      </c>
      <c r="L88" s="11"/>
    </row>
    <row r="89">
      <c r="A89" s="8">
        <v>88.0</v>
      </c>
      <c r="B89" s="4">
        <v>2015.0</v>
      </c>
      <c r="C89" s="4" t="s">
        <v>147</v>
      </c>
      <c r="D89" s="4" t="s">
        <v>140</v>
      </c>
      <c r="E89" s="4" t="s">
        <v>4620</v>
      </c>
      <c r="F89" s="4" t="s">
        <v>150</v>
      </c>
      <c r="G89" s="11"/>
      <c r="H89" s="4" t="s">
        <v>4621</v>
      </c>
      <c r="I89" s="4">
        <v>2015.0</v>
      </c>
      <c r="J89" s="4" t="s">
        <v>4622</v>
      </c>
      <c r="K89" s="4" t="s">
        <v>4623</v>
      </c>
      <c r="L89" s="11"/>
    </row>
    <row r="90">
      <c r="A90" s="8">
        <v>89.0</v>
      </c>
      <c r="B90" s="4">
        <v>2012.0</v>
      </c>
      <c r="C90" s="4" t="s">
        <v>3300</v>
      </c>
      <c r="D90" s="4" t="s">
        <v>3295</v>
      </c>
      <c r="E90" s="4" t="s">
        <v>4624</v>
      </c>
      <c r="F90" s="4" t="s">
        <v>3303</v>
      </c>
      <c r="G90" s="11"/>
      <c r="H90" s="11"/>
      <c r="I90" s="4">
        <v>2012.0</v>
      </c>
      <c r="J90" s="11"/>
      <c r="K90" s="4" t="s">
        <v>177</v>
      </c>
      <c r="L90" s="11"/>
    </row>
    <row r="91">
      <c r="A91" s="8">
        <v>90.0</v>
      </c>
      <c r="B91" s="4">
        <v>2009.0</v>
      </c>
      <c r="C91" s="4" t="s">
        <v>3292</v>
      </c>
      <c r="D91" s="4" t="s">
        <v>3286</v>
      </c>
      <c r="E91" s="4" t="s">
        <v>4625</v>
      </c>
      <c r="F91" s="95" t="s">
        <v>3294</v>
      </c>
      <c r="G91" s="11"/>
      <c r="H91" s="11"/>
      <c r="I91" s="4">
        <v>2009.0</v>
      </c>
      <c r="J91" s="11"/>
      <c r="K91" s="4" t="s">
        <v>177</v>
      </c>
      <c r="L91" s="11"/>
    </row>
    <row r="92">
      <c r="A92" s="8">
        <v>91.0</v>
      </c>
      <c r="B92" s="4">
        <v>2010.0</v>
      </c>
      <c r="C92" s="4" t="s">
        <v>3308</v>
      </c>
      <c r="D92" s="4" t="s">
        <v>3304</v>
      </c>
      <c r="E92" s="4" t="s">
        <v>4626</v>
      </c>
      <c r="F92" s="4" t="s">
        <v>3312</v>
      </c>
      <c r="G92" s="11"/>
      <c r="H92" s="2"/>
      <c r="I92" s="4">
        <v>2010.0</v>
      </c>
      <c r="J92" s="11"/>
      <c r="K92" s="4" t="s">
        <v>177</v>
      </c>
      <c r="L92" s="11"/>
    </row>
    <row r="93">
      <c r="A93" s="8">
        <v>92.0</v>
      </c>
      <c r="B93" s="4">
        <v>2013.0</v>
      </c>
      <c r="C93" s="4" t="s">
        <v>1584</v>
      </c>
      <c r="D93" s="4" t="s">
        <v>1577</v>
      </c>
      <c r="E93" s="4" t="s">
        <v>4627</v>
      </c>
      <c r="F93" s="4" t="s">
        <v>1588</v>
      </c>
      <c r="G93" s="69" t="s">
        <v>4628</v>
      </c>
      <c r="H93" s="4" t="s">
        <v>4629</v>
      </c>
      <c r="I93" s="98">
        <v>41507.0</v>
      </c>
      <c r="J93" s="11"/>
      <c r="K93" s="4" t="s">
        <v>4630</v>
      </c>
      <c r="L93" s="4" t="s">
        <v>4631</v>
      </c>
    </row>
    <row r="94">
      <c r="A94" s="8">
        <v>93.0</v>
      </c>
      <c r="B94" s="4">
        <v>2008.0</v>
      </c>
      <c r="C94" s="4" t="s">
        <v>1595</v>
      </c>
      <c r="D94" s="4" t="s">
        <v>1589</v>
      </c>
      <c r="E94" s="4" t="s">
        <v>4632</v>
      </c>
      <c r="F94" s="4" t="s">
        <v>1598</v>
      </c>
      <c r="G94" s="11"/>
      <c r="H94" s="94"/>
      <c r="I94" s="4">
        <v>2008.0</v>
      </c>
      <c r="J94" s="11"/>
      <c r="K94" s="4" t="s">
        <v>109</v>
      </c>
      <c r="L94" s="11"/>
    </row>
    <row r="95">
      <c r="A95" s="8">
        <v>94.0</v>
      </c>
      <c r="B95" s="4">
        <v>2010.0</v>
      </c>
      <c r="C95" s="4" t="s">
        <v>1615</v>
      </c>
      <c r="D95" s="4" t="s">
        <v>1599</v>
      </c>
      <c r="E95" s="4" t="s">
        <v>4626</v>
      </c>
      <c r="F95" s="4" t="s">
        <v>1611</v>
      </c>
      <c r="G95" s="11"/>
      <c r="H95" s="2"/>
      <c r="I95" s="4">
        <v>2010.0</v>
      </c>
      <c r="J95" s="11"/>
      <c r="K95" s="4" t="s">
        <v>4509</v>
      </c>
      <c r="L95" s="11"/>
    </row>
    <row r="96">
      <c r="A96" s="8">
        <v>95.0</v>
      </c>
      <c r="B96" s="4">
        <v>2013.0</v>
      </c>
      <c r="C96" s="4" t="s">
        <v>1607</v>
      </c>
      <c r="D96" s="4" t="s">
        <v>1612</v>
      </c>
      <c r="E96" s="4" t="s">
        <v>4493</v>
      </c>
      <c r="F96" s="4" t="s">
        <v>1619</v>
      </c>
      <c r="G96" s="2"/>
      <c r="H96" s="2"/>
      <c r="I96" s="4">
        <v>2013.0</v>
      </c>
      <c r="J96" s="11"/>
      <c r="K96" s="4" t="s">
        <v>109</v>
      </c>
      <c r="L96" s="11"/>
    </row>
    <row r="97">
      <c r="A97" s="8">
        <v>96.0</v>
      </c>
      <c r="B97" s="4">
        <v>2004.0</v>
      </c>
      <c r="C97" s="4" t="s">
        <v>3322</v>
      </c>
      <c r="D97" s="4" t="s">
        <v>3314</v>
      </c>
      <c r="E97" s="4" t="s">
        <v>4594</v>
      </c>
      <c r="F97" s="4" t="s">
        <v>3326</v>
      </c>
      <c r="G97" s="11"/>
      <c r="H97" s="2"/>
      <c r="I97" s="4">
        <v>2004.0</v>
      </c>
      <c r="J97" s="11"/>
      <c r="K97" s="4" t="s">
        <v>4633</v>
      </c>
      <c r="L97" s="11"/>
    </row>
    <row r="98">
      <c r="A98" s="8">
        <v>97.0</v>
      </c>
      <c r="B98" s="4">
        <v>2010.0</v>
      </c>
      <c r="C98" s="4" t="s">
        <v>2146</v>
      </c>
      <c r="D98" s="4" t="s">
        <v>2141</v>
      </c>
      <c r="E98" s="4" t="s">
        <v>4634</v>
      </c>
      <c r="F98" s="4" t="s">
        <v>2149</v>
      </c>
      <c r="G98" s="11"/>
      <c r="H98" s="11"/>
      <c r="I98" s="4">
        <v>2010.0</v>
      </c>
      <c r="J98" s="11"/>
      <c r="K98" s="4" t="s">
        <v>4494</v>
      </c>
      <c r="L98" s="11"/>
    </row>
    <row r="99">
      <c r="A99" s="8">
        <v>98.0</v>
      </c>
      <c r="B99" s="4">
        <v>2011.0</v>
      </c>
      <c r="C99" s="4" t="s">
        <v>2158</v>
      </c>
      <c r="D99" s="4" t="s">
        <v>2150</v>
      </c>
      <c r="E99" s="4" t="s">
        <v>4635</v>
      </c>
      <c r="F99" s="4" t="s">
        <v>2162</v>
      </c>
      <c r="G99" s="11"/>
      <c r="H99" s="11"/>
      <c r="I99" s="4">
        <v>2011.0</v>
      </c>
      <c r="J99" s="11"/>
      <c r="K99" s="4" t="s">
        <v>177</v>
      </c>
      <c r="L99" s="11"/>
    </row>
    <row r="100">
      <c r="A100" s="8">
        <v>99.0</v>
      </c>
      <c r="B100" s="4">
        <v>2013.0</v>
      </c>
      <c r="C100" s="77" t="s">
        <v>3328</v>
      </c>
      <c r="D100" s="77" t="s">
        <v>3327</v>
      </c>
      <c r="E100" s="11"/>
      <c r="F100" s="94"/>
      <c r="G100" s="11"/>
      <c r="H100" s="11"/>
      <c r="I100" s="98"/>
      <c r="J100" s="11"/>
      <c r="K100" s="11"/>
      <c r="L100" s="11"/>
    </row>
    <row r="101">
      <c r="A101" s="8">
        <v>100.0</v>
      </c>
      <c r="B101" s="4">
        <v>2012.0</v>
      </c>
      <c r="C101" s="4" t="s">
        <v>2167</v>
      </c>
      <c r="D101" s="4" t="s">
        <v>2163</v>
      </c>
      <c r="E101" s="4" t="s">
        <v>4498</v>
      </c>
      <c r="F101" s="95" t="s">
        <v>2169</v>
      </c>
      <c r="G101" s="11"/>
      <c r="H101" s="11"/>
      <c r="I101" s="4">
        <v>2012.0</v>
      </c>
      <c r="J101" s="11"/>
      <c r="K101" s="4" t="s">
        <v>4494</v>
      </c>
      <c r="L101" s="11"/>
    </row>
    <row r="102">
      <c r="A102" s="8">
        <v>101.0</v>
      </c>
      <c r="B102" s="4">
        <v>2011.0</v>
      </c>
      <c r="C102" s="4" t="s">
        <v>2173</v>
      </c>
      <c r="D102" s="4" t="s">
        <v>2170</v>
      </c>
      <c r="E102" s="4" t="s">
        <v>4557</v>
      </c>
      <c r="F102" s="4" t="s">
        <v>2175</v>
      </c>
      <c r="G102" s="11"/>
      <c r="H102" s="11"/>
      <c r="I102" s="4">
        <v>2011.0</v>
      </c>
      <c r="J102" s="11"/>
      <c r="K102" s="4" t="s">
        <v>4494</v>
      </c>
      <c r="L102" s="11"/>
    </row>
    <row r="103">
      <c r="A103" s="8">
        <v>102.0</v>
      </c>
      <c r="B103" s="4">
        <v>2010.0</v>
      </c>
      <c r="C103" s="4" t="s">
        <v>2182</v>
      </c>
      <c r="D103" s="4" t="s">
        <v>2176</v>
      </c>
      <c r="E103" s="4" t="s">
        <v>4636</v>
      </c>
      <c r="F103" s="11"/>
      <c r="G103" s="11"/>
      <c r="H103" s="2"/>
      <c r="I103" s="4">
        <v>2010.0</v>
      </c>
      <c r="J103" s="11"/>
      <c r="K103" s="4" t="s">
        <v>4494</v>
      </c>
      <c r="L103" s="11"/>
    </row>
    <row r="104">
      <c r="A104" s="99">
        <v>105.0</v>
      </c>
      <c r="B104" s="4">
        <v>2008.0</v>
      </c>
      <c r="C104" s="4" t="s">
        <v>3343</v>
      </c>
      <c r="D104" s="4" t="s">
        <v>3337</v>
      </c>
      <c r="E104" s="4" t="s">
        <v>4493</v>
      </c>
      <c r="F104" s="4" t="s">
        <v>3347</v>
      </c>
      <c r="G104" s="11"/>
      <c r="H104" s="2"/>
      <c r="I104" s="4">
        <v>2008.0</v>
      </c>
      <c r="J104" s="4" t="s">
        <v>4637</v>
      </c>
      <c r="K104" s="4" t="s">
        <v>177</v>
      </c>
      <c r="L104" s="11"/>
    </row>
    <row r="105">
      <c r="A105" s="99">
        <v>107.0</v>
      </c>
      <c r="B105" s="4">
        <v>1998.0</v>
      </c>
      <c r="C105" s="4" t="s">
        <v>3353</v>
      </c>
      <c r="D105" s="4" t="s">
        <v>3348</v>
      </c>
      <c r="E105" s="4" t="s">
        <v>4638</v>
      </c>
      <c r="F105" s="4" t="s">
        <v>3356</v>
      </c>
      <c r="G105" s="11"/>
      <c r="H105" s="2"/>
      <c r="I105" s="4">
        <v>1998.0</v>
      </c>
      <c r="J105" s="11"/>
      <c r="K105" s="4" t="s">
        <v>177</v>
      </c>
      <c r="L105" s="11"/>
    </row>
    <row r="106">
      <c r="A106" s="99">
        <v>108.0</v>
      </c>
      <c r="B106" s="4">
        <v>2009.0</v>
      </c>
      <c r="C106" s="4" t="s">
        <v>3363</v>
      </c>
      <c r="D106" s="4" t="s">
        <v>3357</v>
      </c>
      <c r="E106" s="4" t="s">
        <v>4513</v>
      </c>
      <c r="F106" s="4" t="s">
        <v>3367</v>
      </c>
      <c r="G106" s="2"/>
      <c r="H106" s="2"/>
      <c r="I106" s="4">
        <v>2009.0</v>
      </c>
      <c r="J106" s="11"/>
      <c r="K106" s="4" t="s">
        <v>1301</v>
      </c>
      <c r="L106" s="11"/>
    </row>
    <row r="107">
      <c r="A107" s="99">
        <v>111.0</v>
      </c>
      <c r="B107" s="4">
        <v>2009.0</v>
      </c>
      <c r="C107" s="4" t="s">
        <v>2214</v>
      </c>
      <c r="D107" s="4" t="s">
        <v>2208</v>
      </c>
      <c r="E107" s="4" t="s">
        <v>4639</v>
      </c>
      <c r="F107" s="4" t="s">
        <v>2217</v>
      </c>
      <c r="G107" s="11"/>
      <c r="H107" s="4"/>
      <c r="I107" s="4">
        <v>2009.0</v>
      </c>
      <c r="J107" s="11"/>
      <c r="K107" s="4" t="s">
        <v>4494</v>
      </c>
      <c r="L107" s="11"/>
    </row>
    <row r="108">
      <c r="A108" s="99">
        <v>112.0</v>
      </c>
      <c r="B108" s="4">
        <v>2014.0</v>
      </c>
      <c r="C108" s="4" t="s">
        <v>3375</v>
      </c>
      <c r="D108" s="4" t="s">
        <v>3368</v>
      </c>
      <c r="E108" s="4" t="s">
        <v>4640</v>
      </c>
      <c r="F108" s="4" t="s">
        <v>3379</v>
      </c>
      <c r="G108" s="11"/>
      <c r="H108" s="11"/>
      <c r="I108" s="4">
        <v>2014.0</v>
      </c>
      <c r="J108" s="11"/>
      <c r="K108" s="4" t="s">
        <v>109</v>
      </c>
      <c r="L108" s="11"/>
    </row>
    <row r="109">
      <c r="A109" s="99">
        <v>113.0</v>
      </c>
      <c r="B109" s="4">
        <v>2009.0</v>
      </c>
      <c r="C109" s="4" t="s">
        <v>2254</v>
      </c>
      <c r="D109" s="4" t="s">
        <v>2218</v>
      </c>
      <c r="E109" s="4" t="s">
        <v>4641</v>
      </c>
      <c r="F109" s="4" t="s">
        <v>2227</v>
      </c>
      <c r="G109" s="2"/>
      <c r="H109" s="11"/>
      <c r="I109" s="4">
        <v>2009.0</v>
      </c>
      <c r="J109" s="11"/>
      <c r="K109" s="4" t="s">
        <v>4494</v>
      </c>
      <c r="L109" s="11"/>
    </row>
    <row r="110">
      <c r="A110" s="99">
        <v>114.0</v>
      </c>
      <c r="B110" s="4">
        <v>2007.0</v>
      </c>
      <c r="C110" s="4" t="s">
        <v>2235</v>
      </c>
      <c r="D110" s="4" t="s">
        <v>2228</v>
      </c>
      <c r="E110" s="4" t="s">
        <v>4493</v>
      </c>
      <c r="F110" s="4" t="s">
        <v>2238</v>
      </c>
      <c r="G110" s="11"/>
      <c r="H110" s="11"/>
      <c r="I110" s="4">
        <v>2007.0</v>
      </c>
      <c r="J110" s="4" t="s">
        <v>4642</v>
      </c>
      <c r="K110" s="4" t="s">
        <v>4643</v>
      </c>
      <c r="L110" s="11"/>
    </row>
    <row r="111">
      <c r="A111" s="99">
        <v>115.0</v>
      </c>
      <c r="B111" s="4">
        <v>2006.0</v>
      </c>
      <c r="C111" s="4" t="s">
        <v>2244</v>
      </c>
      <c r="D111" s="4" t="s">
        <v>2239</v>
      </c>
      <c r="E111" s="4" t="s">
        <v>4644</v>
      </c>
      <c r="F111" s="4" t="s">
        <v>2247</v>
      </c>
      <c r="G111" s="11"/>
      <c r="H111" s="11"/>
      <c r="I111" s="4">
        <v>2006.0</v>
      </c>
      <c r="J111" s="4" t="s">
        <v>4645</v>
      </c>
      <c r="K111" s="4" t="s">
        <v>4494</v>
      </c>
      <c r="L111" s="11"/>
    </row>
    <row r="112">
      <c r="A112" s="99">
        <v>116.0</v>
      </c>
      <c r="B112" s="4">
        <v>2016.0</v>
      </c>
      <c r="C112" s="4" t="s">
        <v>2224</v>
      </c>
      <c r="D112" s="4" t="s">
        <v>2248</v>
      </c>
      <c r="E112" s="4" t="s">
        <v>4493</v>
      </c>
      <c r="F112" s="4" t="s">
        <v>2257</v>
      </c>
      <c r="G112" s="11"/>
      <c r="H112" s="4" t="s">
        <v>2255</v>
      </c>
      <c r="I112" s="4">
        <v>2016.0</v>
      </c>
      <c r="J112" s="4" t="s">
        <v>4646</v>
      </c>
      <c r="K112" s="4" t="s">
        <v>4647</v>
      </c>
      <c r="L112" s="11"/>
    </row>
    <row r="113">
      <c r="A113" s="99">
        <v>117.0</v>
      </c>
      <c r="B113" s="4">
        <v>2008.0</v>
      </c>
      <c r="C113" s="4" t="s">
        <v>786</v>
      </c>
      <c r="D113" s="4" t="s">
        <v>778</v>
      </c>
      <c r="E113" s="4" t="s">
        <v>4648</v>
      </c>
      <c r="F113" s="4" t="s">
        <v>789</v>
      </c>
      <c r="G113" s="11"/>
      <c r="H113" s="11"/>
      <c r="I113" s="4">
        <v>2008.0</v>
      </c>
      <c r="J113" s="4" t="s">
        <v>4649</v>
      </c>
      <c r="K113" s="4" t="s">
        <v>4650</v>
      </c>
      <c r="L113" s="11"/>
    </row>
    <row r="114">
      <c r="A114" s="99">
        <v>118.0</v>
      </c>
      <c r="B114" s="4">
        <v>2000.0</v>
      </c>
      <c r="C114" s="4" t="s">
        <v>2545</v>
      </c>
      <c r="D114" s="4" t="s">
        <v>2538</v>
      </c>
      <c r="E114" s="4" t="s">
        <v>4565</v>
      </c>
      <c r="F114" s="4" t="s">
        <v>2547</v>
      </c>
      <c r="G114" s="11"/>
      <c r="H114" s="65"/>
      <c r="I114" s="4">
        <v>2000.0</v>
      </c>
      <c r="J114" s="11"/>
      <c r="K114" s="4" t="s">
        <v>177</v>
      </c>
      <c r="L114" s="11"/>
    </row>
    <row r="115">
      <c r="A115" s="99">
        <v>120.0</v>
      </c>
      <c r="B115" s="4">
        <v>2010.0</v>
      </c>
      <c r="C115" s="4" t="s">
        <v>2264</v>
      </c>
      <c r="D115" s="4" t="s">
        <v>2258</v>
      </c>
      <c r="E115" s="4" t="s">
        <v>4531</v>
      </c>
      <c r="F115" s="4" t="s">
        <v>2268</v>
      </c>
      <c r="G115" s="11"/>
      <c r="H115" s="11"/>
      <c r="I115" s="4">
        <v>2010.0</v>
      </c>
      <c r="J115" s="11"/>
      <c r="K115" s="4" t="s">
        <v>177</v>
      </c>
      <c r="L115" s="11"/>
    </row>
    <row r="116">
      <c r="A116" s="99">
        <v>121.0</v>
      </c>
      <c r="B116" s="4">
        <v>2007.0</v>
      </c>
      <c r="C116" s="4" t="s">
        <v>2274</v>
      </c>
      <c r="D116" s="4" t="s">
        <v>2269</v>
      </c>
      <c r="E116" s="4" t="s">
        <v>4493</v>
      </c>
      <c r="F116" s="4" t="s">
        <v>2278</v>
      </c>
      <c r="G116" s="2"/>
      <c r="H116" s="2"/>
      <c r="I116" s="4">
        <v>2007.0</v>
      </c>
      <c r="J116" s="4" t="s">
        <v>4651</v>
      </c>
      <c r="K116" s="4" t="s">
        <v>4494</v>
      </c>
      <c r="L116" s="11"/>
    </row>
    <row r="117">
      <c r="A117" s="99">
        <v>122.0</v>
      </c>
      <c r="B117" s="4">
        <v>2015.0</v>
      </c>
      <c r="C117" s="4" t="s">
        <v>796</v>
      </c>
      <c r="D117" s="4" t="s">
        <v>790</v>
      </c>
      <c r="E117" s="4" t="s">
        <v>4513</v>
      </c>
      <c r="F117" s="4" t="s">
        <v>800</v>
      </c>
      <c r="G117" s="69" t="s">
        <v>4652</v>
      </c>
      <c r="H117" s="4" t="s">
        <v>4653</v>
      </c>
      <c r="I117" s="4">
        <v>2015.0</v>
      </c>
      <c r="J117" s="4" t="s">
        <v>4654</v>
      </c>
      <c r="K117" s="4" t="s">
        <v>4655</v>
      </c>
      <c r="L117" s="4" t="s">
        <v>4656</v>
      </c>
    </row>
    <row r="118">
      <c r="A118" s="99">
        <v>124.0</v>
      </c>
      <c r="B118" s="4">
        <v>2009.0</v>
      </c>
      <c r="C118" s="4" t="s">
        <v>2286</v>
      </c>
      <c r="D118" s="4" t="s">
        <v>2279</v>
      </c>
      <c r="E118" s="4" t="s">
        <v>4657</v>
      </c>
      <c r="F118" s="4" t="s">
        <v>2289</v>
      </c>
      <c r="G118" s="2"/>
      <c r="H118" s="95" t="s">
        <v>2287</v>
      </c>
      <c r="I118" s="4">
        <v>2009.0</v>
      </c>
      <c r="J118" s="11"/>
      <c r="K118" s="4" t="s">
        <v>177</v>
      </c>
      <c r="L118" s="11"/>
    </row>
    <row r="119">
      <c r="A119" s="99">
        <v>126.0</v>
      </c>
      <c r="B119" s="4">
        <v>2014.0</v>
      </c>
      <c r="C119" s="4" t="s">
        <v>158</v>
      </c>
      <c r="D119" s="4" t="s">
        <v>151</v>
      </c>
      <c r="E119" s="11"/>
      <c r="F119" s="11"/>
      <c r="G119" s="69" t="s">
        <v>4658</v>
      </c>
      <c r="H119" s="65"/>
      <c r="I119" s="4">
        <v>2014.0</v>
      </c>
      <c r="J119" s="11"/>
      <c r="K119" s="4" t="s">
        <v>4659</v>
      </c>
      <c r="L119" s="11"/>
    </row>
    <row r="120">
      <c r="A120" s="99">
        <v>127.0</v>
      </c>
      <c r="B120" s="4">
        <v>2008.0</v>
      </c>
      <c r="C120" s="4" t="s">
        <v>816</v>
      </c>
      <c r="D120" s="4" t="s">
        <v>811</v>
      </c>
      <c r="E120" s="4" t="s">
        <v>261</v>
      </c>
      <c r="F120" s="4" t="s">
        <v>819</v>
      </c>
      <c r="G120" s="11"/>
      <c r="H120" s="95"/>
      <c r="I120" s="4">
        <v>2008.0</v>
      </c>
      <c r="J120" s="11"/>
      <c r="K120" s="4" t="s">
        <v>261</v>
      </c>
      <c r="L120" s="11"/>
    </row>
    <row r="121">
      <c r="A121" s="99">
        <v>128.0</v>
      </c>
      <c r="B121" s="4">
        <v>2008.0</v>
      </c>
      <c r="C121" s="4" t="s">
        <v>829</v>
      </c>
      <c r="D121" s="4" t="s">
        <v>820</v>
      </c>
      <c r="E121" s="4" t="s">
        <v>4660</v>
      </c>
      <c r="F121" s="4" t="s">
        <v>833</v>
      </c>
      <c r="G121" s="11"/>
      <c r="H121" s="11"/>
      <c r="I121" s="4">
        <v>2008.0</v>
      </c>
      <c r="J121" s="4" t="s">
        <v>4661</v>
      </c>
      <c r="K121" s="4" t="s">
        <v>4662</v>
      </c>
      <c r="L121" s="11"/>
    </row>
    <row r="122">
      <c r="A122" s="99">
        <v>129.0</v>
      </c>
      <c r="B122" s="4">
        <v>2002.0</v>
      </c>
      <c r="C122" s="4" t="s">
        <v>842</v>
      </c>
      <c r="D122" s="4" t="s">
        <v>834</v>
      </c>
      <c r="E122" s="4" t="s">
        <v>4663</v>
      </c>
      <c r="F122" s="4" t="s">
        <v>845</v>
      </c>
      <c r="G122" s="11"/>
      <c r="H122" s="2"/>
      <c r="I122" s="4">
        <v>2002.0</v>
      </c>
      <c r="J122" s="11"/>
      <c r="K122" s="4" t="s">
        <v>177</v>
      </c>
      <c r="L122" s="11"/>
    </row>
    <row r="123">
      <c r="A123" s="99">
        <v>130.0</v>
      </c>
      <c r="B123" s="4">
        <v>2002.0</v>
      </c>
      <c r="C123" s="4" t="s">
        <v>854</v>
      </c>
      <c r="D123" s="4" t="s">
        <v>846</v>
      </c>
      <c r="E123" s="4" t="s">
        <v>4664</v>
      </c>
      <c r="F123" s="4" t="s">
        <v>858</v>
      </c>
      <c r="G123" s="11"/>
      <c r="H123" s="4" t="s">
        <v>4665</v>
      </c>
      <c r="I123" s="4">
        <v>2002.0</v>
      </c>
      <c r="J123" s="4" t="s">
        <v>4666</v>
      </c>
      <c r="K123" s="4" t="s">
        <v>4514</v>
      </c>
      <c r="L123" s="11"/>
    </row>
    <row r="124">
      <c r="A124" s="99">
        <v>131.0</v>
      </c>
      <c r="B124" s="4">
        <v>2003.0</v>
      </c>
      <c r="C124" s="4" t="s">
        <v>865</v>
      </c>
      <c r="D124" s="4" t="s">
        <v>859</v>
      </c>
      <c r="E124" s="4" t="s">
        <v>4667</v>
      </c>
      <c r="F124" s="6"/>
      <c r="G124" s="69" t="s">
        <v>4668</v>
      </c>
      <c r="H124" s="11"/>
      <c r="I124" s="4">
        <v>2003.0</v>
      </c>
      <c r="J124" s="11"/>
      <c r="K124" s="4" t="s">
        <v>4509</v>
      </c>
      <c r="L124" s="11"/>
    </row>
    <row r="125">
      <c r="A125" s="99">
        <v>132.0</v>
      </c>
      <c r="B125" s="4">
        <v>2011.0</v>
      </c>
      <c r="C125" s="4" t="s">
        <v>873</v>
      </c>
      <c r="D125" s="4" t="s">
        <v>869</v>
      </c>
      <c r="E125" s="4" t="s">
        <v>4669</v>
      </c>
      <c r="F125" s="11"/>
      <c r="G125" s="11"/>
      <c r="H125" s="94"/>
      <c r="I125" s="4">
        <v>2011.0</v>
      </c>
      <c r="J125" s="11"/>
      <c r="K125" s="4" t="s">
        <v>4494</v>
      </c>
      <c r="L125" s="11"/>
    </row>
    <row r="126">
      <c r="A126" s="99">
        <v>133.0</v>
      </c>
      <c r="B126" s="4">
        <v>2016.0</v>
      </c>
      <c r="C126" s="4" t="s">
        <v>883</v>
      </c>
      <c r="D126" s="4" t="s">
        <v>876</v>
      </c>
      <c r="E126" s="4" t="s">
        <v>4531</v>
      </c>
      <c r="F126" s="4" t="s">
        <v>886</v>
      </c>
      <c r="G126" s="11"/>
      <c r="H126" s="11"/>
      <c r="I126" s="4">
        <v>2016.0</v>
      </c>
      <c r="J126" s="11"/>
      <c r="K126" s="4" t="s">
        <v>177</v>
      </c>
      <c r="L126" s="11"/>
    </row>
    <row r="127">
      <c r="A127" s="99">
        <v>134.0</v>
      </c>
      <c r="B127" s="4">
        <v>2010.0</v>
      </c>
      <c r="C127" s="4" t="s">
        <v>2309</v>
      </c>
      <c r="D127" s="4" t="s">
        <v>2302</v>
      </c>
      <c r="E127" s="4" t="s">
        <v>4670</v>
      </c>
      <c r="F127" s="4" t="s">
        <v>2312</v>
      </c>
      <c r="G127" s="11"/>
      <c r="H127" s="94"/>
      <c r="I127" s="4">
        <v>2010.0</v>
      </c>
      <c r="J127" s="11"/>
      <c r="K127" s="4" t="s">
        <v>177</v>
      </c>
      <c r="L127" s="11"/>
    </row>
    <row r="128">
      <c r="A128" s="99">
        <v>136.0</v>
      </c>
      <c r="B128" s="4">
        <v>2016.0</v>
      </c>
      <c r="C128" s="4" t="s">
        <v>3385</v>
      </c>
      <c r="D128" s="4" t="s">
        <v>3380</v>
      </c>
      <c r="E128" s="4" t="s">
        <v>4531</v>
      </c>
      <c r="F128" s="4" t="s">
        <v>3388</v>
      </c>
      <c r="G128" s="11"/>
      <c r="H128" s="6"/>
      <c r="I128" s="4">
        <v>2016.0</v>
      </c>
      <c r="J128" s="11"/>
      <c r="K128" s="4" t="s">
        <v>177</v>
      </c>
      <c r="L128" s="11"/>
    </row>
    <row r="129">
      <c r="A129" s="99">
        <v>137.0</v>
      </c>
      <c r="B129" s="4">
        <v>2009.0</v>
      </c>
      <c r="C129" s="4" t="s">
        <v>893</v>
      </c>
      <c r="D129" s="4" t="s">
        <v>887</v>
      </c>
      <c r="E129" s="4" t="s">
        <v>4671</v>
      </c>
      <c r="F129" s="4" t="s">
        <v>896</v>
      </c>
      <c r="G129" s="11"/>
      <c r="H129" s="11"/>
      <c r="I129" s="4">
        <v>2009.0</v>
      </c>
      <c r="J129" s="4" t="s">
        <v>4672</v>
      </c>
      <c r="K129" s="4" t="s">
        <v>177</v>
      </c>
      <c r="L129" s="11"/>
    </row>
    <row r="130">
      <c r="A130" s="99">
        <v>138.0</v>
      </c>
      <c r="B130" s="4">
        <v>2005.0</v>
      </c>
      <c r="C130" s="4" t="s">
        <v>904</v>
      </c>
      <c r="D130" s="4" t="s">
        <v>897</v>
      </c>
      <c r="E130" s="4" t="s">
        <v>4496</v>
      </c>
      <c r="F130" s="4" t="s">
        <v>907</v>
      </c>
      <c r="G130" s="6"/>
      <c r="H130" s="6"/>
      <c r="I130" s="4">
        <v>2005.0</v>
      </c>
      <c r="J130" s="11"/>
      <c r="K130" s="4" t="s">
        <v>177</v>
      </c>
      <c r="L130" s="11"/>
    </row>
    <row r="131">
      <c r="A131" s="99">
        <v>139.0</v>
      </c>
      <c r="B131" s="4">
        <v>2005.0</v>
      </c>
      <c r="C131" s="4" t="s">
        <v>915</v>
      </c>
      <c r="D131" s="4" t="s">
        <v>908</v>
      </c>
      <c r="E131" s="4" t="s">
        <v>4493</v>
      </c>
      <c r="F131" s="4" t="s">
        <v>918</v>
      </c>
      <c r="G131" s="11"/>
      <c r="H131" s="64"/>
      <c r="I131" s="4">
        <v>2005.0</v>
      </c>
      <c r="J131" s="11"/>
      <c r="K131" s="4" t="s">
        <v>177</v>
      </c>
      <c r="L131" s="11"/>
    </row>
    <row r="132">
      <c r="A132" s="99">
        <v>140.0</v>
      </c>
      <c r="B132" s="4">
        <v>2008.0</v>
      </c>
      <c r="C132" s="4" t="s">
        <v>3394</v>
      </c>
      <c r="D132" s="4" t="s">
        <v>3389</v>
      </c>
      <c r="E132" s="4" t="s">
        <v>4493</v>
      </c>
      <c r="F132" s="4" t="s">
        <v>3398</v>
      </c>
      <c r="G132" s="11"/>
      <c r="H132" s="64"/>
      <c r="I132" s="4">
        <v>2008.0</v>
      </c>
      <c r="J132" s="11"/>
      <c r="K132" s="4" t="s">
        <v>177</v>
      </c>
      <c r="L132" s="11"/>
    </row>
    <row r="133">
      <c r="A133" s="99">
        <v>141.0</v>
      </c>
      <c r="B133" s="4">
        <v>2007.0</v>
      </c>
      <c r="C133" s="4" t="s">
        <v>2328</v>
      </c>
      <c r="D133" s="4" t="s">
        <v>2324</v>
      </c>
      <c r="E133" s="4" t="s">
        <v>4493</v>
      </c>
      <c r="F133" s="4" t="s">
        <v>2331</v>
      </c>
      <c r="G133" s="11"/>
      <c r="H133" s="94"/>
      <c r="I133" s="4">
        <v>2007.0</v>
      </c>
      <c r="J133" s="11"/>
      <c r="K133" s="4" t="s">
        <v>4494</v>
      </c>
      <c r="L133" s="11"/>
    </row>
    <row r="134">
      <c r="A134" s="99">
        <v>142.0</v>
      </c>
      <c r="B134" s="4">
        <v>2011.0</v>
      </c>
      <c r="C134" s="4" t="s">
        <v>925</v>
      </c>
      <c r="D134" s="4" t="s">
        <v>919</v>
      </c>
      <c r="E134" s="4" t="s">
        <v>4673</v>
      </c>
      <c r="F134" s="4" t="s">
        <v>929</v>
      </c>
      <c r="G134" s="11"/>
      <c r="H134" s="95" t="s">
        <v>926</v>
      </c>
      <c r="I134" s="4">
        <v>2011.0</v>
      </c>
      <c r="J134" s="4" t="s">
        <v>4674</v>
      </c>
      <c r="K134" s="4" t="s">
        <v>4514</v>
      </c>
      <c r="L134" s="11"/>
    </row>
    <row r="135">
      <c r="A135" s="99">
        <v>145.0</v>
      </c>
      <c r="B135" s="4">
        <v>2010.0</v>
      </c>
      <c r="C135" s="4" t="s">
        <v>2554</v>
      </c>
      <c r="D135" s="4" t="s">
        <v>2548</v>
      </c>
      <c r="E135" s="4" t="s">
        <v>4531</v>
      </c>
      <c r="F135" s="4" t="s">
        <v>2558</v>
      </c>
      <c r="G135" s="6"/>
      <c r="H135" s="11"/>
      <c r="I135" s="4">
        <v>2010.0</v>
      </c>
      <c r="J135" s="11"/>
      <c r="K135" s="4" t="s">
        <v>4494</v>
      </c>
      <c r="L135" s="11"/>
    </row>
    <row r="136">
      <c r="A136" s="99">
        <v>146.0</v>
      </c>
      <c r="B136" s="4">
        <v>2010.0</v>
      </c>
      <c r="C136" s="4" t="s">
        <v>1656</v>
      </c>
      <c r="D136" s="4" t="s">
        <v>1652</v>
      </c>
      <c r="E136" s="4" t="s">
        <v>4493</v>
      </c>
      <c r="F136" s="4" t="s">
        <v>1659</v>
      </c>
      <c r="G136" s="6"/>
      <c r="H136" s="11"/>
      <c r="I136" s="4">
        <v>2010.0</v>
      </c>
      <c r="J136" s="11"/>
      <c r="K136" s="4" t="s">
        <v>4494</v>
      </c>
      <c r="L136" s="11"/>
    </row>
    <row r="137">
      <c r="A137" s="99">
        <v>147.0</v>
      </c>
      <c r="B137" s="4">
        <v>2011.0</v>
      </c>
      <c r="C137" s="4" t="s">
        <v>169</v>
      </c>
      <c r="D137" s="4" t="s">
        <v>160</v>
      </c>
      <c r="E137" s="4" t="s">
        <v>4493</v>
      </c>
      <c r="F137" s="4" t="s">
        <v>173</v>
      </c>
      <c r="G137" s="6"/>
      <c r="H137" s="6"/>
      <c r="I137" s="4">
        <v>2011.0</v>
      </c>
      <c r="J137" s="11"/>
      <c r="K137" s="4" t="s">
        <v>4494</v>
      </c>
      <c r="L137" s="11"/>
    </row>
    <row r="138">
      <c r="A138" s="99">
        <v>148.0</v>
      </c>
      <c r="B138" s="4">
        <v>2014.0</v>
      </c>
      <c r="C138" s="4" t="s">
        <v>182</v>
      </c>
      <c r="D138" s="4" t="s">
        <v>175</v>
      </c>
      <c r="E138" s="4" t="s">
        <v>4616</v>
      </c>
      <c r="F138" s="4" t="s">
        <v>186</v>
      </c>
      <c r="G138" s="11"/>
      <c r="H138" s="11"/>
      <c r="I138" s="4">
        <v>2014.0</v>
      </c>
      <c r="J138" s="11"/>
      <c r="K138" s="4" t="s">
        <v>4494</v>
      </c>
      <c r="L138" s="11"/>
    </row>
    <row r="139">
      <c r="A139" s="99">
        <v>150.0</v>
      </c>
      <c r="B139" s="4">
        <v>2014.0</v>
      </c>
      <c r="C139" s="4" t="s">
        <v>936</v>
      </c>
      <c r="D139" s="4" t="s">
        <v>930</v>
      </c>
      <c r="E139" s="4" t="s">
        <v>4627</v>
      </c>
      <c r="F139" s="4" t="s">
        <v>939</v>
      </c>
      <c r="G139" s="69" t="s">
        <v>4675</v>
      </c>
      <c r="H139" s="4" t="s">
        <v>4676</v>
      </c>
      <c r="I139" s="98">
        <v>41915.0</v>
      </c>
      <c r="J139" s="11"/>
      <c r="K139" s="4" t="s">
        <v>4677</v>
      </c>
      <c r="L139" s="4" t="s">
        <v>4678</v>
      </c>
    </row>
    <row r="140">
      <c r="A140" s="99">
        <v>151.0</v>
      </c>
      <c r="B140" s="4">
        <v>2003.0</v>
      </c>
      <c r="C140" s="4" t="s">
        <v>203</v>
      </c>
      <c r="D140" s="4" t="s">
        <v>194</v>
      </c>
      <c r="E140" s="4" t="s">
        <v>4679</v>
      </c>
      <c r="F140" s="4" t="s">
        <v>206</v>
      </c>
      <c r="G140" s="6"/>
      <c r="H140" s="11"/>
      <c r="I140" s="4">
        <v>2003.0</v>
      </c>
      <c r="J140" s="11"/>
      <c r="K140" s="4" t="s">
        <v>4494</v>
      </c>
      <c r="L140" s="11"/>
    </row>
    <row r="141">
      <c r="A141" s="99">
        <v>153.0</v>
      </c>
      <c r="B141" s="4">
        <v>2010.0</v>
      </c>
      <c r="C141" s="4" t="s">
        <v>226</v>
      </c>
      <c r="D141" s="4" t="s">
        <v>219</v>
      </c>
      <c r="E141" s="4" t="s">
        <v>4536</v>
      </c>
      <c r="F141" s="11"/>
      <c r="G141" s="6"/>
      <c r="H141" s="11"/>
      <c r="I141" s="4">
        <v>2010.0</v>
      </c>
      <c r="J141" s="11"/>
      <c r="K141" s="4" t="s">
        <v>177</v>
      </c>
      <c r="L141" s="11"/>
    </row>
    <row r="142">
      <c r="A142" s="99">
        <v>155.0</v>
      </c>
      <c r="B142" s="4">
        <v>2013.0</v>
      </c>
      <c r="C142" s="4" t="s">
        <v>252</v>
      </c>
      <c r="D142" s="4" t="s">
        <v>242</v>
      </c>
      <c r="E142" s="4" t="s">
        <v>4493</v>
      </c>
      <c r="F142" s="4" t="s">
        <v>256</v>
      </c>
      <c r="G142" s="6"/>
      <c r="H142" s="94"/>
      <c r="I142" s="4">
        <v>2013.0</v>
      </c>
      <c r="J142" s="11"/>
      <c r="K142" s="4" t="s">
        <v>177</v>
      </c>
      <c r="L142" s="11"/>
    </row>
    <row r="143">
      <c r="A143" s="99">
        <v>156.0</v>
      </c>
      <c r="B143" s="4">
        <v>2021.0</v>
      </c>
      <c r="C143" s="4" t="s">
        <v>948</v>
      </c>
      <c r="D143" s="4" t="s">
        <v>940</v>
      </c>
      <c r="E143" s="4" t="s">
        <v>4680</v>
      </c>
      <c r="F143" s="4" t="s">
        <v>951</v>
      </c>
      <c r="G143" s="6"/>
      <c r="H143" s="4" t="s">
        <v>4681</v>
      </c>
      <c r="I143" s="98">
        <v>44295.0</v>
      </c>
      <c r="J143" s="4" t="s">
        <v>4682</v>
      </c>
      <c r="K143" s="4" t="s">
        <v>4683</v>
      </c>
      <c r="L143" s="4" t="s">
        <v>4684</v>
      </c>
    </row>
    <row r="144">
      <c r="A144" s="99" t="e">
        <v>#N/A</v>
      </c>
      <c r="B144" s="4">
        <v>2018.0</v>
      </c>
      <c r="C144" s="4" t="s">
        <v>962</v>
      </c>
      <c r="D144" s="4" t="s">
        <v>4685</v>
      </c>
      <c r="E144" s="11"/>
      <c r="F144" s="4" t="s">
        <v>965</v>
      </c>
      <c r="G144" s="69" t="s">
        <v>4686</v>
      </c>
      <c r="H144" s="4" t="s">
        <v>963</v>
      </c>
      <c r="I144" s="4">
        <v>2018.0</v>
      </c>
      <c r="J144" s="4" t="s">
        <v>4687</v>
      </c>
      <c r="K144" s="4" t="s">
        <v>4688</v>
      </c>
      <c r="L144" s="4" t="s">
        <v>4689</v>
      </c>
    </row>
    <row r="145">
      <c r="A145" s="99" t="e">
        <v>#N/A</v>
      </c>
      <c r="B145" s="4">
        <v>2008.0</v>
      </c>
      <c r="C145" s="4" t="s">
        <v>974</v>
      </c>
      <c r="D145" s="4" t="s">
        <v>966</v>
      </c>
      <c r="E145" s="4" t="s">
        <v>4493</v>
      </c>
      <c r="F145" s="4" t="s">
        <v>977</v>
      </c>
      <c r="G145" s="11"/>
      <c r="H145" s="4" t="s">
        <v>975</v>
      </c>
      <c r="I145" s="96">
        <v>39448.0</v>
      </c>
      <c r="J145" s="4" t="s">
        <v>4690</v>
      </c>
      <c r="K145" s="4" t="s">
        <v>4691</v>
      </c>
      <c r="L145" s="4" t="s">
        <v>4692</v>
      </c>
    </row>
    <row r="146">
      <c r="A146" s="99" t="e">
        <v>#N/A</v>
      </c>
      <c r="B146" s="4">
        <v>2011.0</v>
      </c>
      <c r="C146" s="4" t="s">
        <v>3806</v>
      </c>
      <c r="D146" s="4" t="s">
        <v>3803</v>
      </c>
      <c r="E146" s="4" t="s">
        <v>4493</v>
      </c>
      <c r="F146" s="4" t="s">
        <v>3808</v>
      </c>
      <c r="G146" s="11"/>
      <c r="H146" s="95" t="s">
        <v>3807</v>
      </c>
      <c r="I146" s="97">
        <v>40878.0</v>
      </c>
      <c r="J146" s="11"/>
      <c r="K146" s="4" t="s">
        <v>109</v>
      </c>
      <c r="L146" s="4" t="s">
        <v>4693</v>
      </c>
    </row>
    <row r="147">
      <c r="A147" s="99" t="e">
        <v>#N/A</v>
      </c>
      <c r="B147" s="4">
        <v>2019.0</v>
      </c>
      <c r="C147" s="4" t="s">
        <v>996</v>
      </c>
      <c r="D147" s="4" t="s">
        <v>991</v>
      </c>
      <c r="E147" s="4" t="s">
        <v>4694</v>
      </c>
      <c r="F147" s="11"/>
      <c r="G147" s="69" t="s">
        <v>4695</v>
      </c>
      <c r="H147" s="4" t="s">
        <v>4696</v>
      </c>
      <c r="I147" s="4">
        <v>2019.0</v>
      </c>
      <c r="J147" s="11"/>
      <c r="K147" s="4" t="s">
        <v>109</v>
      </c>
      <c r="L147" s="11"/>
    </row>
    <row r="148">
      <c r="A148" s="99" t="e">
        <v>#N/A</v>
      </c>
      <c r="B148" s="4">
        <v>2016.0</v>
      </c>
      <c r="C148" s="4" t="s">
        <v>1008</v>
      </c>
      <c r="D148" s="4" t="s">
        <v>1000</v>
      </c>
      <c r="E148" s="4" t="s">
        <v>4697</v>
      </c>
      <c r="F148" s="4" t="s">
        <v>1011</v>
      </c>
      <c r="G148" s="69" t="s">
        <v>4698</v>
      </c>
      <c r="H148" s="95" t="s">
        <v>4699</v>
      </c>
      <c r="I148" s="98">
        <v>42384.0</v>
      </c>
      <c r="J148" s="11"/>
      <c r="K148" s="4" t="s">
        <v>4700</v>
      </c>
      <c r="L148" s="4" t="s">
        <v>4701</v>
      </c>
    </row>
    <row r="149">
      <c r="A149" s="99" t="e">
        <v>#N/A</v>
      </c>
      <c r="B149" s="11"/>
      <c r="C149" s="4" t="s">
        <v>267</v>
      </c>
      <c r="D149" s="4" t="s">
        <v>258</v>
      </c>
      <c r="E149" s="11"/>
      <c r="F149" s="11"/>
      <c r="G149" s="11"/>
      <c r="H149" s="11"/>
      <c r="I149" s="11"/>
      <c r="J149" s="11"/>
      <c r="K149" s="4" t="s">
        <v>261</v>
      </c>
      <c r="L149" s="11"/>
    </row>
    <row r="150">
      <c r="A150" s="99" t="e">
        <v>#N/A</v>
      </c>
      <c r="B150" s="4">
        <v>2020.0</v>
      </c>
      <c r="C150" s="4" t="s">
        <v>3697</v>
      </c>
      <c r="D150" s="4" t="s">
        <v>3695</v>
      </c>
      <c r="E150" s="11"/>
      <c r="F150" s="11"/>
      <c r="G150" s="69" t="s">
        <v>4702</v>
      </c>
      <c r="H150" s="4" t="s">
        <v>4703</v>
      </c>
      <c r="I150" s="98">
        <v>43925.0</v>
      </c>
      <c r="J150" s="11"/>
      <c r="K150" s="4" t="s">
        <v>109</v>
      </c>
      <c r="L150" s="11"/>
    </row>
    <row r="151">
      <c r="A151" s="99" t="e">
        <v>#N/A</v>
      </c>
      <c r="B151" s="4">
        <v>2015.0</v>
      </c>
      <c r="C151" s="4" t="s">
        <v>3550</v>
      </c>
      <c r="D151" s="4" t="s">
        <v>3548</v>
      </c>
      <c r="E151" s="2"/>
      <c r="F151" s="2"/>
      <c r="G151" s="2"/>
      <c r="H151" s="94"/>
      <c r="I151" s="4">
        <v>2015.0</v>
      </c>
      <c r="J151" s="11"/>
      <c r="K151" s="4" t="s">
        <v>4704</v>
      </c>
      <c r="L151" s="11"/>
    </row>
    <row r="152">
      <c r="A152" s="99" t="e">
        <v>#N/A</v>
      </c>
      <c r="B152" s="4">
        <v>2011.0</v>
      </c>
      <c r="C152" s="4" t="s">
        <v>3417</v>
      </c>
      <c r="D152" s="4" t="s">
        <v>3410</v>
      </c>
      <c r="E152" s="4" t="s">
        <v>4705</v>
      </c>
      <c r="F152" s="4" t="s">
        <v>3421</v>
      </c>
      <c r="G152" s="2"/>
      <c r="H152" s="94"/>
      <c r="I152" s="4">
        <v>2011.0</v>
      </c>
      <c r="J152" s="11"/>
      <c r="K152" s="4" t="s">
        <v>177</v>
      </c>
      <c r="L152" s="11"/>
    </row>
    <row r="153">
      <c r="A153" s="99" t="e">
        <v>#N/A</v>
      </c>
      <c r="B153" s="11"/>
      <c r="C153" s="4" t="s">
        <v>2565</v>
      </c>
      <c r="D153" s="4" t="s">
        <v>2559</v>
      </c>
      <c r="E153" s="11"/>
      <c r="F153" s="11"/>
      <c r="G153" s="11"/>
      <c r="H153" s="95" t="s">
        <v>4706</v>
      </c>
      <c r="I153" s="96"/>
      <c r="J153" s="11"/>
      <c r="K153" s="4" t="s">
        <v>4707</v>
      </c>
      <c r="L153" s="11"/>
    </row>
    <row r="154">
      <c r="A154" s="99" t="e">
        <v>#N/A</v>
      </c>
      <c r="B154" s="4">
        <v>2018.0</v>
      </c>
      <c r="C154" s="4" t="s">
        <v>4708</v>
      </c>
      <c r="D154" s="4" t="s">
        <v>4709</v>
      </c>
      <c r="E154" s="4" t="s">
        <v>4710</v>
      </c>
      <c r="F154" s="4" t="s">
        <v>4711</v>
      </c>
      <c r="G154" s="69" t="s">
        <v>4712</v>
      </c>
      <c r="H154" s="4" t="s">
        <v>4713</v>
      </c>
      <c r="I154" s="4">
        <v>2018.0</v>
      </c>
      <c r="J154" s="11"/>
      <c r="K154" s="4" t="s">
        <v>261</v>
      </c>
      <c r="L154" s="11"/>
    </row>
    <row r="155">
      <c r="A155" s="99" t="e">
        <v>#N/A</v>
      </c>
      <c r="B155" s="4">
        <v>2017.0</v>
      </c>
      <c r="C155" s="4" t="s">
        <v>2350</v>
      </c>
      <c r="D155" s="4" t="s">
        <v>2341</v>
      </c>
      <c r="E155" s="4" t="s">
        <v>261</v>
      </c>
      <c r="F155" s="4" t="s">
        <v>2354</v>
      </c>
      <c r="G155" s="69" t="s">
        <v>4714</v>
      </c>
      <c r="H155" s="94"/>
      <c r="I155" s="98">
        <v>42817.0</v>
      </c>
      <c r="J155" s="11"/>
      <c r="K155" s="4" t="s">
        <v>1301</v>
      </c>
      <c r="L155" s="4" t="s">
        <v>4715</v>
      </c>
    </row>
    <row r="156">
      <c r="A156" s="99" t="e">
        <v>#N/A</v>
      </c>
      <c r="B156" s="4">
        <v>2019.0</v>
      </c>
      <c r="C156" s="4" t="s">
        <v>3961</v>
      </c>
      <c r="D156" s="4" t="s">
        <v>3959</v>
      </c>
      <c r="E156" s="4" t="s">
        <v>4716</v>
      </c>
      <c r="F156" s="11"/>
      <c r="G156" s="69" t="s">
        <v>4717</v>
      </c>
      <c r="H156" s="4" t="s">
        <v>4718</v>
      </c>
      <c r="I156" s="4">
        <v>2019.0</v>
      </c>
      <c r="J156" s="11"/>
      <c r="K156" s="4" t="s">
        <v>109</v>
      </c>
      <c r="L156" s="4" t="s">
        <v>4719</v>
      </c>
    </row>
    <row r="157">
      <c r="A157" s="99" t="e">
        <v>#N/A</v>
      </c>
      <c r="B157" s="4">
        <v>2019.0</v>
      </c>
      <c r="C157" s="4" t="s">
        <v>3700</v>
      </c>
      <c r="D157" s="4" t="s">
        <v>3698</v>
      </c>
      <c r="E157" s="4" t="s">
        <v>4720</v>
      </c>
      <c r="F157" s="95" t="s">
        <v>3701</v>
      </c>
      <c r="G157" s="69" t="s">
        <v>4721</v>
      </c>
      <c r="H157" s="4" t="s">
        <v>4722</v>
      </c>
      <c r="I157" s="98">
        <v>43617.0</v>
      </c>
      <c r="J157" s="11"/>
      <c r="K157" s="4" t="s">
        <v>4494</v>
      </c>
      <c r="L157" s="11"/>
    </row>
    <row r="158">
      <c r="A158" s="99" t="e">
        <v>#N/A</v>
      </c>
      <c r="B158" s="4">
        <v>2014.0</v>
      </c>
      <c r="C158" s="4" t="s">
        <v>1019</v>
      </c>
      <c r="D158" s="4" t="s">
        <v>1012</v>
      </c>
      <c r="E158" s="4" t="s">
        <v>4723</v>
      </c>
      <c r="F158" s="11"/>
      <c r="G158" s="6"/>
      <c r="H158" s="6"/>
      <c r="I158" s="4">
        <v>2014.0</v>
      </c>
      <c r="J158" s="11"/>
      <c r="K158" s="4" t="s">
        <v>4724</v>
      </c>
      <c r="L158" s="11"/>
    </row>
    <row r="159">
      <c r="A159" s="99" t="e">
        <v>#N/A</v>
      </c>
      <c r="B159" s="4">
        <v>2021.0</v>
      </c>
      <c r="C159" s="4" t="s">
        <v>1668</v>
      </c>
      <c r="D159" s="4" t="s">
        <v>1660</v>
      </c>
      <c r="E159" s="4" t="s">
        <v>4725</v>
      </c>
      <c r="F159" s="4" t="s">
        <v>1672</v>
      </c>
      <c r="G159" s="69" t="s">
        <v>4726</v>
      </c>
      <c r="H159" s="4" t="s">
        <v>4727</v>
      </c>
      <c r="I159" s="98">
        <v>44470.0</v>
      </c>
      <c r="J159" s="11"/>
      <c r="K159" s="4" t="s">
        <v>109</v>
      </c>
      <c r="L159" s="11"/>
    </row>
    <row r="160">
      <c r="A160" s="99" t="e">
        <v>#N/A</v>
      </c>
      <c r="B160" s="11"/>
      <c r="C160" s="4" t="s">
        <v>3870</v>
      </c>
      <c r="D160" s="4" t="s">
        <v>3868</v>
      </c>
      <c r="E160" s="11"/>
      <c r="F160" s="2"/>
      <c r="G160" s="2"/>
      <c r="H160" s="2"/>
      <c r="I160" s="11"/>
      <c r="J160" s="11"/>
      <c r="K160" s="4" t="s">
        <v>109</v>
      </c>
      <c r="L160" s="11"/>
    </row>
    <row r="161">
      <c r="A161" s="99" t="e">
        <v>#N/A</v>
      </c>
      <c r="B161" s="4">
        <v>2011.0</v>
      </c>
      <c r="C161" s="4" t="s">
        <v>3788</v>
      </c>
      <c r="D161" s="4" t="s">
        <v>3785</v>
      </c>
      <c r="E161" s="4" t="s">
        <v>4493</v>
      </c>
      <c r="F161" s="4" t="s">
        <v>3789</v>
      </c>
      <c r="G161" s="11"/>
      <c r="H161" s="2"/>
      <c r="I161" s="4">
        <v>2011.0</v>
      </c>
      <c r="J161" s="11"/>
      <c r="K161" s="4" t="s">
        <v>4494</v>
      </c>
      <c r="L161" s="11"/>
    </row>
    <row r="162">
      <c r="A162" s="99" t="e">
        <v>#N/A</v>
      </c>
      <c r="B162" s="4">
        <v>2018.0</v>
      </c>
      <c r="C162" s="4" t="s">
        <v>1030</v>
      </c>
      <c r="D162" s="4" t="s">
        <v>1022</v>
      </c>
      <c r="E162" s="4" t="s">
        <v>4728</v>
      </c>
      <c r="F162" s="4" t="s">
        <v>1034</v>
      </c>
      <c r="G162" s="69" t="s">
        <v>4729</v>
      </c>
      <c r="H162" s="95" t="s">
        <v>1031</v>
      </c>
      <c r="I162" s="98">
        <v>43334.0</v>
      </c>
      <c r="J162" s="11"/>
      <c r="K162" s="4" t="s">
        <v>261</v>
      </c>
      <c r="L162" s="4" t="s">
        <v>4730</v>
      </c>
    </row>
    <row r="163">
      <c r="A163" s="99" t="e">
        <v>#N/A</v>
      </c>
      <c r="B163" s="4">
        <v>2011.0</v>
      </c>
      <c r="C163" s="4" t="s">
        <v>2576</v>
      </c>
      <c r="D163" s="4" t="s">
        <v>2570</v>
      </c>
      <c r="E163" s="4" t="s">
        <v>4731</v>
      </c>
      <c r="F163" s="4" t="s">
        <v>2580</v>
      </c>
      <c r="G163" s="11"/>
      <c r="H163" s="4" t="s">
        <v>4732</v>
      </c>
      <c r="I163" s="97">
        <v>40817.0</v>
      </c>
      <c r="J163" s="11"/>
      <c r="K163" s="4" t="s">
        <v>4733</v>
      </c>
      <c r="L163" s="4" t="s">
        <v>4734</v>
      </c>
    </row>
    <row r="164">
      <c r="A164" s="99" t="e">
        <v>#N/A</v>
      </c>
      <c r="B164" s="4">
        <v>2004.0</v>
      </c>
      <c r="C164" s="4" t="s">
        <v>2587</v>
      </c>
      <c r="D164" s="4" t="s">
        <v>2581</v>
      </c>
      <c r="E164" s="4" t="s">
        <v>4735</v>
      </c>
      <c r="F164" s="4" t="s">
        <v>2591</v>
      </c>
      <c r="G164" s="11"/>
      <c r="H164" s="94"/>
      <c r="I164" s="4">
        <v>2004.0</v>
      </c>
      <c r="J164" s="11"/>
      <c r="K164" s="4" t="s">
        <v>4509</v>
      </c>
      <c r="L164" s="11"/>
    </row>
    <row r="165">
      <c r="A165" s="99" t="e">
        <v>#N/A</v>
      </c>
      <c r="B165" s="4">
        <v>2012.0</v>
      </c>
      <c r="C165" s="4" t="s">
        <v>3792</v>
      </c>
      <c r="D165" s="4" t="s">
        <v>3790</v>
      </c>
      <c r="E165" s="4" t="s">
        <v>4736</v>
      </c>
      <c r="F165" s="4" t="s">
        <v>3793</v>
      </c>
      <c r="G165" s="11"/>
      <c r="H165" s="95" t="s">
        <v>4737</v>
      </c>
      <c r="I165" s="97">
        <v>41183.0</v>
      </c>
      <c r="J165" s="11"/>
      <c r="K165" s="4" t="s">
        <v>261</v>
      </c>
      <c r="L165" s="4" t="s">
        <v>4738</v>
      </c>
    </row>
    <row r="166">
      <c r="A166" s="99" t="e">
        <v>#N/A</v>
      </c>
      <c r="B166" s="4">
        <v>2012.0</v>
      </c>
      <c r="C166" s="4" t="s">
        <v>2363</v>
      </c>
      <c r="D166" s="4" t="s">
        <v>2355</v>
      </c>
      <c r="E166" s="4" t="s">
        <v>4739</v>
      </c>
      <c r="F166" s="4" t="s">
        <v>2367</v>
      </c>
      <c r="G166" s="11"/>
      <c r="H166" s="95" t="s">
        <v>2364</v>
      </c>
      <c r="I166" s="97">
        <v>41183.0</v>
      </c>
      <c r="J166" s="11"/>
      <c r="K166" s="4" t="s">
        <v>1301</v>
      </c>
      <c r="L166" s="4" t="s">
        <v>4740</v>
      </c>
    </row>
    <row r="167">
      <c r="A167" s="99" t="e">
        <v>#N/A</v>
      </c>
      <c r="B167" s="4">
        <v>2020.0</v>
      </c>
      <c r="C167" s="4" t="s">
        <v>4741</v>
      </c>
      <c r="D167" s="4" t="s">
        <v>4742</v>
      </c>
      <c r="E167" s="4" t="s">
        <v>4493</v>
      </c>
      <c r="F167" s="4" t="s">
        <v>4743</v>
      </c>
      <c r="G167" s="11"/>
      <c r="H167" s="95" t="s">
        <v>4744</v>
      </c>
      <c r="I167" s="4">
        <v>2020.0</v>
      </c>
      <c r="J167" s="4" t="s">
        <v>4745</v>
      </c>
      <c r="K167" s="4" t="s">
        <v>109</v>
      </c>
      <c r="L167" s="11"/>
    </row>
    <row r="168">
      <c r="A168" s="99" t="e">
        <v>#N/A</v>
      </c>
      <c r="B168" s="4">
        <v>2016.0</v>
      </c>
      <c r="C168" s="4" t="s">
        <v>3955</v>
      </c>
      <c r="D168" s="4" t="s">
        <v>3953</v>
      </c>
      <c r="E168" s="4" t="s">
        <v>4746</v>
      </c>
      <c r="F168" s="4" t="s">
        <v>3956</v>
      </c>
      <c r="G168" s="69" t="s">
        <v>4747</v>
      </c>
      <c r="H168" s="4" t="s">
        <v>4748</v>
      </c>
      <c r="I168" s="98">
        <v>42472.0</v>
      </c>
      <c r="J168" s="11"/>
      <c r="K168" s="4" t="s">
        <v>109</v>
      </c>
      <c r="L168" s="4" t="s">
        <v>4749</v>
      </c>
    </row>
    <row r="169">
      <c r="A169" s="99" t="e">
        <v>#N/A</v>
      </c>
      <c r="B169" s="4">
        <v>2016.0</v>
      </c>
      <c r="C169" s="4" t="s">
        <v>3901</v>
      </c>
      <c r="D169" s="4" t="s">
        <v>3900</v>
      </c>
      <c r="E169" s="4" t="s">
        <v>4493</v>
      </c>
      <c r="F169" s="4" t="s">
        <v>3902</v>
      </c>
      <c r="G169" s="11"/>
      <c r="H169" s="4" t="s">
        <v>4750</v>
      </c>
      <c r="I169" s="96">
        <v>42370.0</v>
      </c>
      <c r="J169" s="11"/>
      <c r="K169" s="4" t="s">
        <v>109</v>
      </c>
      <c r="L169" s="4" t="s">
        <v>4751</v>
      </c>
    </row>
    <row r="170">
      <c r="A170" s="99" t="e">
        <v>#N/A</v>
      </c>
      <c r="B170" s="4">
        <v>2019.0</v>
      </c>
      <c r="C170" s="4" t="s">
        <v>2375</v>
      </c>
      <c r="D170" s="4" t="s">
        <v>2368</v>
      </c>
      <c r="E170" s="4" t="s">
        <v>4513</v>
      </c>
      <c r="F170" s="11"/>
      <c r="G170" s="11"/>
      <c r="H170" s="11"/>
      <c r="I170" s="4">
        <v>2019.0</v>
      </c>
      <c r="J170" s="11"/>
      <c r="K170" s="4" t="s">
        <v>109</v>
      </c>
      <c r="L170" s="11"/>
    </row>
    <row r="171">
      <c r="A171" s="99" t="e">
        <v>#N/A</v>
      </c>
      <c r="B171" s="4">
        <v>2021.0</v>
      </c>
      <c r="C171" s="4" t="s">
        <v>1679</v>
      </c>
      <c r="D171" s="4" t="s">
        <v>1673</v>
      </c>
      <c r="E171" s="4" t="s">
        <v>4493</v>
      </c>
      <c r="F171" s="4" t="s">
        <v>1682</v>
      </c>
      <c r="G171" s="11"/>
      <c r="H171" s="95" t="s">
        <v>1680</v>
      </c>
      <c r="I171" s="4">
        <v>2021.0</v>
      </c>
      <c r="J171" s="11"/>
      <c r="K171" s="4" t="s">
        <v>109</v>
      </c>
      <c r="L171" s="4" t="s">
        <v>4752</v>
      </c>
    </row>
    <row r="172">
      <c r="A172" s="99" t="e">
        <v>#N/A</v>
      </c>
      <c r="B172" s="4">
        <v>2015.0</v>
      </c>
      <c r="C172" s="4" t="s">
        <v>4753</v>
      </c>
      <c r="D172" s="4" t="s">
        <v>2592</v>
      </c>
      <c r="E172" s="4" t="s">
        <v>4754</v>
      </c>
      <c r="F172" s="4" t="s">
        <v>2604</v>
      </c>
      <c r="G172" s="11"/>
      <c r="H172" s="11"/>
      <c r="I172" s="4">
        <v>2015.0</v>
      </c>
      <c r="J172" s="11"/>
      <c r="K172" s="4" t="s">
        <v>4509</v>
      </c>
      <c r="L172" s="11"/>
    </row>
    <row r="173">
      <c r="A173" s="99" t="e">
        <v>#N/A</v>
      </c>
      <c r="B173" s="4">
        <v>2016.0</v>
      </c>
      <c r="C173" s="4" t="s">
        <v>1691</v>
      </c>
      <c r="D173" s="4" t="s">
        <v>1683</v>
      </c>
      <c r="E173" s="4" t="s">
        <v>4755</v>
      </c>
      <c r="F173" s="4" t="s">
        <v>1694</v>
      </c>
      <c r="G173" s="69" t="s">
        <v>4756</v>
      </c>
      <c r="H173" s="4" t="s">
        <v>1692</v>
      </c>
      <c r="I173" s="98">
        <v>42466.0</v>
      </c>
      <c r="J173" s="4" t="s">
        <v>4757</v>
      </c>
      <c r="K173" s="4" t="s">
        <v>4700</v>
      </c>
      <c r="L173" s="4" t="s">
        <v>4758</v>
      </c>
    </row>
    <row r="174">
      <c r="A174" s="99" t="e">
        <v>#N/A</v>
      </c>
      <c r="B174" s="4">
        <v>2020.0</v>
      </c>
      <c r="C174" s="4" t="s">
        <v>3044</v>
      </c>
      <c r="D174" s="4" t="s">
        <v>3037</v>
      </c>
      <c r="E174" s="4" t="s">
        <v>4493</v>
      </c>
      <c r="F174" s="4" t="s">
        <v>3048</v>
      </c>
      <c r="G174" s="11"/>
      <c r="H174" s="4" t="s">
        <v>4759</v>
      </c>
      <c r="I174" s="96">
        <v>43831.0</v>
      </c>
      <c r="J174" s="11"/>
      <c r="K174" s="4" t="s">
        <v>177</v>
      </c>
      <c r="L174" s="4" t="s">
        <v>4760</v>
      </c>
    </row>
    <row r="175">
      <c r="A175" s="99" t="e">
        <v>#N/A</v>
      </c>
      <c r="B175" s="4">
        <v>2005.0</v>
      </c>
      <c r="C175" s="4" t="s">
        <v>3927</v>
      </c>
      <c r="D175" s="4" t="s">
        <v>3925</v>
      </c>
      <c r="E175" s="4" t="s">
        <v>4761</v>
      </c>
      <c r="F175" s="4" t="s">
        <v>3929</v>
      </c>
      <c r="G175" s="69" t="s">
        <v>4762</v>
      </c>
      <c r="H175" s="4" t="s">
        <v>3928</v>
      </c>
      <c r="I175" s="98">
        <v>38525.0</v>
      </c>
      <c r="J175" s="4" t="s">
        <v>4763</v>
      </c>
      <c r="K175" s="4" t="s">
        <v>4764</v>
      </c>
      <c r="L175" s="11"/>
    </row>
    <row r="176">
      <c r="A176" s="99" t="e">
        <v>#N/A</v>
      </c>
      <c r="B176" s="4">
        <v>2007.0</v>
      </c>
      <c r="C176" s="4" t="s">
        <v>4033</v>
      </c>
      <c r="D176" s="4" t="s">
        <v>4031</v>
      </c>
      <c r="E176" s="4" t="s">
        <v>4493</v>
      </c>
      <c r="F176" s="4" t="s">
        <v>4034</v>
      </c>
      <c r="G176" s="11"/>
      <c r="H176" s="11"/>
      <c r="I176" s="4">
        <v>2007.0</v>
      </c>
      <c r="J176" s="11"/>
      <c r="K176" s="4" t="s">
        <v>109</v>
      </c>
      <c r="L176" s="11"/>
    </row>
    <row r="177">
      <c r="A177" s="99" t="e">
        <v>#N/A</v>
      </c>
      <c r="B177" s="4">
        <v>2015.0</v>
      </c>
      <c r="C177" s="4" t="s">
        <v>3552</v>
      </c>
      <c r="D177" s="4" t="s">
        <v>4765</v>
      </c>
      <c r="E177" s="11"/>
      <c r="F177" s="11"/>
      <c r="G177" s="69" t="s">
        <v>4766</v>
      </c>
      <c r="H177" s="94"/>
      <c r="I177" s="4">
        <v>2015.0</v>
      </c>
      <c r="J177" s="4" t="s">
        <v>4767</v>
      </c>
      <c r="K177" s="4" t="s">
        <v>109</v>
      </c>
      <c r="L177" s="11"/>
    </row>
    <row r="178">
      <c r="A178" s="99" t="e">
        <v>#N/A</v>
      </c>
      <c r="B178" s="4">
        <v>2020.0</v>
      </c>
      <c r="C178" s="4" t="s">
        <v>3841</v>
      </c>
      <c r="D178" s="4" t="s">
        <v>3838</v>
      </c>
      <c r="E178" s="4" t="s">
        <v>4735</v>
      </c>
      <c r="F178" s="4" t="s">
        <v>3842</v>
      </c>
      <c r="G178" s="11"/>
      <c r="H178" s="4" t="s">
        <v>4768</v>
      </c>
      <c r="I178" s="98">
        <v>44036.0</v>
      </c>
      <c r="J178" s="11"/>
      <c r="K178" s="4" t="s">
        <v>4509</v>
      </c>
      <c r="L178" s="4" t="s">
        <v>4769</v>
      </c>
    </row>
    <row r="179">
      <c r="A179" s="99" t="e">
        <v>#N/A</v>
      </c>
      <c r="B179" s="4">
        <v>2012.0</v>
      </c>
      <c r="C179" s="4" t="s">
        <v>3056</v>
      </c>
      <c r="D179" s="4" t="s">
        <v>3049</v>
      </c>
      <c r="E179" s="4" t="s">
        <v>4513</v>
      </c>
      <c r="F179" s="4" t="s">
        <v>3060</v>
      </c>
      <c r="G179" s="69" t="s">
        <v>4770</v>
      </c>
      <c r="H179" s="4" t="s">
        <v>3057</v>
      </c>
      <c r="I179" s="4">
        <v>2012.0</v>
      </c>
      <c r="J179" s="4" t="s">
        <v>4771</v>
      </c>
      <c r="K179" s="4" t="s">
        <v>177</v>
      </c>
      <c r="L179" s="11"/>
    </row>
    <row r="180">
      <c r="A180" s="99" t="e">
        <v>#N/A</v>
      </c>
      <c r="B180" s="4">
        <v>2021.0</v>
      </c>
      <c r="C180" s="4" t="s">
        <v>3069</v>
      </c>
      <c r="D180" s="4" t="s">
        <v>3061</v>
      </c>
      <c r="E180" s="4" t="s">
        <v>4772</v>
      </c>
      <c r="F180" s="4" t="s">
        <v>3073</v>
      </c>
      <c r="G180" s="69" t="s">
        <v>4773</v>
      </c>
      <c r="H180" s="4" t="s">
        <v>3070</v>
      </c>
      <c r="I180" s="96">
        <v>44197.0</v>
      </c>
      <c r="J180" s="11"/>
      <c r="K180" s="4" t="s">
        <v>177</v>
      </c>
      <c r="L180" s="4" t="s">
        <v>4774</v>
      </c>
    </row>
    <row r="181">
      <c r="A181" s="99" t="e">
        <v>#N/A</v>
      </c>
      <c r="B181" s="4">
        <v>2014.0</v>
      </c>
      <c r="C181" s="4" t="s">
        <v>3905</v>
      </c>
      <c r="D181" s="4" t="s">
        <v>3903</v>
      </c>
      <c r="E181" s="4" t="s">
        <v>4775</v>
      </c>
      <c r="F181" s="4" t="s">
        <v>3906</v>
      </c>
      <c r="G181" s="11"/>
      <c r="H181" s="95" t="s">
        <v>4776</v>
      </c>
      <c r="I181" s="4">
        <v>2014.0</v>
      </c>
      <c r="J181" s="11"/>
      <c r="K181" s="4" t="s">
        <v>109</v>
      </c>
      <c r="L181" s="4" t="s">
        <v>4777</v>
      </c>
    </row>
    <row r="182">
      <c r="A182" s="99" t="e">
        <v>#N/A</v>
      </c>
      <c r="B182" s="4">
        <v>2014.0</v>
      </c>
      <c r="C182" s="4" t="s">
        <v>2613</v>
      </c>
      <c r="D182" s="4" t="s">
        <v>2605</v>
      </c>
      <c r="E182" s="4" t="s">
        <v>4778</v>
      </c>
      <c r="F182" s="4" t="s">
        <v>2614</v>
      </c>
      <c r="G182" s="11"/>
      <c r="H182" s="95" t="s">
        <v>4779</v>
      </c>
      <c r="I182" s="96">
        <v>41821.0</v>
      </c>
      <c r="J182" s="11"/>
      <c r="K182" s="4" t="s">
        <v>4494</v>
      </c>
      <c r="L182" s="4" t="s">
        <v>4780</v>
      </c>
    </row>
    <row r="183">
      <c r="A183" s="99" t="e">
        <v>#N/A</v>
      </c>
      <c r="B183" s="4">
        <v>2019.0</v>
      </c>
      <c r="C183" s="4" t="s">
        <v>3992</v>
      </c>
      <c r="D183" s="4" t="s">
        <v>3987</v>
      </c>
      <c r="E183" s="4" t="s">
        <v>4531</v>
      </c>
      <c r="F183" s="4" t="s">
        <v>3996</v>
      </c>
      <c r="G183" s="69" t="s">
        <v>4781</v>
      </c>
      <c r="H183" s="95" t="s">
        <v>4782</v>
      </c>
      <c r="I183" s="4">
        <v>2019.0</v>
      </c>
      <c r="J183" s="4" t="s">
        <v>4783</v>
      </c>
      <c r="K183" s="4" t="s">
        <v>4784</v>
      </c>
      <c r="L183" s="4" t="s">
        <v>4785</v>
      </c>
    </row>
    <row r="184">
      <c r="A184" s="99" t="e">
        <v>#N/A</v>
      </c>
      <c r="B184" s="4">
        <v>2018.0</v>
      </c>
      <c r="C184" s="4" t="s">
        <v>3555</v>
      </c>
      <c r="D184" s="4" t="s">
        <v>3553</v>
      </c>
      <c r="E184" s="4" t="s">
        <v>4786</v>
      </c>
      <c r="F184" s="4" t="s">
        <v>3556</v>
      </c>
      <c r="G184" s="11"/>
      <c r="H184" s="95" t="s">
        <v>4787</v>
      </c>
      <c r="I184" s="96">
        <v>43282.0</v>
      </c>
      <c r="J184" s="4" t="s">
        <v>4788</v>
      </c>
      <c r="K184" s="4" t="s">
        <v>4509</v>
      </c>
      <c r="L184" s="4" t="s">
        <v>4789</v>
      </c>
    </row>
    <row r="185">
      <c r="A185" s="99" t="e">
        <v>#N/A</v>
      </c>
      <c r="B185" s="11"/>
      <c r="C185" s="4" t="s">
        <v>3559</v>
      </c>
      <c r="D185" s="4" t="s">
        <v>3557</v>
      </c>
      <c r="E185" s="4" t="s">
        <v>4790</v>
      </c>
      <c r="F185" s="11"/>
      <c r="G185" s="69" t="s">
        <v>4791</v>
      </c>
      <c r="H185" s="95" t="s">
        <v>3557</v>
      </c>
      <c r="I185" s="11"/>
      <c r="J185" s="11"/>
      <c r="K185" s="4" t="s">
        <v>109</v>
      </c>
      <c r="L185" s="11"/>
    </row>
    <row r="186">
      <c r="A186" s="99" t="e">
        <v>#N/A</v>
      </c>
      <c r="B186" s="4">
        <v>2019.0</v>
      </c>
      <c r="C186" s="4" t="s">
        <v>1702</v>
      </c>
      <c r="D186" s="4" t="s">
        <v>1695</v>
      </c>
      <c r="E186" s="4" t="s">
        <v>4565</v>
      </c>
      <c r="F186" s="4" t="s">
        <v>1705</v>
      </c>
      <c r="G186" s="69" t="s">
        <v>4792</v>
      </c>
      <c r="H186" s="95" t="s">
        <v>1703</v>
      </c>
      <c r="I186" s="98">
        <v>43678.0</v>
      </c>
      <c r="J186" s="11"/>
      <c r="K186" s="4" t="s">
        <v>109</v>
      </c>
      <c r="L186" s="4" t="s">
        <v>4793</v>
      </c>
    </row>
    <row r="187">
      <c r="A187" s="99" t="e">
        <v>#N/A</v>
      </c>
      <c r="B187" s="4">
        <v>2019.0</v>
      </c>
      <c r="C187" s="4" t="s">
        <v>3562</v>
      </c>
      <c r="D187" s="4" t="s">
        <v>3560</v>
      </c>
      <c r="E187" s="11"/>
      <c r="F187" s="4" t="s">
        <v>3563</v>
      </c>
      <c r="G187" s="11"/>
      <c r="H187" s="4" t="s">
        <v>4794</v>
      </c>
      <c r="I187" s="98">
        <v>43709.0</v>
      </c>
      <c r="J187" s="11"/>
      <c r="K187" s="4" t="s">
        <v>4494</v>
      </c>
      <c r="L187" s="11"/>
    </row>
    <row r="188">
      <c r="A188" s="99" t="e">
        <v>#N/A</v>
      </c>
      <c r="B188" s="4">
        <v>2000.0</v>
      </c>
      <c r="C188" s="4" t="s">
        <v>2622</v>
      </c>
      <c r="D188" s="4" t="s">
        <v>2615</v>
      </c>
      <c r="E188" s="4" t="s">
        <v>4795</v>
      </c>
      <c r="F188" s="4" t="s">
        <v>2626</v>
      </c>
      <c r="G188" s="11"/>
      <c r="H188" s="4" t="s">
        <v>2623</v>
      </c>
      <c r="I188" s="97">
        <v>36800.0</v>
      </c>
      <c r="J188" s="4" t="s">
        <v>4796</v>
      </c>
      <c r="K188" s="4" t="s">
        <v>261</v>
      </c>
      <c r="L188" s="4" t="s">
        <v>4797</v>
      </c>
    </row>
    <row r="189">
      <c r="A189" s="99" t="e">
        <v>#N/A</v>
      </c>
      <c r="B189" s="4">
        <v>2012.0</v>
      </c>
      <c r="C189" s="4" t="s">
        <v>2633</v>
      </c>
      <c r="D189" s="4" t="s">
        <v>2627</v>
      </c>
      <c r="E189" s="4" t="s">
        <v>4531</v>
      </c>
      <c r="F189" s="4" t="s">
        <v>2637</v>
      </c>
      <c r="G189" s="69" t="s">
        <v>4798</v>
      </c>
      <c r="H189" s="4" t="s">
        <v>4799</v>
      </c>
      <c r="I189" s="4">
        <v>2012.0</v>
      </c>
      <c r="J189" s="4" t="s">
        <v>4800</v>
      </c>
      <c r="K189" s="4" t="s">
        <v>4801</v>
      </c>
      <c r="L189" s="4" t="s">
        <v>4802</v>
      </c>
    </row>
    <row r="190">
      <c r="A190" s="99" t="e">
        <v>#N/A</v>
      </c>
      <c r="B190" s="4">
        <v>2002.0</v>
      </c>
      <c r="C190" s="4" t="s">
        <v>3080</v>
      </c>
      <c r="D190" s="4" t="s">
        <v>3074</v>
      </c>
      <c r="E190" s="4" t="s">
        <v>4493</v>
      </c>
      <c r="F190" s="4" t="s">
        <v>3084</v>
      </c>
      <c r="G190" s="11"/>
      <c r="H190" s="4" t="s">
        <v>3081</v>
      </c>
      <c r="I190" s="96">
        <v>37347.0</v>
      </c>
      <c r="J190" s="11"/>
      <c r="K190" s="4" t="s">
        <v>177</v>
      </c>
      <c r="L190" s="4" t="s">
        <v>4803</v>
      </c>
    </row>
    <row r="191">
      <c r="A191" s="99" t="e">
        <v>#N/A</v>
      </c>
      <c r="B191" s="4">
        <v>1985.0</v>
      </c>
      <c r="C191" s="4" t="s">
        <v>3909</v>
      </c>
      <c r="D191" s="4" t="s">
        <v>3907</v>
      </c>
      <c r="E191" s="4" t="s">
        <v>4804</v>
      </c>
      <c r="F191" s="4" t="s">
        <v>3910</v>
      </c>
      <c r="G191" s="69" t="s">
        <v>4805</v>
      </c>
      <c r="H191" s="11"/>
      <c r="I191" s="96">
        <v>31229.0</v>
      </c>
      <c r="J191" s="11"/>
      <c r="K191" s="4" t="s">
        <v>109</v>
      </c>
      <c r="L191" s="11"/>
    </row>
    <row r="192">
      <c r="A192" s="99" t="e">
        <v>#N/A</v>
      </c>
      <c r="B192" s="4">
        <v>2000.0</v>
      </c>
      <c r="C192" s="4" t="s">
        <v>4024</v>
      </c>
      <c r="D192" s="4" t="s">
        <v>4021</v>
      </c>
      <c r="E192" s="4" t="s">
        <v>4806</v>
      </c>
      <c r="F192" s="4" t="s">
        <v>4025</v>
      </c>
      <c r="G192" s="11"/>
      <c r="H192" s="11"/>
      <c r="I192" s="4">
        <v>2000.0</v>
      </c>
      <c r="J192" s="11"/>
      <c r="K192" s="4" t="s">
        <v>4494</v>
      </c>
      <c r="L192" s="11"/>
    </row>
    <row r="193">
      <c r="A193" s="99" t="e">
        <v>#N/A</v>
      </c>
      <c r="B193" s="4">
        <v>2019.0</v>
      </c>
      <c r="C193" s="4" t="s">
        <v>1713</v>
      </c>
      <c r="D193" s="4" t="s">
        <v>1706</v>
      </c>
      <c r="E193" s="4" t="s">
        <v>4493</v>
      </c>
      <c r="F193" s="4" t="s">
        <v>1717</v>
      </c>
      <c r="G193" s="11"/>
      <c r="H193" s="4" t="s">
        <v>1714</v>
      </c>
      <c r="I193" s="96">
        <v>43466.0</v>
      </c>
      <c r="J193" s="11"/>
      <c r="K193" s="4" t="s">
        <v>109</v>
      </c>
      <c r="L193" s="4" t="s">
        <v>4807</v>
      </c>
    </row>
    <row r="194">
      <c r="A194" s="99" t="e">
        <v>#N/A</v>
      </c>
      <c r="B194" s="4">
        <v>2021.0</v>
      </c>
      <c r="C194" s="4" t="s">
        <v>3091</v>
      </c>
      <c r="D194" s="4" t="s">
        <v>3085</v>
      </c>
      <c r="E194" s="4" t="s">
        <v>4493</v>
      </c>
      <c r="F194" s="4" t="s">
        <v>3095</v>
      </c>
      <c r="G194" s="11"/>
      <c r="H194" s="4" t="s">
        <v>3092</v>
      </c>
      <c r="I194" s="96">
        <v>44228.0</v>
      </c>
      <c r="J194" s="11"/>
      <c r="K194" s="4" t="s">
        <v>177</v>
      </c>
      <c r="L194" s="4" t="s">
        <v>4808</v>
      </c>
    </row>
    <row r="195">
      <c r="A195" s="99" t="e">
        <v>#N/A</v>
      </c>
      <c r="B195" s="4">
        <v>2016.0</v>
      </c>
      <c r="C195" s="4" t="s">
        <v>3566</v>
      </c>
      <c r="D195" s="4" t="s">
        <v>3564</v>
      </c>
      <c r="E195" s="4" t="s">
        <v>4809</v>
      </c>
      <c r="F195" s="4" t="s">
        <v>3567</v>
      </c>
      <c r="G195" s="2"/>
      <c r="H195" s="11"/>
      <c r="I195" s="4">
        <v>2016.0</v>
      </c>
      <c r="J195" s="11"/>
      <c r="K195" s="4" t="s">
        <v>4494</v>
      </c>
      <c r="L195" s="11"/>
    </row>
    <row r="196">
      <c r="A196" s="99" t="e">
        <v>#N/A</v>
      </c>
      <c r="B196" s="4">
        <v>2019.0</v>
      </c>
      <c r="C196" s="4" t="s">
        <v>3982</v>
      </c>
      <c r="D196" s="4" t="s">
        <v>3977</v>
      </c>
      <c r="E196" s="4" t="s">
        <v>4493</v>
      </c>
      <c r="F196" s="4" t="s">
        <v>3986</v>
      </c>
      <c r="G196" s="11"/>
      <c r="H196" s="4" t="s">
        <v>4810</v>
      </c>
      <c r="I196" s="96">
        <v>43466.0</v>
      </c>
      <c r="J196" s="11"/>
      <c r="K196" s="4" t="s">
        <v>1301</v>
      </c>
      <c r="L196" s="4" t="s">
        <v>4811</v>
      </c>
    </row>
    <row r="197">
      <c r="A197" s="99" t="e">
        <v>#N/A</v>
      </c>
      <c r="B197" s="4">
        <v>2012.0</v>
      </c>
      <c r="C197" s="4" t="s">
        <v>1043</v>
      </c>
      <c r="D197" s="4" t="s">
        <v>1035</v>
      </c>
      <c r="E197" s="4" t="s">
        <v>4739</v>
      </c>
      <c r="F197" s="4" t="s">
        <v>1047</v>
      </c>
      <c r="G197" s="11"/>
      <c r="H197" s="4" t="s">
        <v>1044</v>
      </c>
      <c r="I197" s="97">
        <v>41183.0</v>
      </c>
      <c r="J197" s="4" t="s">
        <v>4796</v>
      </c>
      <c r="K197" s="4" t="s">
        <v>261</v>
      </c>
      <c r="L197" s="4" t="s">
        <v>4812</v>
      </c>
    </row>
    <row r="198">
      <c r="A198" s="99" t="e">
        <v>#N/A</v>
      </c>
      <c r="B198" s="4">
        <v>2012.0</v>
      </c>
      <c r="C198" s="4" t="s">
        <v>1043</v>
      </c>
      <c r="D198" s="4" t="s">
        <v>1035</v>
      </c>
      <c r="E198" s="4" t="s">
        <v>4739</v>
      </c>
      <c r="F198" s="4" t="s">
        <v>1047</v>
      </c>
      <c r="G198" s="11"/>
      <c r="H198" s="4" t="s">
        <v>1044</v>
      </c>
      <c r="I198" s="97">
        <v>41183.0</v>
      </c>
      <c r="J198" s="11"/>
      <c r="K198" s="4" t="s">
        <v>261</v>
      </c>
      <c r="L198" s="4" t="s">
        <v>4812</v>
      </c>
    </row>
    <row r="199">
      <c r="A199" s="99" t="e">
        <v>#N/A</v>
      </c>
      <c r="B199" s="4">
        <v>2013.0</v>
      </c>
      <c r="C199" s="4" t="s">
        <v>2644</v>
      </c>
      <c r="D199" s="4" t="s">
        <v>2638</v>
      </c>
      <c r="E199" s="4" t="s">
        <v>4813</v>
      </c>
      <c r="F199" s="4" t="s">
        <v>2648</v>
      </c>
      <c r="G199" s="11"/>
      <c r="H199" s="4" t="s">
        <v>4814</v>
      </c>
      <c r="I199" s="96">
        <v>41518.0</v>
      </c>
      <c r="J199" s="11"/>
      <c r="K199" s="4" t="s">
        <v>4815</v>
      </c>
      <c r="L199" s="4" t="s">
        <v>4816</v>
      </c>
    </row>
    <row r="200">
      <c r="A200" s="99" t="e">
        <v>#N/A</v>
      </c>
      <c r="B200" s="4">
        <v>2009.0</v>
      </c>
      <c r="C200" s="4" t="s">
        <v>1726</v>
      </c>
      <c r="D200" s="4" t="s">
        <v>1718</v>
      </c>
      <c r="E200" s="4" t="s">
        <v>4817</v>
      </c>
      <c r="F200" s="4" t="s">
        <v>1730</v>
      </c>
      <c r="G200" s="69" t="s">
        <v>4818</v>
      </c>
      <c r="H200" s="4" t="s">
        <v>1727</v>
      </c>
      <c r="I200" s="98">
        <v>40086.0</v>
      </c>
      <c r="J200" s="11"/>
      <c r="K200" s="4" t="s">
        <v>109</v>
      </c>
      <c r="L200" s="4" t="s">
        <v>4819</v>
      </c>
    </row>
    <row r="201">
      <c r="A201" s="99" t="e">
        <v>#N/A</v>
      </c>
      <c r="B201" s="4">
        <v>2020.0</v>
      </c>
      <c r="C201" s="4" t="s">
        <v>3703</v>
      </c>
      <c r="D201" s="4" t="s">
        <v>3702</v>
      </c>
      <c r="E201" s="4" t="s">
        <v>4820</v>
      </c>
      <c r="F201" s="4" t="s">
        <v>3704</v>
      </c>
      <c r="G201" s="69" t="s">
        <v>4821</v>
      </c>
      <c r="H201" s="11"/>
      <c r="I201" s="98">
        <v>43955.0</v>
      </c>
      <c r="J201" s="11"/>
      <c r="K201" s="4" t="s">
        <v>4494</v>
      </c>
      <c r="L201" s="11"/>
    </row>
    <row r="202">
      <c r="A202" s="99" t="e">
        <v>#N/A</v>
      </c>
      <c r="B202" s="4">
        <v>2014.0</v>
      </c>
      <c r="C202" s="4" t="s">
        <v>2656</v>
      </c>
      <c r="D202" s="4" t="s">
        <v>2649</v>
      </c>
      <c r="E202" s="4" t="s">
        <v>4822</v>
      </c>
      <c r="F202" s="4" t="s">
        <v>2659</v>
      </c>
      <c r="G202" s="69" t="s">
        <v>4823</v>
      </c>
      <c r="H202" s="4" t="s">
        <v>4824</v>
      </c>
      <c r="I202" s="96">
        <v>41640.0</v>
      </c>
      <c r="J202" s="11"/>
      <c r="K202" s="4" t="s">
        <v>4825</v>
      </c>
      <c r="L202" s="11"/>
    </row>
    <row r="203">
      <c r="A203" s="99" t="e">
        <v>#N/A</v>
      </c>
      <c r="B203" s="4">
        <v>2003.0</v>
      </c>
      <c r="C203" s="4" t="s">
        <v>3429</v>
      </c>
      <c r="D203" s="4" t="s">
        <v>3422</v>
      </c>
      <c r="E203" s="4" t="s">
        <v>4826</v>
      </c>
      <c r="F203" s="4" t="s">
        <v>3433</v>
      </c>
      <c r="G203" s="11"/>
      <c r="H203" s="11"/>
      <c r="I203" s="4">
        <v>2003.0</v>
      </c>
      <c r="J203" s="11"/>
      <c r="K203" s="4" t="s">
        <v>4509</v>
      </c>
      <c r="L203" s="11"/>
    </row>
    <row r="204">
      <c r="A204" s="99" t="e">
        <v>#N/A</v>
      </c>
      <c r="B204" s="4">
        <v>2020.0</v>
      </c>
      <c r="C204" s="4" t="s">
        <v>1737</v>
      </c>
      <c r="D204" s="4" t="s">
        <v>1731</v>
      </c>
      <c r="E204" s="4" t="s">
        <v>4493</v>
      </c>
      <c r="F204" s="4" t="s">
        <v>1740</v>
      </c>
      <c r="G204" s="11"/>
      <c r="H204" s="4" t="s">
        <v>4827</v>
      </c>
      <c r="I204" s="4">
        <v>2020.0</v>
      </c>
      <c r="J204" s="11"/>
      <c r="K204" s="4" t="s">
        <v>109</v>
      </c>
      <c r="L204" s="11"/>
    </row>
    <row r="205">
      <c r="A205" s="99" t="e">
        <v>#N/A</v>
      </c>
      <c r="B205" s="4">
        <v>2010.0</v>
      </c>
      <c r="C205" s="4" t="s">
        <v>4028</v>
      </c>
      <c r="D205" s="4" t="s">
        <v>4026</v>
      </c>
      <c r="E205" s="4" t="s">
        <v>4515</v>
      </c>
      <c r="F205" s="4" t="s">
        <v>4030</v>
      </c>
      <c r="G205" s="11"/>
      <c r="H205" s="6"/>
      <c r="I205" s="4">
        <v>2010.0</v>
      </c>
      <c r="J205" s="11"/>
      <c r="K205" s="4" t="s">
        <v>4494</v>
      </c>
      <c r="L205" s="11"/>
    </row>
    <row r="206">
      <c r="A206" s="99" t="e">
        <v>#N/A</v>
      </c>
      <c r="B206" s="4">
        <v>2021.0</v>
      </c>
      <c r="C206" s="4" t="s">
        <v>3104</v>
      </c>
      <c r="D206" s="4" t="s">
        <v>3096</v>
      </c>
      <c r="E206" s="4" t="s">
        <v>4493</v>
      </c>
      <c r="F206" s="4" t="s">
        <v>3108</v>
      </c>
      <c r="G206" s="11"/>
      <c r="H206" s="4" t="s">
        <v>3105</v>
      </c>
      <c r="I206" s="96">
        <v>44348.0</v>
      </c>
      <c r="J206" s="11"/>
      <c r="K206" s="4" t="s">
        <v>4828</v>
      </c>
      <c r="L206" s="4" t="s">
        <v>4829</v>
      </c>
    </row>
    <row r="207">
      <c r="A207" s="99" t="e">
        <v>#N/A</v>
      </c>
      <c r="B207" s="4">
        <v>2020.0</v>
      </c>
      <c r="C207" s="4" t="s">
        <v>2387</v>
      </c>
      <c r="D207" s="4" t="s">
        <v>2380</v>
      </c>
      <c r="E207" s="4" t="s">
        <v>4565</v>
      </c>
      <c r="F207" s="4" t="s">
        <v>2391</v>
      </c>
      <c r="G207" s="69" t="s">
        <v>4830</v>
      </c>
      <c r="H207" s="4" t="s">
        <v>2388</v>
      </c>
      <c r="I207" s="98">
        <v>44136.0</v>
      </c>
      <c r="J207" s="11"/>
      <c r="K207" s="4" t="s">
        <v>4831</v>
      </c>
      <c r="L207" s="4" t="s">
        <v>4832</v>
      </c>
    </row>
    <row r="208">
      <c r="A208" s="99" t="e">
        <v>#N/A</v>
      </c>
      <c r="B208" s="4">
        <v>2013.0</v>
      </c>
      <c r="C208" s="4" t="s">
        <v>2666</v>
      </c>
      <c r="D208" s="4" t="s">
        <v>2660</v>
      </c>
      <c r="E208" s="4" t="s">
        <v>532</v>
      </c>
      <c r="F208" s="4" t="s">
        <v>2670</v>
      </c>
      <c r="G208" s="11"/>
      <c r="H208" s="2"/>
      <c r="I208" s="4">
        <v>2013.0</v>
      </c>
      <c r="J208" s="11"/>
      <c r="K208" s="4" t="s">
        <v>4494</v>
      </c>
      <c r="L208" s="11"/>
    </row>
    <row r="209">
      <c r="A209" s="99" t="e">
        <v>#N/A</v>
      </c>
      <c r="B209" s="4">
        <v>2010.0</v>
      </c>
      <c r="C209" s="4" t="s">
        <v>3969</v>
      </c>
      <c r="D209" s="4" t="s">
        <v>3968</v>
      </c>
      <c r="E209" s="4" t="s">
        <v>4833</v>
      </c>
      <c r="F209" s="11"/>
      <c r="G209" s="11"/>
      <c r="H209" s="4" t="s">
        <v>4834</v>
      </c>
      <c r="I209" s="98">
        <v>40471.0</v>
      </c>
      <c r="J209" s="11"/>
      <c r="K209" s="4" t="s">
        <v>4835</v>
      </c>
      <c r="L209" s="11"/>
    </row>
    <row r="210">
      <c r="A210" s="99" t="e">
        <v>#N/A</v>
      </c>
      <c r="B210" s="4">
        <v>2010.0</v>
      </c>
      <c r="C210" s="4" t="s">
        <v>2678</v>
      </c>
      <c r="D210" s="4" t="s">
        <v>2671</v>
      </c>
      <c r="E210" s="4" t="s">
        <v>4836</v>
      </c>
      <c r="F210" s="4" t="s">
        <v>2682</v>
      </c>
      <c r="G210" s="69" t="s">
        <v>4837</v>
      </c>
      <c r="H210" s="4" t="s">
        <v>2679</v>
      </c>
      <c r="I210" s="96">
        <v>40238.0</v>
      </c>
      <c r="J210" s="11"/>
      <c r="K210" s="4" t="s">
        <v>4835</v>
      </c>
      <c r="L210" s="11"/>
    </row>
    <row r="211">
      <c r="A211" s="99" t="e">
        <v>#N/A</v>
      </c>
      <c r="B211" s="4">
        <v>2018.0</v>
      </c>
      <c r="C211" s="4" t="s">
        <v>1056</v>
      </c>
      <c r="D211" s="4" t="s">
        <v>1048</v>
      </c>
      <c r="E211" s="4" t="s">
        <v>4838</v>
      </c>
      <c r="F211" s="4" t="s">
        <v>1060</v>
      </c>
      <c r="G211" s="69" t="s">
        <v>4839</v>
      </c>
      <c r="H211" s="4" t="s">
        <v>1057</v>
      </c>
      <c r="I211" s="98">
        <v>43154.0</v>
      </c>
      <c r="J211" s="11"/>
      <c r="K211" s="4" t="s">
        <v>261</v>
      </c>
      <c r="L211" s="4" t="s">
        <v>4840</v>
      </c>
    </row>
    <row r="212">
      <c r="A212" s="99" t="e">
        <v>#N/A</v>
      </c>
      <c r="B212" s="4">
        <v>2021.0</v>
      </c>
      <c r="C212" s="4" t="s">
        <v>3706</v>
      </c>
      <c r="D212" s="4" t="s">
        <v>3705</v>
      </c>
      <c r="E212" s="11"/>
      <c r="F212" s="11"/>
      <c r="G212" s="11"/>
      <c r="H212" s="4" t="s">
        <v>4841</v>
      </c>
      <c r="I212" s="4">
        <v>2021.0</v>
      </c>
      <c r="J212" s="11"/>
      <c r="K212" s="4" t="s">
        <v>177</v>
      </c>
      <c r="L212" s="11"/>
    </row>
    <row r="213">
      <c r="A213" s="99" t="e">
        <v>#N/A</v>
      </c>
      <c r="B213" s="4">
        <v>2020.0</v>
      </c>
      <c r="C213" s="4" t="s">
        <v>3708</v>
      </c>
      <c r="D213" s="4" t="s">
        <v>3707</v>
      </c>
      <c r="E213" s="4" t="s">
        <v>4842</v>
      </c>
      <c r="F213" s="4" t="s">
        <v>3709</v>
      </c>
      <c r="G213" s="69" t="s">
        <v>4843</v>
      </c>
      <c r="H213" s="4" t="s">
        <v>4844</v>
      </c>
      <c r="I213" s="96">
        <v>43831.0</v>
      </c>
      <c r="J213" s="11"/>
      <c r="K213" s="4" t="s">
        <v>1602</v>
      </c>
      <c r="L213" s="11"/>
    </row>
    <row r="214">
      <c r="A214" s="99" t="e">
        <v>#N/A</v>
      </c>
      <c r="B214" s="4">
        <v>2009.0</v>
      </c>
      <c r="C214" s="4" t="s">
        <v>1069</v>
      </c>
      <c r="D214" s="4" t="s">
        <v>1061</v>
      </c>
      <c r="E214" s="4" t="s">
        <v>4845</v>
      </c>
      <c r="F214" s="4" t="s">
        <v>1072</v>
      </c>
      <c r="G214" s="11"/>
      <c r="H214" s="4" t="s">
        <v>4846</v>
      </c>
      <c r="I214" s="96">
        <v>39904.0</v>
      </c>
      <c r="J214" s="11"/>
      <c r="K214" s="4" t="s">
        <v>261</v>
      </c>
      <c r="L214" s="4" t="s">
        <v>4847</v>
      </c>
    </row>
    <row r="215">
      <c r="A215" s="99" t="e">
        <v>#N/A</v>
      </c>
      <c r="B215" s="4">
        <v>2020.0</v>
      </c>
      <c r="C215" s="4" t="s">
        <v>3569</v>
      </c>
      <c r="D215" s="4" t="s">
        <v>3568</v>
      </c>
      <c r="E215" s="4" t="s">
        <v>4632</v>
      </c>
      <c r="F215" s="4" t="s">
        <v>3570</v>
      </c>
      <c r="G215" s="69" t="s">
        <v>4848</v>
      </c>
      <c r="H215" s="4" t="s">
        <v>4849</v>
      </c>
      <c r="I215" s="98">
        <v>43983.0</v>
      </c>
      <c r="J215" s="11"/>
      <c r="K215" s="4" t="s">
        <v>4509</v>
      </c>
      <c r="L215" s="4" t="s">
        <v>4850</v>
      </c>
    </row>
    <row r="216">
      <c r="A216" s="99" t="e">
        <v>#N/A</v>
      </c>
      <c r="B216" s="4">
        <v>2017.0</v>
      </c>
      <c r="C216" s="4" t="s">
        <v>1750</v>
      </c>
      <c r="D216" s="4" t="s">
        <v>1741</v>
      </c>
      <c r="E216" s="4" t="s">
        <v>4851</v>
      </c>
      <c r="F216" s="4" t="s">
        <v>1754</v>
      </c>
      <c r="G216" s="69" t="s">
        <v>4852</v>
      </c>
      <c r="H216" s="4" t="s">
        <v>1751</v>
      </c>
      <c r="I216" s="4">
        <v>2017.0</v>
      </c>
      <c r="J216" s="11"/>
      <c r="K216" s="4" t="s">
        <v>109</v>
      </c>
      <c r="L216" s="4" t="s">
        <v>4853</v>
      </c>
    </row>
    <row r="217">
      <c r="A217" s="99" t="e">
        <v>#N/A</v>
      </c>
      <c r="B217" s="4">
        <v>2020.0</v>
      </c>
      <c r="C217" s="4" t="s">
        <v>3711</v>
      </c>
      <c r="D217" s="4" t="s">
        <v>4854</v>
      </c>
      <c r="E217" s="4" t="s">
        <v>4855</v>
      </c>
      <c r="F217" s="4" t="s">
        <v>3712</v>
      </c>
      <c r="G217" s="11"/>
      <c r="H217" s="4" t="s">
        <v>4856</v>
      </c>
      <c r="I217" s="98">
        <v>44075.0</v>
      </c>
      <c r="J217" s="11"/>
      <c r="K217" s="4" t="s">
        <v>177</v>
      </c>
      <c r="L217" s="11"/>
    </row>
    <row r="218">
      <c r="A218" s="99" t="e">
        <v>#N/A</v>
      </c>
      <c r="B218" s="4">
        <v>2001.0</v>
      </c>
      <c r="C218" s="4" t="s">
        <v>3898</v>
      </c>
      <c r="D218" s="4" t="s">
        <v>3897</v>
      </c>
      <c r="E218" s="4" t="s">
        <v>4857</v>
      </c>
      <c r="F218" s="4" t="s">
        <v>3899</v>
      </c>
      <c r="G218" s="11"/>
      <c r="H218" s="4" t="s">
        <v>4858</v>
      </c>
      <c r="I218" s="97">
        <v>37165.0</v>
      </c>
      <c r="J218" s="11"/>
      <c r="K218" s="4" t="s">
        <v>109</v>
      </c>
      <c r="L218" s="4" t="s">
        <v>4859</v>
      </c>
    </row>
    <row r="219">
      <c r="A219" s="99" t="e">
        <v>#N/A</v>
      </c>
      <c r="B219" s="4">
        <v>2020.0</v>
      </c>
      <c r="C219" s="4" t="s">
        <v>1762</v>
      </c>
      <c r="D219" s="4" t="s">
        <v>1755</v>
      </c>
      <c r="E219" s="4" t="s">
        <v>4720</v>
      </c>
      <c r="F219" s="4" t="s">
        <v>1765</v>
      </c>
      <c r="G219" s="69" t="s">
        <v>4860</v>
      </c>
      <c r="H219" s="4" t="s">
        <v>4861</v>
      </c>
      <c r="I219" s="96">
        <v>44044.0</v>
      </c>
      <c r="J219" s="11"/>
      <c r="K219" s="4" t="s">
        <v>109</v>
      </c>
      <c r="L219" s="11"/>
    </row>
    <row r="220">
      <c r="A220" s="99" t="e">
        <v>#N/A</v>
      </c>
      <c r="B220" s="4">
        <v>2018.0</v>
      </c>
      <c r="C220" s="4" t="s">
        <v>3714</v>
      </c>
      <c r="D220" s="4" t="s">
        <v>3713</v>
      </c>
      <c r="E220" s="4" t="s">
        <v>4862</v>
      </c>
      <c r="F220" s="11"/>
      <c r="G220" s="69" t="s">
        <v>4863</v>
      </c>
      <c r="H220" s="4" t="s">
        <v>4864</v>
      </c>
      <c r="I220" s="98">
        <v>43373.0</v>
      </c>
      <c r="J220" s="4" t="s">
        <v>4865</v>
      </c>
      <c r="K220" s="4" t="s">
        <v>4509</v>
      </c>
      <c r="L220" s="4" t="s">
        <v>4866</v>
      </c>
    </row>
    <row r="221">
      <c r="A221" s="99" t="e">
        <v>#N/A</v>
      </c>
      <c r="B221" s="4">
        <v>2021.0</v>
      </c>
      <c r="C221" s="4" t="s">
        <v>3947</v>
      </c>
      <c r="D221" s="4" t="s">
        <v>3946</v>
      </c>
      <c r="E221" s="4" t="s">
        <v>4867</v>
      </c>
      <c r="F221" s="4" t="s">
        <v>3948</v>
      </c>
      <c r="G221" s="11"/>
      <c r="H221" s="4" t="s">
        <v>4868</v>
      </c>
      <c r="I221" s="4">
        <v>2021.0</v>
      </c>
      <c r="J221" s="11"/>
      <c r="K221" s="4" t="s">
        <v>109</v>
      </c>
      <c r="L221" s="11"/>
    </row>
    <row r="222">
      <c r="A222" s="99" t="e">
        <v>#N/A</v>
      </c>
      <c r="B222" s="4">
        <v>2021.0</v>
      </c>
      <c r="C222" s="4" t="s">
        <v>4869</v>
      </c>
      <c r="D222" s="4" t="s">
        <v>4870</v>
      </c>
      <c r="E222" s="4" t="s">
        <v>4493</v>
      </c>
      <c r="F222" s="4" t="s">
        <v>3948</v>
      </c>
      <c r="G222" s="69" t="s">
        <v>4871</v>
      </c>
      <c r="H222" s="4" t="s">
        <v>4872</v>
      </c>
      <c r="I222" s="4">
        <v>2021.0</v>
      </c>
      <c r="J222" s="11"/>
      <c r="K222" s="4" t="s">
        <v>109</v>
      </c>
      <c r="L222" s="11"/>
    </row>
    <row r="223">
      <c r="A223" s="99" t="e">
        <v>#N/A</v>
      </c>
      <c r="B223" s="4">
        <v>2006.0</v>
      </c>
      <c r="C223" s="4" t="s">
        <v>2690</v>
      </c>
      <c r="D223" s="4" t="s">
        <v>2683</v>
      </c>
      <c r="E223" s="4" t="s">
        <v>4873</v>
      </c>
      <c r="F223" s="4" t="s">
        <v>2694</v>
      </c>
      <c r="G223" s="11"/>
      <c r="H223" s="2"/>
      <c r="I223" s="4">
        <v>2006.0</v>
      </c>
      <c r="J223" s="11"/>
      <c r="K223" s="4" t="s">
        <v>1301</v>
      </c>
      <c r="L223" s="11"/>
    </row>
    <row r="224">
      <c r="A224" s="99" t="e">
        <v>#N/A</v>
      </c>
      <c r="B224" s="4">
        <v>2007.0</v>
      </c>
      <c r="C224" s="4" t="s">
        <v>2701</v>
      </c>
      <c r="D224" s="4" t="s">
        <v>2695</v>
      </c>
      <c r="E224" s="4" t="s">
        <v>4874</v>
      </c>
      <c r="F224" s="4" t="s">
        <v>2703</v>
      </c>
      <c r="G224" s="6"/>
      <c r="H224" s="11"/>
      <c r="I224" s="4">
        <v>2007.0</v>
      </c>
      <c r="J224" s="11"/>
      <c r="K224" s="4" t="s">
        <v>177</v>
      </c>
      <c r="L224" s="11"/>
    </row>
    <row r="225">
      <c r="A225" s="99" t="e">
        <v>#N/A</v>
      </c>
      <c r="B225" s="4">
        <v>2004.0</v>
      </c>
      <c r="C225" s="4" t="s">
        <v>3572</v>
      </c>
      <c r="D225" s="4" t="s">
        <v>3571</v>
      </c>
      <c r="E225" s="4" t="s">
        <v>4875</v>
      </c>
      <c r="F225" s="4" t="s">
        <v>3573</v>
      </c>
      <c r="G225" s="11"/>
      <c r="H225" s="11"/>
      <c r="I225" s="4">
        <v>2004.0</v>
      </c>
      <c r="J225" s="11"/>
      <c r="K225" s="4" t="s">
        <v>4876</v>
      </c>
      <c r="L225" s="11"/>
    </row>
    <row r="226">
      <c r="A226" s="99" t="e">
        <v>#N/A</v>
      </c>
      <c r="B226" s="4">
        <v>2021.0</v>
      </c>
      <c r="C226" s="4" t="s">
        <v>3575</v>
      </c>
      <c r="D226" s="4" t="s">
        <v>3574</v>
      </c>
      <c r="E226" s="11"/>
      <c r="F226" s="11"/>
      <c r="G226" s="69" t="s">
        <v>4877</v>
      </c>
      <c r="H226" s="4" t="s">
        <v>4878</v>
      </c>
      <c r="I226" s="98">
        <v>44223.0</v>
      </c>
      <c r="J226" s="11"/>
      <c r="K226" s="4" t="s">
        <v>109</v>
      </c>
      <c r="L226" s="4" t="s">
        <v>4879</v>
      </c>
    </row>
    <row r="227">
      <c r="A227" s="99" t="e">
        <v>#N/A</v>
      </c>
      <c r="B227" s="4">
        <v>2021.0</v>
      </c>
      <c r="C227" s="4" t="s">
        <v>3578</v>
      </c>
      <c r="D227" s="4" t="s">
        <v>3577</v>
      </c>
      <c r="E227" s="11"/>
      <c r="F227" s="11"/>
      <c r="G227" s="69" t="s">
        <v>4880</v>
      </c>
      <c r="H227" s="4" t="s">
        <v>4881</v>
      </c>
      <c r="I227" s="98">
        <v>44229.0</v>
      </c>
      <c r="J227" s="11"/>
      <c r="K227" s="4" t="s">
        <v>109</v>
      </c>
      <c r="L227" s="11"/>
    </row>
    <row r="228">
      <c r="A228" s="99" t="e">
        <v>#N/A</v>
      </c>
      <c r="B228" s="4">
        <v>2005.0</v>
      </c>
      <c r="C228" s="4" t="s">
        <v>4009</v>
      </c>
      <c r="D228" s="4" t="s">
        <v>4008</v>
      </c>
      <c r="E228" s="4" t="s">
        <v>4882</v>
      </c>
      <c r="F228" s="4" t="s">
        <v>4010</v>
      </c>
      <c r="G228" s="69" t="s">
        <v>4883</v>
      </c>
      <c r="H228" s="11"/>
      <c r="I228" s="98">
        <v>38687.0</v>
      </c>
      <c r="J228" s="4" t="s">
        <v>4884</v>
      </c>
      <c r="K228" s="4" t="s">
        <v>4825</v>
      </c>
      <c r="L228" s="11"/>
    </row>
    <row r="229">
      <c r="A229" s="99" t="e">
        <v>#N/A</v>
      </c>
      <c r="B229" s="11"/>
      <c r="C229" s="4" t="s">
        <v>4885</v>
      </c>
      <c r="D229" s="4" t="s">
        <v>4886</v>
      </c>
      <c r="E229" s="11"/>
      <c r="F229" s="11"/>
      <c r="G229" s="69" t="s">
        <v>4887</v>
      </c>
      <c r="H229" s="4" t="s">
        <v>4888</v>
      </c>
      <c r="I229" s="96"/>
      <c r="J229" s="11"/>
      <c r="K229" s="4" t="s">
        <v>1602</v>
      </c>
      <c r="L229" s="11"/>
    </row>
    <row r="230">
      <c r="A230" s="99" t="e">
        <v>#N/A</v>
      </c>
      <c r="B230" s="4">
        <v>2014.0</v>
      </c>
      <c r="C230" s="4" t="s">
        <v>4045</v>
      </c>
      <c r="D230" s="4" t="s">
        <v>4044</v>
      </c>
      <c r="E230" s="4" t="s">
        <v>4889</v>
      </c>
      <c r="F230" s="4" t="s">
        <v>4046</v>
      </c>
      <c r="G230" s="11"/>
      <c r="H230" s="2"/>
      <c r="I230" s="4">
        <v>2014.0</v>
      </c>
      <c r="J230" s="11"/>
      <c r="K230" s="4" t="s">
        <v>177</v>
      </c>
      <c r="L230" s="11"/>
    </row>
    <row r="231">
      <c r="A231" s="99" t="e">
        <v>#N/A</v>
      </c>
      <c r="B231" s="4">
        <v>2007.0</v>
      </c>
      <c r="C231" s="4" t="s">
        <v>3810</v>
      </c>
      <c r="D231" s="4" t="s">
        <v>3809</v>
      </c>
      <c r="E231" s="4" t="s">
        <v>4822</v>
      </c>
      <c r="F231" s="4" t="s">
        <v>3811</v>
      </c>
      <c r="G231" s="69" t="s">
        <v>4890</v>
      </c>
      <c r="H231" s="4" t="s">
        <v>4891</v>
      </c>
      <c r="I231" s="97">
        <v>39417.0</v>
      </c>
      <c r="J231" s="11"/>
      <c r="K231" s="4" t="s">
        <v>109</v>
      </c>
      <c r="L231" s="4" t="s">
        <v>4892</v>
      </c>
    </row>
    <row r="232">
      <c r="A232" s="99" t="e">
        <v>#N/A</v>
      </c>
      <c r="B232" s="4">
        <v>2021.0</v>
      </c>
      <c r="C232" s="4" t="s">
        <v>4893</v>
      </c>
      <c r="D232" s="4" t="s">
        <v>4894</v>
      </c>
      <c r="E232" s="4" t="s">
        <v>4895</v>
      </c>
      <c r="F232" s="4" t="s">
        <v>4896</v>
      </c>
      <c r="G232" s="69" t="s">
        <v>4897</v>
      </c>
      <c r="H232" s="4" t="s">
        <v>4898</v>
      </c>
      <c r="I232" s="96">
        <v>44348.0</v>
      </c>
      <c r="J232" s="4" t="s">
        <v>4899</v>
      </c>
      <c r="K232" s="4" t="s">
        <v>109</v>
      </c>
      <c r="L232" s="4" t="s">
        <v>4900</v>
      </c>
    </row>
    <row r="233">
      <c r="A233" s="99" t="e">
        <v>#N/A</v>
      </c>
      <c r="B233" s="4">
        <v>2012.0</v>
      </c>
      <c r="C233" s="4" t="s">
        <v>2399</v>
      </c>
      <c r="D233" s="4" t="s">
        <v>2392</v>
      </c>
      <c r="E233" s="4" t="s">
        <v>2971</v>
      </c>
      <c r="F233" s="4" t="s">
        <v>2402</v>
      </c>
      <c r="G233" s="69" t="s">
        <v>4901</v>
      </c>
      <c r="H233" s="4" t="s">
        <v>2400</v>
      </c>
      <c r="I233" s="98">
        <v>41177.0</v>
      </c>
      <c r="J233" s="11"/>
      <c r="K233" s="4" t="s">
        <v>261</v>
      </c>
      <c r="L233" s="4" t="s">
        <v>4902</v>
      </c>
    </row>
    <row r="234">
      <c r="A234" s="99" t="e">
        <v>#N/A</v>
      </c>
      <c r="B234" s="4">
        <v>2007.0</v>
      </c>
      <c r="C234" s="4" t="s">
        <v>2412</v>
      </c>
      <c r="D234" s="4" t="s">
        <v>2403</v>
      </c>
      <c r="E234" s="4" t="s">
        <v>4903</v>
      </c>
      <c r="F234" s="4" t="s">
        <v>2416</v>
      </c>
      <c r="G234" s="11"/>
      <c r="H234" s="4" t="s">
        <v>2413</v>
      </c>
      <c r="I234" s="96">
        <v>39264.0</v>
      </c>
      <c r="J234" s="11"/>
      <c r="K234" s="4" t="s">
        <v>4509</v>
      </c>
      <c r="L234" s="4" t="s">
        <v>4904</v>
      </c>
    </row>
    <row r="235">
      <c r="A235" s="99" t="e">
        <v>#N/A</v>
      </c>
      <c r="B235" s="4">
        <v>2021.0</v>
      </c>
      <c r="C235" s="4" t="s">
        <v>3580</v>
      </c>
      <c r="D235" s="4" t="s">
        <v>3579</v>
      </c>
      <c r="E235" s="4" t="s">
        <v>4905</v>
      </c>
      <c r="F235" s="4" t="s">
        <v>3581</v>
      </c>
      <c r="G235" s="11"/>
      <c r="H235" s="4" t="s">
        <v>4906</v>
      </c>
      <c r="I235" s="97">
        <v>44531.0</v>
      </c>
      <c r="J235" s="11"/>
      <c r="K235" s="4" t="s">
        <v>1602</v>
      </c>
      <c r="L235" s="11"/>
    </row>
    <row r="236">
      <c r="A236" s="99" t="e">
        <v>#N/A</v>
      </c>
      <c r="B236" s="4">
        <v>2018.0</v>
      </c>
      <c r="C236" s="4" t="s">
        <v>3717</v>
      </c>
      <c r="D236" s="4" t="s">
        <v>3716</v>
      </c>
      <c r="E236" s="4" t="s">
        <v>4755</v>
      </c>
      <c r="F236" s="4" t="s">
        <v>3718</v>
      </c>
      <c r="G236" s="69" t="s">
        <v>4907</v>
      </c>
      <c r="H236" s="11"/>
      <c r="I236" s="98">
        <v>43137.0</v>
      </c>
      <c r="J236" s="11"/>
      <c r="K236" s="4" t="s">
        <v>4733</v>
      </c>
      <c r="L236" s="11"/>
    </row>
    <row r="237">
      <c r="A237" s="99" t="e">
        <v>#N/A</v>
      </c>
      <c r="B237" s="4">
        <v>2016.0</v>
      </c>
      <c r="C237" s="4" t="s">
        <v>1081</v>
      </c>
      <c r="D237" s="4" t="s">
        <v>1073</v>
      </c>
      <c r="E237" s="4" t="s">
        <v>4513</v>
      </c>
      <c r="F237" s="4" t="s">
        <v>1085</v>
      </c>
      <c r="G237" s="69" t="s">
        <v>4908</v>
      </c>
      <c r="H237" s="4" t="s">
        <v>1082</v>
      </c>
      <c r="I237" s="4">
        <v>2016.0</v>
      </c>
      <c r="J237" s="11"/>
      <c r="K237" s="4" t="s">
        <v>261</v>
      </c>
      <c r="L237" s="4" t="s">
        <v>4909</v>
      </c>
    </row>
    <row r="238">
      <c r="A238" s="99" t="e">
        <v>#N/A</v>
      </c>
      <c r="B238" s="4">
        <v>2018.0</v>
      </c>
      <c r="C238" s="4" t="s">
        <v>1092</v>
      </c>
      <c r="D238" s="4" t="s">
        <v>1087</v>
      </c>
      <c r="E238" s="4" t="s">
        <v>4493</v>
      </c>
      <c r="F238" s="4" t="s">
        <v>1096</v>
      </c>
      <c r="G238" s="11"/>
      <c r="H238" s="4" t="s">
        <v>1093</v>
      </c>
      <c r="I238" s="96">
        <v>43101.0</v>
      </c>
      <c r="J238" s="4" t="s">
        <v>4910</v>
      </c>
      <c r="K238" s="4" t="s">
        <v>4911</v>
      </c>
      <c r="L238" s="4" t="s">
        <v>4912</v>
      </c>
    </row>
    <row r="239">
      <c r="A239" s="99" t="e">
        <v>#N/A</v>
      </c>
      <c r="B239" s="4">
        <v>2019.0</v>
      </c>
      <c r="C239" s="4" t="s">
        <v>4913</v>
      </c>
      <c r="D239" s="4" t="s">
        <v>4914</v>
      </c>
      <c r="E239" s="4" t="s">
        <v>4915</v>
      </c>
      <c r="F239" s="4" t="s">
        <v>4916</v>
      </c>
      <c r="G239" s="11"/>
      <c r="H239" s="4" t="s">
        <v>4917</v>
      </c>
      <c r="I239" s="4">
        <v>2019.0</v>
      </c>
      <c r="J239" s="11"/>
      <c r="K239" s="4" t="s">
        <v>109</v>
      </c>
      <c r="L239" s="11"/>
    </row>
    <row r="240">
      <c r="A240" s="99" t="e">
        <v>#N/A</v>
      </c>
      <c r="B240" s="4">
        <v>2008.0</v>
      </c>
      <c r="C240" s="4" t="s">
        <v>2710</v>
      </c>
      <c r="D240" s="4" t="s">
        <v>2704</v>
      </c>
      <c r="E240" s="4" t="s">
        <v>4918</v>
      </c>
      <c r="F240" s="4" t="s">
        <v>2713</v>
      </c>
      <c r="G240" s="6"/>
      <c r="H240" s="11"/>
      <c r="I240" s="4">
        <v>2008.0</v>
      </c>
      <c r="J240" s="11"/>
      <c r="K240" s="4" t="s">
        <v>4494</v>
      </c>
      <c r="L240" s="11"/>
    </row>
    <row r="241">
      <c r="A241" s="99" t="e">
        <v>#N/A</v>
      </c>
      <c r="B241" s="4">
        <v>2000.0</v>
      </c>
      <c r="C241" s="4" t="s">
        <v>3440</v>
      </c>
      <c r="D241" s="4" t="s">
        <v>3434</v>
      </c>
      <c r="E241" s="4" t="s">
        <v>4795</v>
      </c>
      <c r="F241" s="4" t="s">
        <v>3444</v>
      </c>
      <c r="G241" s="11"/>
      <c r="H241" s="4" t="s">
        <v>4919</v>
      </c>
      <c r="I241" s="97">
        <v>36800.0</v>
      </c>
      <c r="J241" s="11"/>
      <c r="K241" s="4" t="s">
        <v>109</v>
      </c>
      <c r="L241" s="4" t="s">
        <v>4920</v>
      </c>
    </row>
    <row r="242">
      <c r="A242" s="99" t="e">
        <v>#N/A</v>
      </c>
      <c r="B242" s="4">
        <v>2003.0</v>
      </c>
      <c r="C242" s="4" t="s">
        <v>3817</v>
      </c>
      <c r="D242" s="4" t="s">
        <v>3816</v>
      </c>
      <c r="E242" s="4" t="s">
        <v>4921</v>
      </c>
      <c r="F242" s="4" t="s">
        <v>3818</v>
      </c>
      <c r="G242" s="69" t="s">
        <v>4922</v>
      </c>
      <c r="H242" s="4" t="s">
        <v>4923</v>
      </c>
      <c r="I242" s="98">
        <v>37629.0</v>
      </c>
      <c r="J242" s="11"/>
      <c r="K242" s="4" t="s">
        <v>1301</v>
      </c>
      <c r="L242" s="4" t="s">
        <v>4924</v>
      </c>
    </row>
    <row r="243">
      <c r="A243" s="99" t="e">
        <v>#N/A</v>
      </c>
      <c r="B243" s="4">
        <v>2021.0</v>
      </c>
      <c r="C243" s="4" t="s">
        <v>3820</v>
      </c>
      <c r="D243" s="4" t="s">
        <v>3819</v>
      </c>
      <c r="E243" s="4" t="s">
        <v>4925</v>
      </c>
      <c r="F243" s="11"/>
      <c r="G243" s="69" t="s">
        <v>4926</v>
      </c>
      <c r="H243" s="4" t="s">
        <v>4927</v>
      </c>
      <c r="I243" s="98">
        <v>44490.0</v>
      </c>
      <c r="J243" s="11"/>
      <c r="K243" s="11"/>
      <c r="L243" s="4" t="s">
        <v>4928</v>
      </c>
    </row>
    <row r="244">
      <c r="A244" s="99" t="e">
        <v>#N/A</v>
      </c>
      <c r="B244" s="4">
        <v>2015.0</v>
      </c>
      <c r="C244" s="4" t="s">
        <v>294</v>
      </c>
      <c r="D244" s="4" t="s">
        <v>287</v>
      </c>
      <c r="E244" s="4" t="s">
        <v>4513</v>
      </c>
      <c r="F244" s="4" t="s">
        <v>297</v>
      </c>
      <c r="G244" s="69" t="s">
        <v>4929</v>
      </c>
      <c r="H244" s="4" t="s">
        <v>295</v>
      </c>
      <c r="I244" s="4">
        <v>2015.0</v>
      </c>
      <c r="J244" s="11"/>
      <c r="K244" s="4" t="s">
        <v>1301</v>
      </c>
      <c r="L244" s="4" t="s">
        <v>4930</v>
      </c>
    </row>
    <row r="245">
      <c r="A245" s="99" t="e">
        <v>#N/A</v>
      </c>
      <c r="B245" s="4">
        <v>2015.0</v>
      </c>
      <c r="C245" s="4" t="s">
        <v>2715</v>
      </c>
      <c r="D245" s="4" t="s">
        <v>2714</v>
      </c>
      <c r="E245" s="4" t="s">
        <v>4931</v>
      </c>
      <c r="F245" s="11"/>
      <c r="G245" s="69" t="s">
        <v>4932</v>
      </c>
      <c r="H245" s="4" t="s">
        <v>4933</v>
      </c>
      <c r="I245" s="4">
        <v>2015.0</v>
      </c>
      <c r="J245" s="11"/>
      <c r="K245" s="4" t="s">
        <v>4934</v>
      </c>
      <c r="L245" s="11"/>
    </row>
    <row r="246">
      <c r="A246" s="99" t="e">
        <v>#N/A</v>
      </c>
      <c r="B246" s="4">
        <v>2021.0</v>
      </c>
      <c r="C246" s="4" t="s">
        <v>3583</v>
      </c>
      <c r="D246" s="4" t="s">
        <v>3582</v>
      </c>
      <c r="E246" s="4" t="s">
        <v>4935</v>
      </c>
      <c r="F246" s="4" t="s">
        <v>3584</v>
      </c>
      <c r="G246" s="69" t="s">
        <v>4936</v>
      </c>
      <c r="H246" s="11"/>
      <c r="I246" s="4">
        <v>2021.0</v>
      </c>
      <c r="J246" s="11"/>
      <c r="K246" s="11"/>
      <c r="L246" s="11"/>
    </row>
    <row r="247">
      <c r="A247" s="99" t="e">
        <v>#N/A</v>
      </c>
      <c r="B247" s="11"/>
      <c r="C247" s="4" t="s">
        <v>3587</v>
      </c>
      <c r="D247" s="4" t="s">
        <v>3585</v>
      </c>
      <c r="E247" s="11"/>
      <c r="F247" s="11"/>
      <c r="G247" s="69" t="s">
        <v>4937</v>
      </c>
      <c r="H247" s="4" t="s">
        <v>4938</v>
      </c>
      <c r="I247" s="97"/>
      <c r="J247" s="11"/>
      <c r="K247" s="4" t="s">
        <v>109</v>
      </c>
      <c r="L247" s="4" t="s">
        <v>4939</v>
      </c>
    </row>
    <row r="248">
      <c r="A248" s="99" t="e">
        <v>#N/A</v>
      </c>
      <c r="B248" s="4">
        <v>2019.0</v>
      </c>
      <c r="C248" s="4" t="s">
        <v>1796</v>
      </c>
      <c r="D248" s="4" t="s">
        <v>1791</v>
      </c>
      <c r="E248" s="4" t="s">
        <v>4940</v>
      </c>
      <c r="F248" s="11"/>
      <c r="G248" s="69" t="s">
        <v>4941</v>
      </c>
      <c r="H248" s="4" t="s">
        <v>1797</v>
      </c>
      <c r="I248" s="4">
        <v>2019.0</v>
      </c>
      <c r="J248" s="11"/>
      <c r="K248" s="4" t="s">
        <v>109</v>
      </c>
      <c r="L248" s="4" t="s">
        <v>4942</v>
      </c>
    </row>
    <row r="249">
      <c r="A249" s="99" t="e">
        <v>#N/A</v>
      </c>
      <c r="B249" s="4">
        <v>2021.0</v>
      </c>
      <c r="C249" s="4" t="s">
        <v>1806</v>
      </c>
      <c r="D249" s="4" t="s">
        <v>1801</v>
      </c>
      <c r="E249" s="11"/>
      <c r="F249" s="4" t="s">
        <v>1810</v>
      </c>
      <c r="G249" s="69" t="s">
        <v>4943</v>
      </c>
      <c r="H249" s="4" t="s">
        <v>4944</v>
      </c>
      <c r="I249" s="98">
        <v>44550.0</v>
      </c>
      <c r="J249" s="11"/>
      <c r="K249" s="4" t="s">
        <v>109</v>
      </c>
      <c r="L249" s="11"/>
    </row>
    <row r="250">
      <c r="A250" s="99" t="e">
        <v>#N/A</v>
      </c>
      <c r="B250" s="4">
        <v>2012.0</v>
      </c>
      <c r="C250" s="4" t="s">
        <v>3590</v>
      </c>
      <c r="D250" s="4" t="s">
        <v>3589</v>
      </c>
      <c r="E250" s="4" t="s">
        <v>4945</v>
      </c>
      <c r="F250" s="4" t="s">
        <v>3591</v>
      </c>
      <c r="G250" s="69" t="s">
        <v>4946</v>
      </c>
      <c r="H250" s="4" t="s">
        <v>4947</v>
      </c>
      <c r="I250" s="98">
        <v>40969.0</v>
      </c>
      <c r="J250" s="11"/>
      <c r="K250" s="4" t="s">
        <v>109</v>
      </c>
      <c r="L250" s="11"/>
    </row>
    <row r="251">
      <c r="A251" s="99" t="e">
        <v>#N/A</v>
      </c>
      <c r="B251" s="4">
        <v>2017.0</v>
      </c>
      <c r="C251" s="4" t="s">
        <v>3593</v>
      </c>
      <c r="D251" s="4" t="s">
        <v>3592</v>
      </c>
      <c r="E251" s="4" t="s">
        <v>4725</v>
      </c>
      <c r="F251" s="4" t="s">
        <v>3594</v>
      </c>
      <c r="G251" s="69" t="s">
        <v>4948</v>
      </c>
      <c r="H251" s="4" t="s">
        <v>4949</v>
      </c>
      <c r="I251" s="98">
        <v>42824.0</v>
      </c>
      <c r="J251" s="11"/>
      <c r="K251" s="4" t="s">
        <v>1602</v>
      </c>
      <c r="L251" s="4" t="s">
        <v>4950</v>
      </c>
    </row>
    <row r="252">
      <c r="A252" s="99" t="e">
        <v>#N/A</v>
      </c>
      <c r="B252" s="4">
        <v>2014.0</v>
      </c>
      <c r="C252" s="4" t="s">
        <v>1117</v>
      </c>
      <c r="D252" s="4" t="s">
        <v>1108</v>
      </c>
      <c r="E252" s="4" t="s">
        <v>4602</v>
      </c>
      <c r="F252" s="4" t="s">
        <v>1121</v>
      </c>
      <c r="G252" s="69" t="s">
        <v>4951</v>
      </c>
      <c r="H252" s="4" t="s">
        <v>4952</v>
      </c>
      <c r="I252" s="97">
        <v>41913.0</v>
      </c>
      <c r="J252" s="11"/>
      <c r="K252" s="4" t="s">
        <v>4953</v>
      </c>
      <c r="L252" s="11"/>
    </row>
    <row r="253">
      <c r="A253" s="99" t="e">
        <v>#N/A</v>
      </c>
      <c r="B253" s="4">
        <v>2019.0</v>
      </c>
      <c r="C253" s="4" t="s">
        <v>3596</v>
      </c>
      <c r="D253" s="4" t="s">
        <v>3595</v>
      </c>
      <c r="E253" s="11"/>
      <c r="F253" s="11"/>
      <c r="G253" s="69" t="s">
        <v>4954</v>
      </c>
      <c r="H253" s="4" t="s">
        <v>4955</v>
      </c>
      <c r="I253" s="4">
        <v>2019.0</v>
      </c>
      <c r="J253" s="11"/>
      <c r="K253" s="4" t="s">
        <v>4494</v>
      </c>
      <c r="L253" s="11"/>
    </row>
    <row r="254">
      <c r="A254" s="99" t="e">
        <v>#N/A</v>
      </c>
      <c r="B254" s="4">
        <v>2019.0</v>
      </c>
      <c r="C254" s="4" t="s">
        <v>1816</v>
      </c>
      <c r="D254" s="4" t="s">
        <v>1811</v>
      </c>
      <c r="E254" s="4" t="s">
        <v>4956</v>
      </c>
      <c r="F254" s="4" t="s">
        <v>1820</v>
      </c>
      <c r="G254" s="11"/>
      <c r="H254" s="4" t="s">
        <v>1817</v>
      </c>
      <c r="I254" s="96">
        <v>43556.0</v>
      </c>
      <c r="J254" s="11"/>
      <c r="K254" s="4" t="s">
        <v>109</v>
      </c>
      <c r="L254" s="4" t="s">
        <v>4957</v>
      </c>
    </row>
    <row r="255">
      <c r="A255" s="99" t="e">
        <v>#N/A</v>
      </c>
      <c r="B255" s="4">
        <v>2020.0</v>
      </c>
      <c r="C255" s="4" t="s">
        <v>1829</v>
      </c>
      <c r="D255" s="4" t="s">
        <v>1821</v>
      </c>
      <c r="E255" s="4" t="s">
        <v>4958</v>
      </c>
      <c r="F255" s="4" t="s">
        <v>1832</v>
      </c>
      <c r="G255" s="11"/>
      <c r="H255" s="4" t="s">
        <v>1830</v>
      </c>
      <c r="I255" s="96">
        <v>43831.0</v>
      </c>
      <c r="J255" s="11"/>
      <c r="K255" s="4" t="s">
        <v>4509</v>
      </c>
      <c r="L255" s="4" t="s">
        <v>4959</v>
      </c>
    </row>
    <row r="256">
      <c r="A256" s="99" t="e">
        <v>#N/A</v>
      </c>
      <c r="B256" s="4">
        <v>2021.0</v>
      </c>
      <c r="C256" s="4" t="s">
        <v>3937</v>
      </c>
      <c r="D256" s="4" t="s">
        <v>3936</v>
      </c>
      <c r="E256" s="4" t="s">
        <v>4958</v>
      </c>
      <c r="F256" s="4" t="s">
        <v>3938</v>
      </c>
      <c r="G256" s="11"/>
      <c r="H256" s="4" t="s">
        <v>4960</v>
      </c>
      <c r="I256" s="98">
        <v>44431.0</v>
      </c>
      <c r="J256" s="11"/>
      <c r="K256" s="4" t="s">
        <v>109</v>
      </c>
      <c r="L256" s="4" t="s">
        <v>4961</v>
      </c>
    </row>
    <row r="257">
      <c r="A257" s="99" t="e">
        <v>#N/A</v>
      </c>
      <c r="B257" s="4">
        <v>2016.0</v>
      </c>
      <c r="C257" s="4" t="s">
        <v>3825</v>
      </c>
      <c r="D257" s="4" t="s">
        <v>3824</v>
      </c>
      <c r="E257" s="4" t="s">
        <v>4962</v>
      </c>
      <c r="F257" s="4" t="s">
        <v>3826</v>
      </c>
      <c r="G257" s="69" t="s">
        <v>4963</v>
      </c>
      <c r="H257" s="4" t="s">
        <v>4964</v>
      </c>
      <c r="I257" s="4">
        <v>2016.0</v>
      </c>
      <c r="J257" s="11"/>
      <c r="K257" s="4" t="s">
        <v>177</v>
      </c>
      <c r="L257" s="11"/>
    </row>
    <row r="258">
      <c r="A258" s="99" t="e">
        <v>#N/A</v>
      </c>
      <c r="B258" s="4">
        <v>1985.0</v>
      </c>
      <c r="C258" s="4" t="s">
        <v>3822</v>
      </c>
      <c r="D258" s="4" t="s">
        <v>3821</v>
      </c>
      <c r="E258" s="4" t="s">
        <v>4965</v>
      </c>
      <c r="F258" s="4" t="s">
        <v>3823</v>
      </c>
      <c r="G258" s="11"/>
      <c r="H258" s="6"/>
      <c r="I258" s="4">
        <v>1985.0</v>
      </c>
      <c r="J258" s="11"/>
      <c r="K258" s="4" t="s">
        <v>4494</v>
      </c>
      <c r="L258" s="11"/>
    </row>
    <row r="259">
      <c r="A259" s="99" t="e">
        <v>#N/A</v>
      </c>
      <c r="B259" s="4">
        <v>2017.0</v>
      </c>
      <c r="C259" s="4" t="s">
        <v>2733</v>
      </c>
      <c r="D259" s="4" t="s">
        <v>2726</v>
      </c>
      <c r="E259" s="4" t="s">
        <v>4966</v>
      </c>
      <c r="F259" s="4" t="s">
        <v>2737</v>
      </c>
      <c r="G259" s="69" t="s">
        <v>4967</v>
      </c>
      <c r="H259" s="4" t="s">
        <v>2734</v>
      </c>
      <c r="I259" s="98">
        <v>43040.0</v>
      </c>
      <c r="J259" s="4" t="s">
        <v>4968</v>
      </c>
      <c r="K259" s="4" t="s">
        <v>4835</v>
      </c>
      <c r="L259" s="4" t="s">
        <v>4969</v>
      </c>
    </row>
    <row r="260">
      <c r="A260" s="99" t="e">
        <v>#N/A</v>
      </c>
      <c r="B260" s="4">
        <v>2010.0</v>
      </c>
      <c r="C260" s="4" t="s">
        <v>3828</v>
      </c>
      <c r="D260" s="4" t="s">
        <v>3827</v>
      </c>
      <c r="E260" s="4" t="s">
        <v>4568</v>
      </c>
      <c r="F260" s="4" t="s">
        <v>3829</v>
      </c>
      <c r="G260" s="11"/>
      <c r="H260" s="6"/>
      <c r="I260" s="4">
        <v>2010.0</v>
      </c>
      <c r="J260" s="11"/>
      <c r="K260" s="4" t="s">
        <v>4494</v>
      </c>
      <c r="L260" s="11"/>
    </row>
    <row r="261">
      <c r="A261" s="99" t="e">
        <v>#N/A</v>
      </c>
      <c r="B261" s="4">
        <v>2010.0</v>
      </c>
      <c r="C261" s="4" t="s">
        <v>3831</v>
      </c>
      <c r="D261" s="4" t="s">
        <v>3830</v>
      </c>
      <c r="E261" s="4" t="s">
        <v>4731</v>
      </c>
      <c r="F261" s="4" t="s">
        <v>3832</v>
      </c>
      <c r="G261" s="11"/>
      <c r="H261" s="11"/>
      <c r="I261" s="4">
        <v>2010.0</v>
      </c>
      <c r="J261" s="11"/>
      <c r="K261" s="4" t="s">
        <v>177</v>
      </c>
      <c r="L261" s="11"/>
    </row>
    <row r="262">
      <c r="A262" s="99" t="e">
        <v>#N/A</v>
      </c>
      <c r="B262" s="4">
        <v>2015.0</v>
      </c>
      <c r="C262" s="4" t="s">
        <v>3598</v>
      </c>
      <c r="D262" s="4" t="s">
        <v>3597</v>
      </c>
      <c r="E262" s="4" t="s">
        <v>4838</v>
      </c>
      <c r="F262" s="4" t="s">
        <v>3599</v>
      </c>
      <c r="G262" s="11"/>
      <c r="H262" s="11"/>
      <c r="I262" s="4">
        <v>2015.0</v>
      </c>
      <c r="J262" s="11"/>
      <c r="K262" s="4" t="s">
        <v>109</v>
      </c>
      <c r="L262" s="11"/>
    </row>
    <row r="263">
      <c r="A263" s="99" t="e">
        <v>#N/A</v>
      </c>
      <c r="B263" s="4">
        <v>2014.0</v>
      </c>
      <c r="C263" s="4" t="s">
        <v>699</v>
      </c>
      <c r="D263" s="4" t="s">
        <v>3833</v>
      </c>
      <c r="E263" s="11"/>
      <c r="F263" s="4"/>
      <c r="G263" s="11"/>
      <c r="H263" s="11"/>
      <c r="I263" s="4">
        <v>2014.0</v>
      </c>
      <c r="J263" s="11"/>
      <c r="K263" s="4" t="s">
        <v>109</v>
      </c>
      <c r="L263" s="11"/>
    </row>
    <row r="264">
      <c r="A264" s="99" t="e">
        <v>#N/A</v>
      </c>
      <c r="B264" s="4">
        <v>2019.0</v>
      </c>
      <c r="C264" s="4" t="s">
        <v>3958</v>
      </c>
      <c r="D264" s="4" t="s">
        <v>3957</v>
      </c>
      <c r="E264" s="11"/>
      <c r="F264" s="11"/>
      <c r="G264" s="69" t="s">
        <v>4970</v>
      </c>
      <c r="H264" s="4" t="s">
        <v>4971</v>
      </c>
      <c r="I264" s="4">
        <v>2019.0</v>
      </c>
      <c r="J264" s="11"/>
      <c r="K264" s="4" t="s">
        <v>109</v>
      </c>
      <c r="L264" s="11"/>
    </row>
    <row r="265">
      <c r="A265" s="99" t="e">
        <v>#N/A</v>
      </c>
      <c r="B265" s="4">
        <v>2020.0</v>
      </c>
      <c r="C265" s="4" t="s">
        <v>3720</v>
      </c>
      <c r="D265" s="4" t="s">
        <v>3719</v>
      </c>
      <c r="E265" s="4" t="s">
        <v>4493</v>
      </c>
      <c r="F265" s="4" t="s">
        <v>3721</v>
      </c>
      <c r="G265" s="11"/>
      <c r="H265" s="4" t="s">
        <v>4972</v>
      </c>
      <c r="I265" s="96">
        <v>43831.0</v>
      </c>
      <c r="J265" s="11"/>
      <c r="K265" s="4" t="s">
        <v>4815</v>
      </c>
      <c r="L265" s="4" t="s">
        <v>4973</v>
      </c>
    </row>
    <row r="266">
      <c r="A266" s="99" t="e">
        <v>#N/A</v>
      </c>
      <c r="B266" s="4">
        <v>1987.0</v>
      </c>
      <c r="C266" s="4" t="s">
        <v>3952</v>
      </c>
      <c r="D266" s="4" t="s">
        <v>3951</v>
      </c>
      <c r="E266" s="4" t="s">
        <v>4974</v>
      </c>
      <c r="F266" s="11"/>
      <c r="G266" s="6"/>
      <c r="H266" s="11"/>
      <c r="I266" s="4">
        <v>1987.0</v>
      </c>
      <c r="J266" s="11"/>
      <c r="K266" s="4" t="s">
        <v>4494</v>
      </c>
      <c r="L266" s="11"/>
    </row>
    <row r="267">
      <c r="A267" s="99" t="e">
        <v>#N/A</v>
      </c>
      <c r="B267" s="4">
        <v>2017.0</v>
      </c>
      <c r="C267" s="4" t="s">
        <v>2745</v>
      </c>
      <c r="D267" s="4" t="s">
        <v>2738</v>
      </c>
      <c r="E267" s="4" t="s">
        <v>4513</v>
      </c>
      <c r="F267" s="4" t="s">
        <v>2749</v>
      </c>
      <c r="G267" s="69" t="s">
        <v>4975</v>
      </c>
      <c r="H267" s="4" t="s">
        <v>4976</v>
      </c>
      <c r="I267" s="4">
        <v>2017.0</v>
      </c>
      <c r="J267" s="4" t="s">
        <v>4977</v>
      </c>
      <c r="K267" s="4" t="s">
        <v>4978</v>
      </c>
      <c r="L267" s="4" t="s">
        <v>4979</v>
      </c>
    </row>
    <row r="268">
      <c r="A268" s="99" t="e">
        <v>#N/A</v>
      </c>
      <c r="B268" s="4">
        <v>2021.0</v>
      </c>
      <c r="C268" s="4" t="s">
        <v>3601</v>
      </c>
      <c r="D268" s="4" t="s">
        <v>3600</v>
      </c>
      <c r="E268" s="4" t="s">
        <v>4980</v>
      </c>
      <c r="F268" s="4" t="s">
        <v>3602</v>
      </c>
      <c r="G268" s="69" t="s">
        <v>4981</v>
      </c>
      <c r="H268" s="4" t="s">
        <v>4982</v>
      </c>
      <c r="I268" s="98">
        <v>44243.0</v>
      </c>
      <c r="J268" s="11"/>
      <c r="K268" s="4" t="s">
        <v>4983</v>
      </c>
      <c r="L268" s="11"/>
    </row>
    <row r="269">
      <c r="A269" s="99" t="e">
        <v>#N/A</v>
      </c>
      <c r="B269" s="4">
        <v>2005.0</v>
      </c>
      <c r="C269" s="4" t="s">
        <v>2759</v>
      </c>
      <c r="D269" s="4" t="s">
        <v>2750</v>
      </c>
      <c r="E269" s="4" t="s">
        <v>4984</v>
      </c>
      <c r="F269" s="4" t="s">
        <v>2762</v>
      </c>
      <c r="G269" s="11"/>
      <c r="H269" s="11"/>
      <c r="I269" s="4">
        <v>2005.0</v>
      </c>
      <c r="J269" s="11"/>
      <c r="K269" s="4" t="s">
        <v>4494</v>
      </c>
      <c r="L269" s="11"/>
    </row>
    <row r="270">
      <c r="A270" s="99" t="e">
        <v>#N/A</v>
      </c>
      <c r="B270" s="4">
        <v>2017.0</v>
      </c>
      <c r="C270" s="4" t="s">
        <v>3604</v>
      </c>
      <c r="D270" s="4" t="s">
        <v>3603</v>
      </c>
      <c r="E270" s="4" t="s">
        <v>4513</v>
      </c>
      <c r="F270" s="4" t="s">
        <v>3605</v>
      </c>
      <c r="G270" s="69" t="s">
        <v>4985</v>
      </c>
      <c r="H270" s="4" t="s">
        <v>4986</v>
      </c>
      <c r="I270" s="4">
        <v>2017.0</v>
      </c>
      <c r="J270" s="11"/>
      <c r="K270" s="4" t="s">
        <v>109</v>
      </c>
      <c r="L270" s="4" t="s">
        <v>4987</v>
      </c>
    </row>
    <row r="271">
      <c r="A271" s="99" t="e">
        <v>#N/A</v>
      </c>
      <c r="B271" s="4">
        <v>2015.0</v>
      </c>
      <c r="C271" s="4" t="s">
        <v>3607</v>
      </c>
      <c r="D271" s="4" t="s">
        <v>3606</v>
      </c>
      <c r="E271" s="4" t="s">
        <v>4988</v>
      </c>
      <c r="F271" s="4" t="s">
        <v>3608</v>
      </c>
      <c r="G271" s="11"/>
      <c r="H271" s="11"/>
      <c r="I271" s="4">
        <v>2015.0</v>
      </c>
      <c r="J271" s="11"/>
      <c r="K271" s="4" t="s">
        <v>109</v>
      </c>
      <c r="L271" s="11"/>
    </row>
    <row r="272">
      <c r="A272" s="99" t="e">
        <v>#N/A</v>
      </c>
      <c r="B272" s="4">
        <v>2016.0</v>
      </c>
      <c r="C272" s="4" t="s">
        <v>3610</v>
      </c>
      <c r="D272" s="4" t="s">
        <v>3609</v>
      </c>
      <c r="E272" s="4" t="s">
        <v>4513</v>
      </c>
      <c r="F272" s="4" t="s">
        <v>3612</v>
      </c>
      <c r="G272" s="69" t="s">
        <v>4989</v>
      </c>
      <c r="H272" s="4" t="s">
        <v>4990</v>
      </c>
      <c r="I272" s="4">
        <v>2016.0</v>
      </c>
      <c r="J272" s="11"/>
      <c r="K272" s="4" t="s">
        <v>109</v>
      </c>
      <c r="L272" s="4" t="s">
        <v>4991</v>
      </c>
    </row>
    <row r="273">
      <c r="A273" s="99" t="e">
        <v>#N/A</v>
      </c>
      <c r="B273" s="4">
        <v>2021.0</v>
      </c>
      <c r="C273" s="4" t="s">
        <v>1841</v>
      </c>
      <c r="D273" s="4" t="s">
        <v>1833</v>
      </c>
      <c r="E273" s="11"/>
      <c r="F273" s="11"/>
      <c r="G273" s="69" t="s">
        <v>4992</v>
      </c>
      <c r="H273" s="4" t="s">
        <v>4993</v>
      </c>
      <c r="I273" s="98">
        <v>44286.0</v>
      </c>
      <c r="J273" s="11"/>
      <c r="K273" s="4" t="s">
        <v>4994</v>
      </c>
      <c r="L273" s="4" t="s">
        <v>4995</v>
      </c>
    </row>
    <row r="274">
      <c r="A274" s="99" t="e">
        <v>#N/A</v>
      </c>
      <c r="B274" s="4">
        <v>2007.0</v>
      </c>
      <c r="C274" s="4" t="s">
        <v>3614</v>
      </c>
      <c r="D274" s="4" t="s">
        <v>3613</v>
      </c>
      <c r="E274" s="4" t="s">
        <v>4493</v>
      </c>
      <c r="F274" s="4" t="s">
        <v>3615</v>
      </c>
      <c r="G274" s="11"/>
      <c r="H274" s="11"/>
      <c r="I274" s="4">
        <v>2007.0</v>
      </c>
      <c r="J274" s="11"/>
      <c r="K274" s="4" t="s">
        <v>109</v>
      </c>
      <c r="L274" s="11"/>
    </row>
    <row r="275">
      <c r="A275" s="99" t="e">
        <v>#N/A</v>
      </c>
      <c r="B275" s="4">
        <v>2020.0</v>
      </c>
      <c r="C275" s="4" t="s">
        <v>2423</v>
      </c>
      <c r="D275" s="4" t="s">
        <v>2417</v>
      </c>
      <c r="E275" s="4" t="s">
        <v>4996</v>
      </c>
      <c r="F275" s="4" t="s">
        <v>2427</v>
      </c>
      <c r="G275" s="69" t="s">
        <v>4997</v>
      </c>
      <c r="H275" s="4" t="s">
        <v>4998</v>
      </c>
      <c r="I275" s="98">
        <v>44066.0</v>
      </c>
      <c r="J275" s="11"/>
      <c r="K275" s="4" t="s">
        <v>4801</v>
      </c>
      <c r="L275" s="4" t="s">
        <v>4999</v>
      </c>
    </row>
    <row r="276">
      <c r="A276" s="99" t="e">
        <v>#N/A</v>
      </c>
      <c r="B276" s="4">
        <v>2020.0</v>
      </c>
      <c r="C276" s="4" t="s">
        <v>2423</v>
      </c>
      <c r="D276" s="4" t="s">
        <v>2417</v>
      </c>
      <c r="E276" s="4" t="s">
        <v>4996</v>
      </c>
      <c r="F276" s="4" t="s">
        <v>2427</v>
      </c>
      <c r="G276" s="69" t="s">
        <v>4997</v>
      </c>
      <c r="H276" s="4" t="s">
        <v>4998</v>
      </c>
      <c r="I276" s="98">
        <v>44066.0</v>
      </c>
      <c r="J276" s="11"/>
      <c r="K276" s="4" t="s">
        <v>4801</v>
      </c>
      <c r="L276" s="4" t="s">
        <v>4999</v>
      </c>
    </row>
    <row r="277">
      <c r="A277" s="99" t="e">
        <v>#N/A</v>
      </c>
      <c r="B277" s="4">
        <v>2021.0</v>
      </c>
      <c r="C277" s="4" t="s">
        <v>306</v>
      </c>
      <c r="D277" s="4" t="s">
        <v>299</v>
      </c>
      <c r="E277" s="4" t="s">
        <v>4493</v>
      </c>
      <c r="F277" s="4" t="s">
        <v>309</v>
      </c>
      <c r="G277" s="11"/>
      <c r="H277" s="4" t="s">
        <v>5000</v>
      </c>
      <c r="I277" s="4">
        <v>2021.0</v>
      </c>
      <c r="J277" s="11"/>
      <c r="K277" s="4" t="s">
        <v>4509</v>
      </c>
      <c r="L277" s="4" t="s">
        <v>5001</v>
      </c>
    </row>
    <row r="278">
      <c r="A278" s="99" t="e">
        <v>#N/A</v>
      </c>
      <c r="B278" s="4">
        <v>1947.0</v>
      </c>
      <c r="C278" s="4" t="s">
        <v>1141</v>
      </c>
      <c r="D278" s="4" t="s">
        <v>1133</v>
      </c>
      <c r="E278" s="4" t="s">
        <v>5002</v>
      </c>
      <c r="F278" s="11"/>
      <c r="G278" s="69" t="s">
        <v>5003</v>
      </c>
      <c r="H278" s="4" t="s">
        <v>5004</v>
      </c>
      <c r="I278" s="4">
        <v>1947.0</v>
      </c>
      <c r="J278" s="11"/>
      <c r="K278" s="4" t="s">
        <v>4494</v>
      </c>
      <c r="L278" s="11"/>
    </row>
    <row r="279">
      <c r="A279" s="99" t="e">
        <v>#N/A</v>
      </c>
      <c r="B279" s="4">
        <v>2018.0</v>
      </c>
      <c r="C279" s="4" t="s">
        <v>1150</v>
      </c>
      <c r="D279" s="4" t="s">
        <v>1145</v>
      </c>
      <c r="E279" s="4" t="s">
        <v>4513</v>
      </c>
      <c r="F279" s="4" t="s">
        <v>1152</v>
      </c>
      <c r="G279" s="69" t="s">
        <v>5005</v>
      </c>
      <c r="H279" s="4" t="s">
        <v>1151</v>
      </c>
      <c r="I279" s="4">
        <v>2018.0</v>
      </c>
      <c r="J279" s="11"/>
      <c r="K279" s="11"/>
      <c r="L279" s="4" t="s">
        <v>5006</v>
      </c>
    </row>
    <row r="280">
      <c r="A280" s="99" t="e">
        <v>#N/A</v>
      </c>
      <c r="B280" s="4">
        <v>2020.0</v>
      </c>
      <c r="C280" s="4" t="s">
        <v>3854</v>
      </c>
      <c r="D280" s="4" t="s">
        <v>3853</v>
      </c>
      <c r="E280" s="4" t="s">
        <v>5007</v>
      </c>
      <c r="F280" s="4" t="s">
        <v>3855</v>
      </c>
      <c r="G280" s="11"/>
      <c r="H280" s="4" t="s">
        <v>5008</v>
      </c>
      <c r="I280" s="98">
        <v>43895.0</v>
      </c>
      <c r="J280" s="11"/>
      <c r="K280" s="11"/>
      <c r="L280" s="4" t="s">
        <v>5009</v>
      </c>
    </row>
    <row r="281">
      <c r="A281" s="99" t="e">
        <v>#N/A</v>
      </c>
      <c r="B281" s="4">
        <v>2020.0</v>
      </c>
      <c r="C281" s="4" t="s">
        <v>1160</v>
      </c>
      <c r="D281" s="4" t="s">
        <v>1153</v>
      </c>
      <c r="E281" s="4" t="s">
        <v>4996</v>
      </c>
      <c r="F281" s="4" t="s">
        <v>1162</v>
      </c>
      <c r="G281" s="69" t="s">
        <v>5010</v>
      </c>
      <c r="H281" s="4" t="s">
        <v>1161</v>
      </c>
      <c r="I281" s="98">
        <v>44066.0</v>
      </c>
      <c r="J281" s="11"/>
      <c r="K281" s="4" t="s">
        <v>109</v>
      </c>
      <c r="L281" s="4" t="s">
        <v>5011</v>
      </c>
    </row>
    <row r="282">
      <c r="A282" s="99" t="e">
        <v>#N/A</v>
      </c>
      <c r="B282" s="4">
        <v>2020.0</v>
      </c>
      <c r="C282" s="4" t="s">
        <v>1169</v>
      </c>
      <c r="D282" s="4" t="s">
        <v>1163</v>
      </c>
      <c r="E282" s="4" t="s">
        <v>4531</v>
      </c>
      <c r="F282" s="4" t="s">
        <v>1171</v>
      </c>
      <c r="G282" s="69" t="s">
        <v>5012</v>
      </c>
      <c r="H282" s="4" t="s">
        <v>5013</v>
      </c>
      <c r="I282" s="4">
        <v>2020.0</v>
      </c>
      <c r="J282" s="4" t="s">
        <v>5014</v>
      </c>
      <c r="K282" s="4" t="s">
        <v>4494</v>
      </c>
      <c r="L282" s="11"/>
    </row>
    <row r="283">
      <c r="A283" s="99" t="e">
        <v>#N/A</v>
      </c>
      <c r="B283" s="4">
        <v>2020.0</v>
      </c>
      <c r="C283" s="4" t="s">
        <v>1852</v>
      </c>
      <c r="D283" s="4" t="s">
        <v>1846</v>
      </c>
      <c r="E283" s="4" t="s">
        <v>4493</v>
      </c>
      <c r="F283" s="4" t="s">
        <v>1856</v>
      </c>
      <c r="G283" s="11"/>
      <c r="H283" s="4" t="s">
        <v>5015</v>
      </c>
      <c r="I283" s="96">
        <v>43831.0</v>
      </c>
      <c r="J283" s="4" t="s">
        <v>5016</v>
      </c>
      <c r="K283" s="11"/>
      <c r="L283" s="4" t="s">
        <v>5017</v>
      </c>
    </row>
    <row r="284">
      <c r="A284" s="99" t="e">
        <v>#N/A</v>
      </c>
      <c r="B284" s="4">
        <v>2019.0</v>
      </c>
      <c r="C284" s="4" t="s">
        <v>3861</v>
      </c>
      <c r="D284" s="4" t="s">
        <v>3860</v>
      </c>
      <c r="E284" s="4" t="s">
        <v>5018</v>
      </c>
      <c r="F284" s="4" t="s">
        <v>3862</v>
      </c>
      <c r="G284" s="11"/>
      <c r="H284" s="4" t="s">
        <v>5019</v>
      </c>
      <c r="I284" s="4">
        <v>2019.0</v>
      </c>
      <c r="J284" s="11"/>
      <c r="K284" s="4" t="s">
        <v>109</v>
      </c>
      <c r="L284" s="11"/>
    </row>
    <row r="285">
      <c r="A285" s="99" t="e">
        <v>#N/A</v>
      </c>
      <c r="B285" s="4">
        <v>2012.0</v>
      </c>
      <c r="C285" s="4" t="s">
        <v>3864</v>
      </c>
      <c r="D285" s="4" t="s">
        <v>3863</v>
      </c>
      <c r="E285" s="4" t="s">
        <v>4694</v>
      </c>
      <c r="F285" s="11"/>
      <c r="G285" s="69" t="s">
        <v>5020</v>
      </c>
      <c r="H285" s="4" t="s">
        <v>5021</v>
      </c>
      <c r="I285" s="4">
        <v>2012.0</v>
      </c>
      <c r="J285" s="11"/>
      <c r="K285" s="4" t="s">
        <v>109</v>
      </c>
      <c r="L285" s="11"/>
    </row>
    <row r="286">
      <c r="A286" s="99" t="e">
        <v>#N/A</v>
      </c>
      <c r="B286" s="4">
        <v>2008.0</v>
      </c>
      <c r="C286" s="4" t="s">
        <v>3866</v>
      </c>
      <c r="D286" s="4" t="s">
        <v>3865</v>
      </c>
      <c r="E286" s="4" t="s">
        <v>279</v>
      </c>
      <c r="F286" s="4" t="s">
        <v>3867</v>
      </c>
      <c r="G286" s="69" t="s">
        <v>5022</v>
      </c>
      <c r="H286" s="4" t="s">
        <v>5023</v>
      </c>
      <c r="I286" s="98">
        <v>39706.0</v>
      </c>
      <c r="J286" s="11"/>
      <c r="K286" s="4" t="s">
        <v>4509</v>
      </c>
      <c r="L286" s="11"/>
    </row>
    <row r="287">
      <c r="A287" s="99" t="e">
        <v>#N/A</v>
      </c>
      <c r="B287" s="4">
        <v>2019.0</v>
      </c>
      <c r="C287" s="4" t="s">
        <v>3110</v>
      </c>
      <c r="D287" s="4" t="s">
        <v>3109</v>
      </c>
      <c r="E287" s="4" t="s">
        <v>5024</v>
      </c>
      <c r="F287" s="4" t="s">
        <v>3117</v>
      </c>
      <c r="G287" s="69" t="s">
        <v>5025</v>
      </c>
      <c r="H287" s="4" t="s">
        <v>5026</v>
      </c>
      <c r="I287" s="4">
        <v>2019.0</v>
      </c>
      <c r="J287" s="4" t="s">
        <v>5027</v>
      </c>
      <c r="K287" s="4" t="s">
        <v>177</v>
      </c>
      <c r="L287" s="4" t="s">
        <v>5028</v>
      </c>
    </row>
    <row r="288">
      <c r="A288" s="99" t="e">
        <v>#N/A</v>
      </c>
      <c r="B288" s="4">
        <v>2018.0</v>
      </c>
      <c r="C288" s="4" t="s">
        <v>3617</v>
      </c>
      <c r="D288" s="4" t="s">
        <v>3616</v>
      </c>
      <c r="E288" s="11"/>
      <c r="F288" s="11"/>
      <c r="G288" s="69" t="s">
        <v>5029</v>
      </c>
      <c r="H288" s="4" t="s">
        <v>5030</v>
      </c>
      <c r="I288" s="98">
        <v>43424.0</v>
      </c>
      <c r="J288" s="11"/>
      <c r="K288" s="4" t="s">
        <v>5031</v>
      </c>
      <c r="L288" s="4" t="s">
        <v>5032</v>
      </c>
    </row>
    <row r="289">
      <c r="A289" s="99" t="e">
        <v>#N/A</v>
      </c>
      <c r="B289" s="4">
        <v>2020.0</v>
      </c>
      <c r="C289" s="4" t="s">
        <v>3619</v>
      </c>
      <c r="D289" s="4" t="s">
        <v>3618</v>
      </c>
      <c r="E289" s="4" t="s">
        <v>4725</v>
      </c>
      <c r="F289" s="4" t="s">
        <v>3620</v>
      </c>
      <c r="G289" s="69" t="s">
        <v>5033</v>
      </c>
      <c r="H289" s="4" t="s">
        <v>5034</v>
      </c>
      <c r="I289" s="98">
        <v>44111.0</v>
      </c>
      <c r="J289" s="11"/>
      <c r="K289" s="4" t="s">
        <v>1301</v>
      </c>
      <c r="L289" s="4" t="s">
        <v>5035</v>
      </c>
    </row>
    <row r="290">
      <c r="A290" s="99" t="e">
        <v>#N/A</v>
      </c>
      <c r="B290" s="4">
        <v>2014.0</v>
      </c>
      <c r="C290" s="4" t="s">
        <v>3125</v>
      </c>
      <c r="D290" s="4" t="s">
        <v>3118</v>
      </c>
      <c r="E290" s="4" t="s">
        <v>5036</v>
      </c>
      <c r="F290" s="11"/>
      <c r="G290" s="69" t="s">
        <v>5037</v>
      </c>
      <c r="H290" s="4" t="s">
        <v>5038</v>
      </c>
      <c r="I290" s="4">
        <v>2014.0</v>
      </c>
      <c r="J290" s="11"/>
      <c r="K290" s="4" t="s">
        <v>177</v>
      </c>
      <c r="L290" s="4" t="s">
        <v>5039</v>
      </c>
    </row>
    <row r="291">
      <c r="A291" s="99" t="e">
        <v>#N/A</v>
      </c>
      <c r="B291" s="4">
        <v>2016.0</v>
      </c>
      <c r="C291" s="4" t="s">
        <v>2429</v>
      </c>
      <c r="D291" s="4" t="s">
        <v>2428</v>
      </c>
      <c r="E291" s="4" t="s">
        <v>5040</v>
      </c>
      <c r="F291" s="4" t="s">
        <v>2438</v>
      </c>
      <c r="G291" s="69" t="s">
        <v>5041</v>
      </c>
      <c r="H291" s="4" t="s">
        <v>2436</v>
      </c>
      <c r="I291" s="98">
        <v>42549.0</v>
      </c>
      <c r="J291" s="4" t="s">
        <v>5042</v>
      </c>
      <c r="K291" s="4" t="s">
        <v>1301</v>
      </c>
      <c r="L291" s="4" t="s">
        <v>5043</v>
      </c>
    </row>
    <row r="292">
      <c r="A292" s="99" t="e">
        <v>#N/A</v>
      </c>
      <c r="B292" s="4">
        <v>2019.0</v>
      </c>
      <c r="C292" s="4" t="s">
        <v>3446</v>
      </c>
      <c r="D292" s="4" t="s">
        <v>3445</v>
      </c>
      <c r="E292" s="4" t="s">
        <v>5044</v>
      </c>
      <c r="F292" s="4" t="s">
        <v>3455</v>
      </c>
      <c r="G292" s="69" t="s">
        <v>5045</v>
      </c>
      <c r="H292" s="4" t="s">
        <v>3452</v>
      </c>
      <c r="I292" s="98">
        <v>43497.0</v>
      </c>
      <c r="J292" s="11"/>
      <c r="K292" s="4" t="s">
        <v>109</v>
      </c>
      <c r="L292" s="11"/>
    </row>
    <row r="293">
      <c r="A293" s="99" t="e">
        <v>#N/A</v>
      </c>
      <c r="B293" s="4">
        <v>2019.0</v>
      </c>
      <c r="C293" s="4" t="s">
        <v>1181</v>
      </c>
      <c r="D293" s="4" t="s">
        <v>1172</v>
      </c>
      <c r="E293" s="4" t="s">
        <v>24</v>
      </c>
      <c r="F293" s="4" t="s">
        <v>1185</v>
      </c>
      <c r="G293" s="69" t="s">
        <v>5046</v>
      </c>
      <c r="H293" s="4" t="s">
        <v>1182</v>
      </c>
      <c r="I293" s="98">
        <v>43774.0</v>
      </c>
      <c r="J293" s="11"/>
      <c r="K293" s="4" t="s">
        <v>109</v>
      </c>
      <c r="L293" s="11"/>
    </row>
    <row r="294">
      <c r="A294" s="99" t="e">
        <v>#N/A</v>
      </c>
      <c r="B294" s="4">
        <v>2021.0</v>
      </c>
      <c r="C294" s="4" t="s">
        <v>3622</v>
      </c>
      <c r="D294" s="4" t="s">
        <v>3621</v>
      </c>
      <c r="E294" s="11"/>
      <c r="F294" s="6"/>
      <c r="G294" s="69" t="s">
        <v>5047</v>
      </c>
      <c r="H294" s="4" t="s">
        <v>5048</v>
      </c>
      <c r="I294" s="98">
        <v>44411.0</v>
      </c>
      <c r="J294" s="11"/>
      <c r="K294" s="4" t="s">
        <v>109</v>
      </c>
      <c r="L294" s="11"/>
    </row>
    <row r="295">
      <c r="A295" s="99" t="e">
        <v>#N/A</v>
      </c>
      <c r="B295" s="4">
        <v>2015.0</v>
      </c>
      <c r="C295" s="4" t="s">
        <v>3872</v>
      </c>
      <c r="D295" s="4" t="s">
        <v>3871</v>
      </c>
      <c r="E295" s="4" t="s">
        <v>5049</v>
      </c>
      <c r="F295" s="4" t="s">
        <v>3874</v>
      </c>
      <c r="G295" s="69" t="s">
        <v>5050</v>
      </c>
      <c r="H295" s="4" t="s">
        <v>5051</v>
      </c>
      <c r="I295" s="97">
        <v>42278.0</v>
      </c>
      <c r="J295" s="11"/>
      <c r="K295" s="11"/>
      <c r="L295" s="4" t="s">
        <v>5052</v>
      </c>
    </row>
    <row r="296">
      <c r="A296" s="99" t="e">
        <v>#N/A</v>
      </c>
      <c r="B296" s="4">
        <v>2012.0</v>
      </c>
      <c r="C296" s="4" t="s">
        <v>2770</v>
      </c>
      <c r="D296" s="4" t="s">
        <v>2764</v>
      </c>
      <c r="E296" s="4" t="s">
        <v>5053</v>
      </c>
      <c r="F296" s="4" t="s">
        <v>2774</v>
      </c>
      <c r="G296" s="6"/>
      <c r="H296" s="4" t="s">
        <v>2771</v>
      </c>
      <c r="I296" s="96">
        <v>41091.0</v>
      </c>
      <c r="J296" s="4" t="s">
        <v>5054</v>
      </c>
      <c r="K296" s="4" t="s">
        <v>5055</v>
      </c>
      <c r="L296" s="4" t="s">
        <v>5056</v>
      </c>
    </row>
    <row r="297">
      <c r="A297" s="99" t="e">
        <v>#N/A</v>
      </c>
      <c r="B297" s="4">
        <v>2019.0</v>
      </c>
      <c r="C297" s="4" t="s">
        <v>3624</v>
      </c>
      <c r="D297" s="4" t="s">
        <v>3623</v>
      </c>
      <c r="E297" s="4" t="s">
        <v>4513</v>
      </c>
      <c r="F297" s="4" t="s">
        <v>3626</v>
      </c>
      <c r="G297" s="69" t="s">
        <v>5057</v>
      </c>
      <c r="H297" s="4" t="s">
        <v>5058</v>
      </c>
      <c r="I297" s="4">
        <v>2019.0</v>
      </c>
      <c r="J297" s="11"/>
      <c r="K297" s="4" t="s">
        <v>4688</v>
      </c>
      <c r="L297" s="4" t="s">
        <v>5059</v>
      </c>
    </row>
    <row r="298">
      <c r="A298" s="99" t="e">
        <v>#N/A</v>
      </c>
      <c r="B298" s="4">
        <v>2010.0</v>
      </c>
      <c r="C298" s="4" t="s">
        <v>2447</v>
      </c>
      <c r="D298" s="4" t="s">
        <v>2439</v>
      </c>
      <c r="E298" s="2"/>
      <c r="F298" s="4"/>
      <c r="G298" s="69" t="s">
        <v>5060</v>
      </c>
      <c r="H298" s="4" t="s">
        <v>5061</v>
      </c>
      <c r="I298" s="4">
        <v>2010.0</v>
      </c>
      <c r="J298" s="11"/>
      <c r="K298" s="4" t="s">
        <v>5062</v>
      </c>
      <c r="L298" s="11"/>
    </row>
    <row r="299">
      <c r="A299" s="99" t="e">
        <v>#N/A</v>
      </c>
      <c r="B299" s="4">
        <v>2010.0</v>
      </c>
      <c r="C299" s="4" t="s">
        <v>5063</v>
      </c>
      <c r="D299" s="4" t="s">
        <v>5064</v>
      </c>
      <c r="E299" s="4" t="s">
        <v>4536</v>
      </c>
      <c r="F299" s="11"/>
      <c r="G299" s="11"/>
      <c r="H299" s="11"/>
      <c r="I299" s="4">
        <v>2010.0</v>
      </c>
      <c r="J299" s="11"/>
      <c r="K299" s="4" t="s">
        <v>177</v>
      </c>
      <c r="L299" s="11"/>
    </row>
    <row r="300">
      <c r="A300" s="99" t="e">
        <v>#N/A</v>
      </c>
      <c r="B300" s="4">
        <v>2016.0</v>
      </c>
      <c r="C300" s="4" t="s">
        <v>1625</v>
      </c>
      <c r="D300" s="4" t="s">
        <v>1620</v>
      </c>
      <c r="E300" s="4" t="s">
        <v>4513</v>
      </c>
      <c r="F300" s="4" t="s">
        <v>1628</v>
      </c>
      <c r="G300" s="6"/>
      <c r="H300" s="6"/>
      <c r="I300" s="4">
        <v>2016.0</v>
      </c>
      <c r="J300" s="11"/>
      <c r="K300" s="4" t="s">
        <v>4494</v>
      </c>
      <c r="L300" s="11"/>
    </row>
    <row r="301">
      <c r="A301" s="99" t="e">
        <v>#N/A</v>
      </c>
      <c r="B301" s="4">
        <v>2020.0</v>
      </c>
      <c r="C301" s="4" t="s">
        <v>3723</v>
      </c>
      <c r="D301" s="4" t="s">
        <v>3722</v>
      </c>
      <c r="E301" s="11"/>
      <c r="F301" s="11"/>
      <c r="G301" s="69" t="s">
        <v>5065</v>
      </c>
      <c r="H301" s="4" t="s">
        <v>5066</v>
      </c>
      <c r="I301" s="4">
        <v>2020.0</v>
      </c>
      <c r="J301" s="11"/>
      <c r="K301" s="4" t="s">
        <v>4494</v>
      </c>
      <c r="L301" s="11"/>
    </row>
    <row r="302">
      <c r="A302" s="99" t="e">
        <v>#N/A</v>
      </c>
      <c r="B302" s="4">
        <v>2010.0</v>
      </c>
      <c r="C302" s="4" t="s">
        <v>1194</v>
      </c>
      <c r="D302" s="4" t="s">
        <v>1186</v>
      </c>
      <c r="E302" s="4" t="s">
        <v>4493</v>
      </c>
      <c r="F302" s="4" t="s">
        <v>1198</v>
      </c>
      <c r="G302" s="2"/>
      <c r="H302" s="2"/>
      <c r="I302" s="4">
        <v>2010.0</v>
      </c>
      <c r="J302" s="11"/>
      <c r="K302" s="4" t="s">
        <v>4509</v>
      </c>
      <c r="L302" s="11"/>
    </row>
    <row r="303">
      <c r="A303" s="99" t="e">
        <v>#N/A</v>
      </c>
      <c r="B303" s="11"/>
      <c r="C303" s="4" t="s">
        <v>1206</v>
      </c>
      <c r="D303" s="4" t="s">
        <v>5067</v>
      </c>
      <c r="E303" s="11"/>
      <c r="F303" s="11"/>
      <c r="G303" s="69" t="s">
        <v>5068</v>
      </c>
      <c r="H303" s="11"/>
      <c r="I303" s="11"/>
      <c r="J303" s="11"/>
      <c r="K303" s="4" t="s">
        <v>109</v>
      </c>
      <c r="L303" s="11"/>
    </row>
    <row r="304">
      <c r="A304" s="99" t="e">
        <v>#N/A</v>
      </c>
      <c r="B304" s="4">
        <v>2017.0</v>
      </c>
      <c r="C304" s="4" t="s">
        <v>3725</v>
      </c>
      <c r="D304" s="4" t="s">
        <v>3724</v>
      </c>
      <c r="E304" s="4" t="s">
        <v>4493</v>
      </c>
      <c r="F304" s="4" t="s">
        <v>3726</v>
      </c>
      <c r="G304" s="11"/>
      <c r="H304" s="4" t="s">
        <v>5069</v>
      </c>
      <c r="I304" s="96">
        <v>42887.0</v>
      </c>
      <c r="J304" s="11"/>
      <c r="K304" s="4" t="s">
        <v>177</v>
      </c>
      <c r="L304" s="4" t="s">
        <v>5070</v>
      </c>
    </row>
    <row r="305">
      <c r="A305" s="99" t="e">
        <v>#N/A</v>
      </c>
      <c r="B305" s="4">
        <v>2014.0</v>
      </c>
      <c r="C305" s="4" t="s">
        <v>2781</v>
      </c>
      <c r="D305" s="4" t="s">
        <v>2775</v>
      </c>
      <c r="E305" s="4" t="s">
        <v>5036</v>
      </c>
      <c r="F305" s="11"/>
      <c r="G305" s="69" t="s">
        <v>5071</v>
      </c>
      <c r="H305" s="4" t="s">
        <v>2782</v>
      </c>
      <c r="I305" s="4">
        <v>2014.0</v>
      </c>
      <c r="J305" s="11"/>
      <c r="K305" s="11"/>
      <c r="L305" s="4" t="s">
        <v>5072</v>
      </c>
    </row>
    <row r="306">
      <c r="A306" s="99" t="e">
        <v>#N/A</v>
      </c>
      <c r="B306" s="4">
        <v>2021.0</v>
      </c>
      <c r="C306" s="4" t="s">
        <v>321</v>
      </c>
      <c r="D306" s="4" t="s">
        <v>310</v>
      </c>
      <c r="E306" s="11"/>
      <c r="F306" s="11"/>
      <c r="G306" s="69" t="s">
        <v>5073</v>
      </c>
      <c r="H306" s="4" t="s">
        <v>5074</v>
      </c>
      <c r="I306" s="98">
        <v>44484.0</v>
      </c>
      <c r="J306" s="11"/>
      <c r="K306" s="4" t="s">
        <v>5075</v>
      </c>
      <c r="L306" s="11"/>
    </row>
    <row r="307">
      <c r="A307" s="99" t="e">
        <v>#N/A</v>
      </c>
      <c r="B307" s="4">
        <v>2001.0</v>
      </c>
      <c r="C307" s="4" t="s">
        <v>3876</v>
      </c>
      <c r="D307" s="4" t="s">
        <v>3875</v>
      </c>
      <c r="E307" s="4" t="s">
        <v>5076</v>
      </c>
      <c r="F307" s="4" t="s">
        <v>3877</v>
      </c>
      <c r="G307" s="11"/>
      <c r="H307" s="4" t="s">
        <v>5077</v>
      </c>
      <c r="I307" s="96">
        <v>37104.0</v>
      </c>
      <c r="J307" s="11"/>
      <c r="K307" s="4" t="s">
        <v>4509</v>
      </c>
      <c r="L307" s="4" t="s">
        <v>5078</v>
      </c>
    </row>
    <row r="308">
      <c r="A308" s="99" t="e">
        <v>#N/A</v>
      </c>
      <c r="B308" s="4">
        <v>2018.0</v>
      </c>
      <c r="C308" s="4" t="s">
        <v>1220</v>
      </c>
      <c r="D308" s="4" t="s">
        <v>1212</v>
      </c>
      <c r="E308" s="4" t="s">
        <v>4493</v>
      </c>
      <c r="F308" s="4" t="s">
        <v>1223</v>
      </c>
      <c r="G308" s="11"/>
      <c r="H308" s="4" t="s">
        <v>1221</v>
      </c>
      <c r="I308" s="96">
        <v>43101.0</v>
      </c>
      <c r="J308" s="11"/>
      <c r="K308" s="4" t="s">
        <v>261</v>
      </c>
      <c r="L308" s="4" t="s">
        <v>5079</v>
      </c>
    </row>
    <row r="309">
      <c r="A309" s="99" t="e">
        <v>#N/A</v>
      </c>
      <c r="B309" s="4">
        <v>1996.0</v>
      </c>
      <c r="C309" s="4" t="s">
        <v>3923</v>
      </c>
      <c r="D309" s="4" t="s">
        <v>3922</v>
      </c>
      <c r="E309" s="4" t="s">
        <v>5080</v>
      </c>
      <c r="F309" s="4" t="s">
        <v>3924</v>
      </c>
      <c r="G309" s="11"/>
      <c r="H309" s="4" t="s">
        <v>5081</v>
      </c>
      <c r="I309" s="97">
        <v>35339.0</v>
      </c>
      <c r="J309" s="4" t="s">
        <v>5082</v>
      </c>
      <c r="K309" s="4" t="s">
        <v>4509</v>
      </c>
      <c r="L309" s="4" t="s">
        <v>5083</v>
      </c>
    </row>
    <row r="310">
      <c r="A310" s="99" t="e">
        <v>#N/A</v>
      </c>
      <c r="B310" s="4">
        <v>2017.0</v>
      </c>
      <c r="C310" s="4" t="s">
        <v>3892</v>
      </c>
      <c r="D310" s="4" t="s">
        <v>3891</v>
      </c>
      <c r="E310" s="4" t="s">
        <v>5084</v>
      </c>
      <c r="F310" s="4" t="s">
        <v>3893</v>
      </c>
      <c r="G310" s="69" t="s">
        <v>5085</v>
      </c>
      <c r="H310" s="11"/>
      <c r="I310" s="96">
        <v>42826.0</v>
      </c>
      <c r="J310" s="11"/>
      <c r="K310" s="4" t="s">
        <v>5086</v>
      </c>
      <c r="L310" s="11"/>
    </row>
    <row r="311">
      <c r="A311" s="99" t="e">
        <v>#N/A</v>
      </c>
      <c r="B311" s="4">
        <v>2010.0</v>
      </c>
      <c r="C311" s="4" t="s">
        <v>774</v>
      </c>
      <c r="D311" s="4" t="s">
        <v>766</v>
      </c>
      <c r="E311" s="4" t="s">
        <v>5087</v>
      </c>
      <c r="F311" s="4" t="s">
        <v>777</v>
      </c>
      <c r="G311" s="11"/>
      <c r="H311" s="11"/>
      <c r="I311" s="4">
        <v>2010.0</v>
      </c>
      <c r="J311" s="4" t="s">
        <v>5088</v>
      </c>
      <c r="K311" s="4" t="s">
        <v>5089</v>
      </c>
      <c r="L311" s="11"/>
    </row>
    <row r="312">
      <c r="A312" s="99" t="e">
        <v>#N/A</v>
      </c>
      <c r="B312" s="4">
        <v>2021.0</v>
      </c>
      <c r="C312" s="4" t="s">
        <v>3135</v>
      </c>
      <c r="D312" s="4" t="s">
        <v>3129</v>
      </c>
      <c r="E312" s="4" t="s">
        <v>4493</v>
      </c>
      <c r="F312" s="4" t="s">
        <v>3139</v>
      </c>
      <c r="G312" s="11"/>
      <c r="H312" s="4" t="s">
        <v>3136</v>
      </c>
      <c r="I312" s="96">
        <v>44348.0</v>
      </c>
      <c r="J312" s="11"/>
      <c r="K312" s="4" t="s">
        <v>5090</v>
      </c>
      <c r="L312" s="4" t="s">
        <v>5091</v>
      </c>
    </row>
    <row r="313">
      <c r="A313" s="99" t="e">
        <v>#N/A</v>
      </c>
      <c r="B313" s="4">
        <v>2015.0</v>
      </c>
      <c r="C313" s="4" t="s">
        <v>3795</v>
      </c>
      <c r="D313" s="4" t="s">
        <v>3794</v>
      </c>
      <c r="E313" s="4" t="s">
        <v>4755</v>
      </c>
      <c r="F313" s="4" t="s">
        <v>3802</v>
      </c>
      <c r="G313" s="11"/>
      <c r="H313" s="4" t="s">
        <v>3800</v>
      </c>
      <c r="I313" s="98">
        <v>42100.0</v>
      </c>
      <c r="J313" s="11"/>
      <c r="K313" s="4" t="s">
        <v>5092</v>
      </c>
      <c r="L313" s="4" t="s">
        <v>5093</v>
      </c>
    </row>
    <row r="314">
      <c r="A314" s="99" t="e">
        <v>#N/A</v>
      </c>
      <c r="B314" s="4">
        <v>2021.0</v>
      </c>
      <c r="C314" s="4" t="s">
        <v>1866</v>
      </c>
      <c r="D314" s="4" t="s">
        <v>1858</v>
      </c>
      <c r="E314" s="4" t="s">
        <v>279</v>
      </c>
      <c r="F314" s="4" t="s">
        <v>1870</v>
      </c>
      <c r="G314" s="69" t="s">
        <v>5094</v>
      </c>
      <c r="H314" s="4" t="s">
        <v>5095</v>
      </c>
      <c r="I314" s="98">
        <v>44515.0</v>
      </c>
      <c r="J314" s="11"/>
      <c r="K314" s="4" t="s">
        <v>4509</v>
      </c>
      <c r="L314" s="11"/>
    </row>
    <row r="315">
      <c r="A315" s="99" t="e">
        <v>#N/A</v>
      </c>
      <c r="B315" s="4">
        <v>2021.0</v>
      </c>
      <c r="C315" s="4" t="s">
        <v>3895</v>
      </c>
      <c r="D315" s="4" t="s">
        <v>3894</v>
      </c>
      <c r="E315" s="4" t="s">
        <v>4728</v>
      </c>
      <c r="F315" s="4" t="s">
        <v>3896</v>
      </c>
      <c r="G315" s="69" t="s">
        <v>5096</v>
      </c>
      <c r="H315" s="4" t="s">
        <v>5097</v>
      </c>
      <c r="I315" s="98">
        <v>44335.0</v>
      </c>
      <c r="J315" s="11"/>
      <c r="K315" s="4" t="s">
        <v>5098</v>
      </c>
      <c r="L315" s="4" t="s">
        <v>5099</v>
      </c>
    </row>
    <row r="316">
      <c r="A316" s="99" t="e">
        <v>#N/A</v>
      </c>
      <c r="B316" s="4">
        <v>2021.0</v>
      </c>
      <c r="C316" s="4" t="s">
        <v>3728</v>
      </c>
      <c r="D316" s="4" t="s">
        <v>3727</v>
      </c>
      <c r="E316" s="4" t="s">
        <v>5100</v>
      </c>
      <c r="F316" s="4" t="s">
        <v>3729</v>
      </c>
      <c r="G316" s="69" t="s">
        <v>5101</v>
      </c>
      <c r="H316" s="4" t="s">
        <v>5102</v>
      </c>
      <c r="I316" s="98">
        <v>44515.0</v>
      </c>
      <c r="J316" s="11"/>
      <c r="K316" s="4" t="s">
        <v>4494</v>
      </c>
      <c r="L316" s="11"/>
    </row>
    <row r="317">
      <c r="A317" s="99" t="e">
        <v>#N/A</v>
      </c>
      <c r="B317" s="4">
        <v>2020.0</v>
      </c>
      <c r="C317" s="4" t="s">
        <v>1879</v>
      </c>
      <c r="D317" s="4" t="s">
        <v>1871</v>
      </c>
      <c r="E317" s="4" t="s">
        <v>4632</v>
      </c>
      <c r="F317" s="4" t="s">
        <v>1882</v>
      </c>
      <c r="G317" s="69" t="s">
        <v>5103</v>
      </c>
      <c r="H317" s="6"/>
      <c r="I317" s="98">
        <v>44013.0</v>
      </c>
      <c r="J317" s="11"/>
      <c r="K317" s="4" t="s">
        <v>5104</v>
      </c>
      <c r="L317" s="11"/>
    </row>
    <row r="318">
      <c r="A318" s="99" t="e">
        <v>#N/A</v>
      </c>
      <c r="B318" s="4">
        <v>2019.0</v>
      </c>
      <c r="C318" s="4" t="s">
        <v>3147</v>
      </c>
      <c r="D318" s="4" t="s">
        <v>3140</v>
      </c>
      <c r="E318" s="4" t="s">
        <v>5105</v>
      </c>
      <c r="F318" s="4" t="s">
        <v>3151</v>
      </c>
      <c r="G318" s="11"/>
      <c r="H318" s="4" t="s">
        <v>3148</v>
      </c>
      <c r="I318" s="4">
        <v>2019.0</v>
      </c>
      <c r="J318" s="11"/>
      <c r="K318" s="4" t="s">
        <v>177</v>
      </c>
      <c r="L318" s="4" t="s">
        <v>5106</v>
      </c>
    </row>
    <row r="319">
      <c r="A319" s="99" t="e">
        <v>#N/A</v>
      </c>
      <c r="B319" s="4">
        <v>2008.0</v>
      </c>
      <c r="C319" s="4" t="s">
        <v>2792</v>
      </c>
      <c r="D319" s="4" t="s">
        <v>2786</v>
      </c>
      <c r="E319" s="4" t="s">
        <v>4493</v>
      </c>
      <c r="F319" s="4" t="s">
        <v>2796</v>
      </c>
      <c r="G319" s="11"/>
      <c r="H319" s="4" t="s">
        <v>5107</v>
      </c>
      <c r="I319" s="96">
        <v>39692.0</v>
      </c>
      <c r="J319" s="11"/>
      <c r="K319" s="4" t="s">
        <v>5108</v>
      </c>
      <c r="L319" s="4" t="s">
        <v>5109</v>
      </c>
    </row>
    <row r="320">
      <c r="A320" s="99" t="e">
        <v>#N/A</v>
      </c>
      <c r="B320" s="4">
        <v>2012.0</v>
      </c>
      <c r="C320" s="4" t="s">
        <v>2203</v>
      </c>
      <c r="D320" s="4" t="s">
        <v>2194</v>
      </c>
      <c r="E320" s="11"/>
      <c r="F320" s="11"/>
      <c r="G320" s="69" t="s">
        <v>5110</v>
      </c>
      <c r="H320" s="4" t="s">
        <v>5111</v>
      </c>
      <c r="I320" s="4">
        <v>2012.0</v>
      </c>
      <c r="J320" s="4" t="s">
        <v>5112</v>
      </c>
      <c r="K320" s="4" t="s">
        <v>5113</v>
      </c>
      <c r="L320" s="11"/>
    </row>
    <row r="321">
      <c r="A321" s="99" t="e">
        <v>#N/A</v>
      </c>
      <c r="B321" s="4">
        <v>2021.0</v>
      </c>
      <c r="C321" s="4" t="s">
        <v>1940</v>
      </c>
      <c r="D321" s="4" t="s">
        <v>1933</v>
      </c>
      <c r="E321" s="4" t="s">
        <v>4493</v>
      </c>
      <c r="F321" s="4" t="s">
        <v>1943</v>
      </c>
      <c r="G321" s="11"/>
      <c r="H321" s="4" t="s">
        <v>5114</v>
      </c>
      <c r="I321" s="4">
        <v>2021.0</v>
      </c>
      <c r="J321" s="11"/>
      <c r="K321" s="4" t="s">
        <v>5115</v>
      </c>
      <c r="L321" s="11"/>
    </row>
    <row r="322">
      <c r="A322" s="99" t="e">
        <v>#N/A</v>
      </c>
      <c r="B322" s="4">
        <v>2015.0</v>
      </c>
      <c r="C322" s="4" t="s">
        <v>1247</v>
      </c>
      <c r="D322" s="4" t="s">
        <v>5116</v>
      </c>
      <c r="E322" s="4" t="s">
        <v>5117</v>
      </c>
      <c r="F322" s="4" t="s">
        <v>1250</v>
      </c>
      <c r="G322" s="69" t="s">
        <v>5118</v>
      </c>
      <c r="H322" s="4" t="s">
        <v>1248</v>
      </c>
      <c r="I322" s="98">
        <v>42009.0</v>
      </c>
      <c r="J322" s="11"/>
      <c r="K322" s="4" t="s">
        <v>5098</v>
      </c>
      <c r="L322" s="11"/>
    </row>
    <row r="323">
      <c r="A323" s="99" t="e">
        <v>#N/A</v>
      </c>
      <c r="B323" s="4">
        <v>2010.0</v>
      </c>
      <c r="C323" s="4" t="s">
        <v>1636</v>
      </c>
      <c r="D323" s="4" t="s">
        <v>1629</v>
      </c>
      <c r="E323" s="4" t="s">
        <v>5119</v>
      </c>
      <c r="F323" s="4" t="s">
        <v>1640</v>
      </c>
      <c r="G323" s="2"/>
      <c r="H323" s="2"/>
      <c r="I323" s="4">
        <v>2010.0</v>
      </c>
      <c r="J323" s="11"/>
      <c r="K323" s="4" t="s">
        <v>4835</v>
      </c>
      <c r="L323" s="11"/>
    </row>
    <row r="324">
      <c r="A324" s="99" t="e">
        <v>#N/A</v>
      </c>
      <c r="B324" s="4">
        <v>2020.0</v>
      </c>
      <c r="C324" s="4" t="s">
        <v>3628</v>
      </c>
      <c r="D324" s="4" t="s">
        <v>3627</v>
      </c>
      <c r="E324" s="4" t="s">
        <v>5120</v>
      </c>
      <c r="F324" s="4" t="s">
        <v>3629</v>
      </c>
      <c r="G324" s="69" t="s">
        <v>5121</v>
      </c>
      <c r="H324" s="4" t="s">
        <v>5122</v>
      </c>
      <c r="I324" s="98">
        <v>43831.0</v>
      </c>
      <c r="J324" s="11"/>
      <c r="K324" s="4" t="s">
        <v>5123</v>
      </c>
      <c r="L324" s="11"/>
    </row>
    <row r="325">
      <c r="A325" s="99" t="e">
        <v>#N/A</v>
      </c>
      <c r="B325" s="4">
        <v>2009.0</v>
      </c>
      <c r="C325" s="4" t="s">
        <v>3631</v>
      </c>
      <c r="D325" s="4" t="s">
        <v>3630</v>
      </c>
      <c r="E325" s="4" t="s">
        <v>5124</v>
      </c>
      <c r="F325" s="4" t="s">
        <v>3632</v>
      </c>
      <c r="G325" s="69" t="s">
        <v>5125</v>
      </c>
      <c r="H325" s="4" t="s">
        <v>5126</v>
      </c>
      <c r="I325" s="96">
        <v>40026.0</v>
      </c>
      <c r="J325" s="11"/>
      <c r="K325" s="4" t="s">
        <v>109</v>
      </c>
      <c r="L325" s="4" t="s">
        <v>5127</v>
      </c>
    </row>
    <row r="326">
      <c r="A326" s="99" t="e">
        <v>#N/A</v>
      </c>
      <c r="B326" s="4">
        <v>2019.0</v>
      </c>
      <c r="C326" s="4" t="s">
        <v>2804</v>
      </c>
      <c r="D326" s="4" t="s">
        <v>2797</v>
      </c>
      <c r="E326" s="4" t="s">
        <v>4513</v>
      </c>
      <c r="F326" s="4" t="s">
        <v>2808</v>
      </c>
      <c r="G326" s="69" t="s">
        <v>5128</v>
      </c>
      <c r="H326" s="4" t="s">
        <v>5129</v>
      </c>
      <c r="I326" s="4">
        <v>2019.0</v>
      </c>
      <c r="J326" s="4" t="s">
        <v>5130</v>
      </c>
      <c r="K326" s="4" t="s">
        <v>4704</v>
      </c>
      <c r="L326" s="11"/>
    </row>
    <row r="327">
      <c r="A327" s="99" t="e">
        <v>#N/A</v>
      </c>
      <c r="B327" s="4">
        <v>2007.0</v>
      </c>
      <c r="C327" s="4" t="s">
        <v>3879</v>
      </c>
      <c r="D327" s="4" t="s">
        <v>3878</v>
      </c>
      <c r="E327" s="4" t="s">
        <v>2152</v>
      </c>
      <c r="F327" s="4" t="s">
        <v>3880</v>
      </c>
      <c r="G327" s="11"/>
      <c r="H327" s="6"/>
      <c r="I327" s="4">
        <v>2007.0</v>
      </c>
      <c r="J327" s="11"/>
      <c r="K327" s="4" t="s">
        <v>4494</v>
      </c>
      <c r="L327" s="11"/>
    </row>
    <row r="328">
      <c r="A328" s="99" t="e">
        <v>#N/A</v>
      </c>
      <c r="B328" s="4">
        <v>2021.0</v>
      </c>
      <c r="C328" s="4" t="s">
        <v>3634</v>
      </c>
      <c r="D328" s="4" t="s">
        <v>3633</v>
      </c>
      <c r="E328" s="4" t="s">
        <v>5131</v>
      </c>
      <c r="F328" s="4" t="s">
        <v>3635</v>
      </c>
      <c r="G328" s="69" t="s">
        <v>5132</v>
      </c>
      <c r="H328" s="11"/>
      <c r="I328" s="4">
        <v>2021.0</v>
      </c>
      <c r="J328" s="11"/>
      <c r="K328" s="4" t="s">
        <v>109</v>
      </c>
      <c r="L328" s="11"/>
    </row>
    <row r="329">
      <c r="A329" s="99" t="e">
        <v>#N/A</v>
      </c>
      <c r="B329" s="4">
        <v>2010.0</v>
      </c>
      <c r="C329" s="4" t="s">
        <v>332</v>
      </c>
      <c r="D329" s="4" t="s">
        <v>325</v>
      </c>
      <c r="E329" s="4" t="s">
        <v>4836</v>
      </c>
      <c r="F329" s="4" t="s">
        <v>335</v>
      </c>
      <c r="G329" s="69" t="s">
        <v>5133</v>
      </c>
      <c r="H329" s="4" t="s">
        <v>5134</v>
      </c>
      <c r="I329" s="96">
        <v>40238.0</v>
      </c>
      <c r="J329" s="11"/>
      <c r="K329" s="4" t="s">
        <v>4835</v>
      </c>
      <c r="L329" s="11"/>
    </row>
    <row r="330">
      <c r="A330" s="99" t="e">
        <v>#N/A</v>
      </c>
      <c r="B330" s="4">
        <v>2010.0</v>
      </c>
      <c r="C330" s="4" t="s">
        <v>1258</v>
      </c>
      <c r="D330" s="4" t="s">
        <v>5135</v>
      </c>
      <c r="E330" s="4" t="s">
        <v>5119</v>
      </c>
      <c r="F330" s="4" t="s">
        <v>1261</v>
      </c>
      <c r="G330" s="2"/>
      <c r="H330" s="11"/>
      <c r="I330" s="4">
        <v>2010.0</v>
      </c>
      <c r="J330" s="11"/>
      <c r="K330" s="4" t="s">
        <v>4835</v>
      </c>
      <c r="L330" s="11"/>
    </row>
    <row r="331">
      <c r="A331" s="99" t="e">
        <v>#N/A</v>
      </c>
      <c r="B331" s="4">
        <v>2015.0</v>
      </c>
      <c r="C331" s="4" t="s">
        <v>2815</v>
      </c>
      <c r="D331" s="4" t="s">
        <v>2809</v>
      </c>
      <c r="E331" s="11"/>
      <c r="F331" s="11"/>
      <c r="G331" s="11"/>
      <c r="H331" s="11"/>
      <c r="I331" s="97">
        <v>42278.0</v>
      </c>
      <c r="J331" s="11"/>
      <c r="K331" s="4" t="s">
        <v>5136</v>
      </c>
      <c r="L331" s="11"/>
    </row>
    <row r="332">
      <c r="A332" s="99" t="e">
        <v>#N/A</v>
      </c>
      <c r="B332" s="4">
        <v>2020.0</v>
      </c>
      <c r="C332" s="4" t="s">
        <v>3882</v>
      </c>
      <c r="D332" s="4" t="s">
        <v>3881</v>
      </c>
      <c r="E332" s="4" t="s">
        <v>5137</v>
      </c>
      <c r="F332" s="4" t="s">
        <v>3883</v>
      </c>
      <c r="G332" s="69" t="s">
        <v>5138</v>
      </c>
      <c r="H332" s="4" t="s">
        <v>5139</v>
      </c>
      <c r="I332" s="4">
        <v>2020.0</v>
      </c>
      <c r="J332" s="11"/>
      <c r="K332" s="4" t="s">
        <v>109</v>
      </c>
      <c r="L332" s="4" t="s">
        <v>5140</v>
      </c>
    </row>
    <row r="333">
      <c r="A333" s="99" t="e">
        <v>#N/A</v>
      </c>
      <c r="B333" s="4">
        <v>2017.0</v>
      </c>
      <c r="C333" s="4" t="s">
        <v>3637</v>
      </c>
      <c r="D333" s="4" t="s">
        <v>3636</v>
      </c>
      <c r="E333" s="4" t="s">
        <v>5087</v>
      </c>
      <c r="F333" s="4" t="s">
        <v>3638</v>
      </c>
      <c r="G333" s="69" t="s">
        <v>5141</v>
      </c>
      <c r="H333" s="11"/>
      <c r="I333" s="98">
        <v>42944.0</v>
      </c>
      <c r="J333" s="11"/>
      <c r="K333" s="4" t="s">
        <v>1602</v>
      </c>
      <c r="L333" s="11"/>
    </row>
    <row r="334">
      <c r="A334" s="99" t="e">
        <v>#N/A</v>
      </c>
      <c r="B334" s="4">
        <v>2020.0</v>
      </c>
      <c r="C334" s="4" t="s">
        <v>3640</v>
      </c>
      <c r="D334" s="4" t="s">
        <v>3639</v>
      </c>
      <c r="E334" s="4" t="s">
        <v>4493</v>
      </c>
      <c r="F334" s="4" t="s">
        <v>3642</v>
      </c>
      <c r="G334" s="11"/>
      <c r="H334" s="4" t="s">
        <v>5142</v>
      </c>
      <c r="I334" s="96">
        <v>43831.0</v>
      </c>
      <c r="J334" s="11"/>
      <c r="K334" s="4" t="s">
        <v>109</v>
      </c>
      <c r="L334" s="4" t="s">
        <v>5143</v>
      </c>
    </row>
    <row r="335">
      <c r="A335" s="99" t="e">
        <v>#N/A</v>
      </c>
      <c r="B335" s="4">
        <v>2014.0</v>
      </c>
      <c r="C335" s="4" t="s">
        <v>3457</v>
      </c>
      <c r="D335" s="4" t="s">
        <v>3456</v>
      </c>
      <c r="E335" s="4" t="s">
        <v>4493</v>
      </c>
      <c r="F335" s="4" t="s">
        <v>3465</v>
      </c>
      <c r="G335" s="11"/>
      <c r="H335" s="4" t="s">
        <v>3462</v>
      </c>
      <c r="I335" s="97">
        <v>41974.0</v>
      </c>
      <c r="J335" s="4" t="s">
        <v>5144</v>
      </c>
      <c r="K335" s="4" t="s">
        <v>5145</v>
      </c>
      <c r="L335" s="4" t="s">
        <v>5146</v>
      </c>
    </row>
    <row r="336">
      <c r="A336" s="99" t="e">
        <v>#N/A</v>
      </c>
      <c r="B336" s="4">
        <v>2009.0</v>
      </c>
      <c r="C336" s="4" t="s">
        <v>1648</v>
      </c>
      <c r="D336" s="4" t="s">
        <v>1641</v>
      </c>
      <c r="E336" s="4" t="s">
        <v>5147</v>
      </c>
      <c r="F336" s="6"/>
      <c r="G336" s="11"/>
      <c r="H336" s="4" t="s">
        <v>1649</v>
      </c>
      <c r="I336" s="4">
        <v>2009.0</v>
      </c>
      <c r="J336" s="11"/>
      <c r="K336" s="4" t="s">
        <v>5148</v>
      </c>
      <c r="L336" s="11"/>
    </row>
    <row r="337">
      <c r="A337" s="99" t="e">
        <v>#N/A</v>
      </c>
      <c r="B337" s="4">
        <v>2013.0</v>
      </c>
      <c r="C337" s="4" t="s">
        <v>5149</v>
      </c>
      <c r="D337" s="4" t="s">
        <v>187</v>
      </c>
      <c r="E337" s="4" t="s">
        <v>5150</v>
      </c>
      <c r="F337" s="4" t="s">
        <v>193</v>
      </c>
      <c r="G337" s="11"/>
      <c r="H337" s="11"/>
      <c r="I337" s="4">
        <v>2013.0</v>
      </c>
      <c r="J337" s="11"/>
      <c r="K337" s="4" t="s">
        <v>4494</v>
      </c>
      <c r="L337" s="11"/>
    </row>
    <row r="338">
      <c r="A338" s="99" t="e">
        <v>#N/A</v>
      </c>
      <c r="B338" s="4">
        <v>2021.0</v>
      </c>
      <c r="C338" s="4" t="s">
        <v>3644</v>
      </c>
      <c r="D338" s="4" t="s">
        <v>3643</v>
      </c>
      <c r="E338" s="4" t="s">
        <v>5151</v>
      </c>
      <c r="F338" s="4" t="s">
        <v>3645</v>
      </c>
      <c r="G338" s="69" t="s">
        <v>5152</v>
      </c>
      <c r="H338" s="4" t="s">
        <v>5153</v>
      </c>
      <c r="I338" s="98">
        <v>44409.0</v>
      </c>
      <c r="J338" s="11"/>
      <c r="K338" s="4" t="s">
        <v>5154</v>
      </c>
      <c r="L338" s="4" t="s">
        <v>5155</v>
      </c>
    </row>
    <row r="339">
      <c r="A339" s="99" t="e">
        <v>#N/A</v>
      </c>
      <c r="B339" s="4">
        <v>1998.0</v>
      </c>
      <c r="C339" s="4" t="s">
        <v>3912</v>
      </c>
      <c r="D339" s="4" t="s">
        <v>3911</v>
      </c>
      <c r="E339" s="4" t="s">
        <v>279</v>
      </c>
      <c r="F339" s="4" t="s">
        <v>3913</v>
      </c>
      <c r="G339" s="69" t="s">
        <v>5156</v>
      </c>
      <c r="H339" s="4" t="s">
        <v>5157</v>
      </c>
      <c r="I339" s="98">
        <v>35796.0</v>
      </c>
      <c r="J339" s="11"/>
      <c r="K339" s="4" t="s">
        <v>109</v>
      </c>
      <c r="L339" s="11"/>
    </row>
    <row r="340">
      <c r="A340" s="99" t="e">
        <v>#N/A</v>
      </c>
      <c r="B340" s="4">
        <v>2009.0</v>
      </c>
      <c r="C340" s="4" t="s">
        <v>2826</v>
      </c>
      <c r="D340" s="4" t="s">
        <v>2818</v>
      </c>
      <c r="E340" s="4" t="s">
        <v>5158</v>
      </c>
      <c r="F340" s="4" t="s">
        <v>2829</v>
      </c>
      <c r="G340" s="2"/>
      <c r="H340" s="11"/>
      <c r="I340" s="4">
        <v>2009.0</v>
      </c>
      <c r="J340" s="11"/>
      <c r="K340" s="4" t="s">
        <v>4724</v>
      </c>
      <c r="L340" s="11"/>
    </row>
    <row r="341">
      <c r="A341" s="99" t="e">
        <v>#N/A</v>
      </c>
      <c r="B341" s="4">
        <v>2016.0</v>
      </c>
      <c r="C341" s="4" t="s">
        <v>3885</v>
      </c>
      <c r="D341" s="4" t="s">
        <v>3884</v>
      </c>
      <c r="E341" s="4" t="s">
        <v>4513</v>
      </c>
      <c r="F341" s="4" t="s">
        <v>3887</v>
      </c>
      <c r="G341" s="69" t="s">
        <v>5159</v>
      </c>
      <c r="H341" s="4" t="s">
        <v>5160</v>
      </c>
      <c r="I341" s="4">
        <v>2016.0</v>
      </c>
      <c r="J341" s="11"/>
      <c r="K341" s="4" t="s">
        <v>177</v>
      </c>
      <c r="L341" s="4" t="s">
        <v>5161</v>
      </c>
    </row>
    <row r="342">
      <c r="A342" s="99" t="e">
        <v>#N/A</v>
      </c>
      <c r="B342" s="4">
        <v>2020.0</v>
      </c>
      <c r="C342" s="4" t="s">
        <v>3467</v>
      </c>
      <c r="D342" s="4" t="s">
        <v>3466</v>
      </c>
      <c r="E342" s="4" t="s">
        <v>4513</v>
      </c>
      <c r="F342" s="4" t="s">
        <v>3477</v>
      </c>
      <c r="G342" s="69" t="s">
        <v>5162</v>
      </c>
      <c r="H342" s="4" t="s">
        <v>3474</v>
      </c>
      <c r="I342" s="4">
        <v>2020.0</v>
      </c>
      <c r="J342" s="11"/>
      <c r="K342" s="11"/>
      <c r="L342" s="4" t="s">
        <v>5163</v>
      </c>
    </row>
    <row r="343">
      <c r="A343" s="99" t="e">
        <v>#N/A</v>
      </c>
      <c r="B343" s="4">
        <v>2020.0</v>
      </c>
      <c r="C343" s="4" t="s">
        <v>1271</v>
      </c>
      <c r="D343" s="4" t="s">
        <v>1262</v>
      </c>
      <c r="E343" s="4" t="s">
        <v>4565</v>
      </c>
      <c r="F343" s="4" t="s">
        <v>1274</v>
      </c>
      <c r="G343" s="69" t="s">
        <v>5164</v>
      </c>
      <c r="H343" s="4" t="s">
        <v>1272</v>
      </c>
      <c r="I343" s="98">
        <v>44044.0</v>
      </c>
      <c r="J343" s="4" t="s">
        <v>5165</v>
      </c>
      <c r="K343" s="11"/>
      <c r="L343" s="4" t="s">
        <v>5166</v>
      </c>
    </row>
    <row r="344">
      <c r="A344" s="99" t="e">
        <v>#N/A</v>
      </c>
      <c r="B344" s="4">
        <v>2017.0</v>
      </c>
      <c r="C344" s="4" t="s">
        <v>796</v>
      </c>
      <c r="D344" s="4" t="s">
        <v>1275</v>
      </c>
      <c r="E344" s="4" t="s">
        <v>4513</v>
      </c>
      <c r="F344" s="4" t="s">
        <v>1285</v>
      </c>
      <c r="G344" s="69" t="s">
        <v>5167</v>
      </c>
      <c r="H344" s="4" t="s">
        <v>1282</v>
      </c>
      <c r="I344" s="4">
        <v>2017.0</v>
      </c>
      <c r="J344" s="4" t="s">
        <v>5168</v>
      </c>
      <c r="K344" s="4" t="s">
        <v>261</v>
      </c>
      <c r="L344" s="4" t="s">
        <v>5169</v>
      </c>
    </row>
    <row r="345">
      <c r="A345" s="99" t="e">
        <v>#N/A</v>
      </c>
      <c r="B345" s="4">
        <v>2016.0</v>
      </c>
      <c r="C345" s="4" t="s">
        <v>3158</v>
      </c>
      <c r="D345" s="4" t="s">
        <v>3152</v>
      </c>
      <c r="E345" s="4" t="s">
        <v>5170</v>
      </c>
      <c r="F345" s="4" t="s">
        <v>3162</v>
      </c>
      <c r="G345" s="11"/>
      <c r="H345" s="4" t="s">
        <v>3159</v>
      </c>
      <c r="I345" s="96">
        <v>42461.0</v>
      </c>
      <c r="J345" s="11"/>
      <c r="K345" s="4" t="s">
        <v>5171</v>
      </c>
      <c r="L345" s="4" t="s">
        <v>5172</v>
      </c>
    </row>
    <row r="346">
      <c r="A346" s="99" t="e">
        <v>#N/A</v>
      </c>
      <c r="B346" s="4">
        <v>2005.0</v>
      </c>
      <c r="C346" s="4" t="s">
        <v>5173</v>
      </c>
      <c r="D346" s="4" t="s">
        <v>5174</v>
      </c>
      <c r="E346" s="4" t="s">
        <v>5175</v>
      </c>
      <c r="F346" s="4" t="s">
        <v>5176</v>
      </c>
      <c r="G346" s="69" t="s">
        <v>5177</v>
      </c>
      <c r="H346" s="4" t="s">
        <v>5178</v>
      </c>
      <c r="I346" s="96">
        <v>38473.0</v>
      </c>
      <c r="J346" s="11"/>
      <c r="K346" s="4" t="s">
        <v>4494</v>
      </c>
      <c r="L346" s="11"/>
    </row>
    <row r="347">
      <c r="A347" s="99" t="e">
        <v>#N/A</v>
      </c>
      <c r="B347" s="4">
        <v>2021.0</v>
      </c>
      <c r="C347" s="4" t="s">
        <v>1892</v>
      </c>
      <c r="D347" s="4" t="s">
        <v>1883</v>
      </c>
      <c r="E347" s="4" t="s">
        <v>4822</v>
      </c>
      <c r="F347" s="4" t="s">
        <v>1896</v>
      </c>
      <c r="G347" s="69" t="s">
        <v>5179</v>
      </c>
      <c r="H347" s="4" t="s">
        <v>1893</v>
      </c>
      <c r="I347" s="98">
        <v>44524.0</v>
      </c>
      <c r="J347" s="11"/>
      <c r="K347" s="4" t="s">
        <v>4825</v>
      </c>
      <c r="L347" s="4" t="s">
        <v>5180</v>
      </c>
    </row>
    <row r="348">
      <c r="A348" s="99" t="e">
        <v>#N/A</v>
      </c>
      <c r="B348" s="4">
        <v>2009.0</v>
      </c>
      <c r="C348" s="4" t="s">
        <v>1295</v>
      </c>
      <c r="D348" s="4" t="s">
        <v>1286</v>
      </c>
      <c r="E348" s="4" t="s">
        <v>5181</v>
      </c>
      <c r="F348" s="4" t="s">
        <v>1298</v>
      </c>
      <c r="G348" s="11"/>
      <c r="H348" s="4" t="s">
        <v>1296</v>
      </c>
      <c r="I348" s="96">
        <v>39873.0</v>
      </c>
      <c r="J348" s="11"/>
      <c r="K348" s="11"/>
      <c r="L348" s="4" t="s">
        <v>5182</v>
      </c>
    </row>
    <row r="349">
      <c r="A349" s="99" t="e">
        <v>#N/A</v>
      </c>
      <c r="B349" s="4">
        <v>2020.0</v>
      </c>
      <c r="C349" s="4" t="s">
        <v>3731</v>
      </c>
      <c r="D349" s="4" t="s">
        <v>3730</v>
      </c>
      <c r="E349" s="4" t="s">
        <v>4725</v>
      </c>
      <c r="F349" s="4" t="s">
        <v>3732</v>
      </c>
      <c r="G349" s="69" t="s">
        <v>5183</v>
      </c>
      <c r="H349" s="4" t="s">
        <v>5184</v>
      </c>
      <c r="I349" s="98">
        <v>43937.0</v>
      </c>
      <c r="J349" s="11"/>
      <c r="K349" s="4" t="s">
        <v>1602</v>
      </c>
      <c r="L349" s="4" t="s">
        <v>5185</v>
      </c>
    </row>
    <row r="350">
      <c r="A350" s="99" t="e">
        <v>#N/A</v>
      </c>
      <c r="B350" s="4">
        <v>2020.0</v>
      </c>
      <c r="C350" s="4" t="s">
        <v>1306</v>
      </c>
      <c r="D350" s="4" t="s">
        <v>1299</v>
      </c>
      <c r="E350" s="4" t="s">
        <v>5186</v>
      </c>
      <c r="F350" s="4" t="s">
        <v>1310</v>
      </c>
      <c r="G350" s="69" t="s">
        <v>5187</v>
      </c>
      <c r="H350" s="4" t="s">
        <v>5188</v>
      </c>
      <c r="I350" s="98">
        <v>43868.0</v>
      </c>
      <c r="J350" s="11"/>
      <c r="K350" s="4" t="s">
        <v>1301</v>
      </c>
      <c r="L350" s="4" t="s">
        <v>5189</v>
      </c>
    </row>
    <row r="351">
      <c r="A351" s="99" t="e">
        <v>#N/A</v>
      </c>
      <c r="B351" s="4">
        <v>2018.0</v>
      </c>
      <c r="C351" s="4" t="s">
        <v>3647</v>
      </c>
      <c r="D351" s="4" t="s">
        <v>3646</v>
      </c>
      <c r="E351" s="4" t="s">
        <v>5190</v>
      </c>
      <c r="F351" s="4" t="s">
        <v>3648</v>
      </c>
      <c r="G351" s="69" t="s">
        <v>5191</v>
      </c>
      <c r="H351" s="4" t="s">
        <v>5192</v>
      </c>
      <c r="I351" s="98">
        <v>43185.0</v>
      </c>
      <c r="J351" s="11"/>
      <c r="K351" s="4" t="s">
        <v>109</v>
      </c>
      <c r="L351" s="11"/>
    </row>
    <row r="352">
      <c r="A352" s="99" t="e">
        <v>#N/A</v>
      </c>
      <c r="B352" s="4">
        <v>2015.0</v>
      </c>
      <c r="C352" s="4" t="s">
        <v>2837</v>
      </c>
      <c r="D352" s="4" t="s">
        <v>2830</v>
      </c>
      <c r="E352" s="4" t="s">
        <v>5193</v>
      </c>
      <c r="F352" s="4" t="s">
        <v>2840</v>
      </c>
      <c r="G352" s="69" t="s">
        <v>5194</v>
      </c>
      <c r="H352" s="4" t="s">
        <v>5195</v>
      </c>
      <c r="I352" s="98">
        <v>42334.0</v>
      </c>
      <c r="J352" s="4" t="s">
        <v>5196</v>
      </c>
      <c r="K352" s="4" t="s">
        <v>4494</v>
      </c>
      <c r="L352" s="11"/>
    </row>
    <row r="353">
      <c r="A353" s="99" t="e">
        <v>#N/A</v>
      </c>
      <c r="B353" s="4">
        <v>2010.0</v>
      </c>
      <c r="C353" s="4" t="s">
        <v>807</v>
      </c>
      <c r="D353" s="4" t="s">
        <v>5197</v>
      </c>
      <c r="E353" s="4" t="s">
        <v>5198</v>
      </c>
      <c r="F353" s="4" t="s">
        <v>810</v>
      </c>
      <c r="G353" s="2"/>
      <c r="H353" s="2"/>
      <c r="I353" s="4">
        <v>2010.0</v>
      </c>
      <c r="J353" s="11"/>
      <c r="K353" s="4" t="s">
        <v>4509</v>
      </c>
      <c r="L353" s="11"/>
    </row>
    <row r="354">
      <c r="A354" s="99" t="e">
        <v>#N/A</v>
      </c>
      <c r="B354" s="4">
        <v>2016.0</v>
      </c>
      <c r="C354" s="4" t="s">
        <v>2846</v>
      </c>
      <c r="D354" s="4" t="s">
        <v>2841</v>
      </c>
      <c r="E354" s="11"/>
      <c r="F354" s="11"/>
      <c r="G354" s="69" t="s">
        <v>5199</v>
      </c>
      <c r="H354" s="11"/>
      <c r="I354" s="4">
        <v>2016.0</v>
      </c>
      <c r="J354" s="4" t="s">
        <v>5200</v>
      </c>
      <c r="K354" s="4" t="s">
        <v>177</v>
      </c>
      <c r="L354" s="11"/>
    </row>
    <row r="355">
      <c r="A355" s="99" t="e">
        <v>#N/A</v>
      </c>
      <c r="B355" s="4">
        <v>2006.0</v>
      </c>
      <c r="C355" s="4" t="s">
        <v>2502</v>
      </c>
      <c r="D355" s="4" t="s">
        <v>5201</v>
      </c>
      <c r="E355" s="4" t="s">
        <v>5202</v>
      </c>
      <c r="F355" s="11"/>
      <c r="G355" s="11"/>
      <c r="H355" s="11"/>
      <c r="I355" s="4">
        <v>2006.0</v>
      </c>
      <c r="J355" s="11"/>
      <c r="K355" s="4" t="s">
        <v>4494</v>
      </c>
      <c r="L355" s="11"/>
    </row>
    <row r="356">
      <c r="A356" s="99" t="e">
        <v>#N/A</v>
      </c>
      <c r="B356" s="4">
        <v>2014.0</v>
      </c>
      <c r="C356" s="4" t="s">
        <v>1905</v>
      </c>
      <c r="D356" s="4" t="s">
        <v>1897</v>
      </c>
      <c r="E356" s="4" t="s">
        <v>5203</v>
      </c>
      <c r="F356" s="4" t="s">
        <v>1909</v>
      </c>
      <c r="G356" s="11"/>
      <c r="H356" s="4" t="s">
        <v>1906</v>
      </c>
      <c r="I356" s="4">
        <v>2014.0</v>
      </c>
      <c r="J356" s="11"/>
      <c r="K356" s="11"/>
      <c r="L356" s="4" t="s">
        <v>5204</v>
      </c>
    </row>
    <row r="357">
      <c r="A357" s="99" t="e">
        <v>#N/A</v>
      </c>
      <c r="B357" s="4">
        <v>1996.0</v>
      </c>
      <c r="C357" s="4" t="s">
        <v>1318</v>
      </c>
      <c r="D357" s="4" t="s">
        <v>1311</v>
      </c>
      <c r="E357" s="4" t="s">
        <v>5080</v>
      </c>
      <c r="F357" s="4" t="s">
        <v>1321</v>
      </c>
      <c r="G357" s="11"/>
      <c r="H357" s="4" t="s">
        <v>5205</v>
      </c>
      <c r="I357" s="97">
        <v>35339.0</v>
      </c>
      <c r="J357" s="11"/>
      <c r="K357" s="4" t="s">
        <v>261</v>
      </c>
      <c r="L357" s="4" t="s">
        <v>5206</v>
      </c>
    </row>
    <row r="358">
      <c r="A358" s="99" t="e">
        <v>#N/A</v>
      </c>
      <c r="B358" s="4">
        <v>2021.0</v>
      </c>
      <c r="C358" s="4" t="s">
        <v>1329</v>
      </c>
      <c r="D358" s="4" t="s">
        <v>1322</v>
      </c>
      <c r="E358" s="4" t="s">
        <v>4754</v>
      </c>
      <c r="F358" s="4" t="s">
        <v>1332</v>
      </c>
      <c r="G358" s="69" t="s">
        <v>5207</v>
      </c>
      <c r="H358" s="4" t="s">
        <v>1330</v>
      </c>
      <c r="I358" s="98">
        <v>44379.0</v>
      </c>
      <c r="J358" s="11"/>
      <c r="K358" s="4" t="s">
        <v>261</v>
      </c>
      <c r="L358" s="11"/>
    </row>
    <row r="359">
      <c r="A359" s="99" t="e">
        <v>#N/A</v>
      </c>
      <c r="B359" s="4">
        <v>2008.0</v>
      </c>
      <c r="C359" s="4" t="s">
        <v>4016</v>
      </c>
      <c r="D359" s="4" t="s">
        <v>4015</v>
      </c>
      <c r="E359" s="4" t="s">
        <v>5208</v>
      </c>
      <c r="F359" s="4" t="s">
        <v>4017</v>
      </c>
      <c r="G359" s="11"/>
      <c r="H359" s="4" t="s">
        <v>5209</v>
      </c>
      <c r="I359" s="97">
        <v>39753.0</v>
      </c>
      <c r="J359" s="4" t="s">
        <v>5210</v>
      </c>
      <c r="K359" s="4" t="s">
        <v>5211</v>
      </c>
      <c r="L359" s="4" t="s">
        <v>5212</v>
      </c>
    </row>
    <row r="360">
      <c r="A360" s="99" t="e">
        <v>#N/A</v>
      </c>
      <c r="B360" s="4">
        <v>2009.0</v>
      </c>
      <c r="C360" s="4" t="s">
        <v>3889</v>
      </c>
      <c r="D360" s="4" t="s">
        <v>3888</v>
      </c>
      <c r="E360" s="4" t="s">
        <v>5213</v>
      </c>
      <c r="F360" s="4" t="s">
        <v>3890</v>
      </c>
      <c r="G360" s="11"/>
      <c r="H360" s="4" t="s">
        <v>5214</v>
      </c>
      <c r="I360" s="98">
        <v>39859.0</v>
      </c>
      <c r="J360" s="11"/>
      <c r="K360" s="4" t="s">
        <v>4509</v>
      </c>
      <c r="L360" s="4" t="s">
        <v>5215</v>
      </c>
    </row>
    <row r="361">
      <c r="A361" s="99" t="e">
        <v>#N/A</v>
      </c>
      <c r="B361" s="4">
        <v>2014.0</v>
      </c>
      <c r="C361" s="4" t="s">
        <v>2859</v>
      </c>
      <c r="D361" s="4" t="s">
        <v>2851</v>
      </c>
      <c r="E361" s="11"/>
      <c r="F361" s="11"/>
      <c r="G361" s="11"/>
      <c r="H361" s="2"/>
      <c r="I361" s="4">
        <v>2014.0</v>
      </c>
      <c r="J361" s="11"/>
      <c r="K361" s="4" t="s">
        <v>5216</v>
      </c>
      <c r="L361" s="11"/>
    </row>
    <row r="362">
      <c r="A362" s="99" t="e">
        <v>#N/A</v>
      </c>
      <c r="B362" s="4">
        <v>2020.0</v>
      </c>
      <c r="C362" s="4" t="s">
        <v>3734</v>
      </c>
      <c r="D362" s="4" t="s">
        <v>3733</v>
      </c>
      <c r="E362" s="4" t="s">
        <v>4513</v>
      </c>
      <c r="F362" s="4" t="s">
        <v>3735</v>
      </c>
      <c r="G362" s="69" t="s">
        <v>5217</v>
      </c>
      <c r="H362" s="4" t="s">
        <v>5218</v>
      </c>
      <c r="I362" s="4">
        <v>2020.0</v>
      </c>
      <c r="J362" s="11"/>
      <c r="K362" s="4" t="s">
        <v>4494</v>
      </c>
      <c r="L362" s="4" t="s">
        <v>5219</v>
      </c>
    </row>
    <row r="363">
      <c r="A363" s="99" t="e">
        <v>#N/A</v>
      </c>
      <c r="B363" s="4">
        <v>2021.0</v>
      </c>
      <c r="C363" s="4" t="s">
        <v>1918</v>
      </c>
      <c r="D363" s="4" t="s">
        <v>5220</v>
      </c>
      <c r="E363" s="4" t="s">
        <v>4513</v>
      </c>
      <c r="F363" s="4" t="s">
        <v>1922</v>
      </c>
      <c r="G363" s="11"/>
      <c r="H363" s="4" t="s">
        <v>5221</v>
      </c>
      <c r="I363" s="4">
        <v>2021.0</v>
      </c>
      <c r="J363" s="11"/>
      <c r="K363" s="4" t="s">
        <v>109</v>
      </c>
      <c r="L363" s="11"/>
    </row>
    <row r="364">
      <c r="A364" s="99" t="e">
        <v>#N/A</v>
      </c>
      <c r="B364" s="4">
        <v>2020.0</v>
      </c>
      <c r="C364" s="4" t="s">
        <v>4003</v>
      </c>
      <c r="D364" s="4" t="s">
        <v>3997</v>
      </c>
      <c r="E364" s="11"/>
      <c r="F364" s="11"/>
      <c r="G364" s="69" t="s">
        <v>5222</v>
      </c>
      <c r="H364" s="4" t="s">
        <v>5223</v>
      </c>
      <c r="I364" s="4">
        <v>2020.0</v>
      </c>
      <c r="J364" s="4" t="s">
        <v>5224</v>
      </c>
      <c r="K364" s="4" t="s">
        <v>5225</v>
      </c>
      <c r="L364" s="11"/>
    </row>
    <row r="365">
      <c r="A365" s="99" t="e">
        <v>#N/A</v>
      </c>
      <c r="B365" s="4">
        <v>2019.0</v>
      </c>
      <c r="C365" s="4" t="s">
        <v>1928</v>
      </c>
      <c r="D365" s="4" t="s">
        <v>1923</v>
      </c>
      <c r="E365" s="4" t="s">
        <v>4915</v>
      </c>
      <c r="F365" s="4" t="s">
        <v>1932</v>
      </c>
      <c r="G365" s="11"/>
      <c r="H365" s="4" t="s">
        <v>5226</v>
      </c>
      <c r="I365" s="4">
        <v>2019.0</v>
      </c>
      <c r="J365" s="11"/>
      <c r="K365" s="4" t="s">
        <v>109</v>
      </c>
      <c r="L365" s="11"/>
    </row>
    <row r="366">
      <c r="A366" s="99" t="e">
        <v>#N/A</v>
      </c>
      <c r="B366" s="4">
        <v>2019.0</v>
      </c>
      <c r="C366" s="4" t="s">
        <v>3170</v>
      </c>
      <c r="D366" s="4" t="s">
        <v>3163</v>
      </c>
      <c r="E366" s="4" t="s">
        <v>4513</v>
      </c>
      <c r="F366" s="4" t="s">
        <v>3174</v>
      </c>
      <c r="G366" s="69" t="s">
        <v>5227</v>
      </c>
      <c r="H366" s="4" t="s">
        <v>3171</v>
      </c>
      <c r="I366" s="4">
        <v>2019.0</v>
      </c>
      <c r="J366" s="11"/>
      <c r="K366" s="4" t="s">
        <v>4724</v>
      </c>
      <c r="L366" s="4" t="s">
        <v>5228</v>
      </c>
    </row>
    <row r="367">
      <c r="A367" s="99" t="e">
        <v>#N/A</v>
      </c>
      <c r="B367" s="4">
        <v>2019.0</v>
      </c>
      <c r="C367" s="4" t="s">
        <v>3650</v>
      </c>
      <c r="D367" s="4" t="s">
        <v>3649</v>
      </c>
      <c r="E367" s="4" t="s">
        <v>4493</v>
      </c>
      <c r="F367" s="4" t="s">
        <v>3653</v>
      </c>
      <c r="G367" s="11"/>
      <c r="H367" s="4" t="s">
        <v>5229</v>
      </c>
      <c r="I367" s="96">
        <v>43647.0</v>
      </c>
      <c r="J367" s="4" t="s">
        <v>5230</v>
      </c>
      <c r="K367" s="4" t="s">
        <v>4494</v>
      </c>
      <c r="L367" s="4" t="s">
        <v>5231</v>
      </c>
    </row>
    <row r="368">
      <c r="A368" s="99" t="e">
        <v>#N/A</v>
      </c>
      <c r="B368" s="4">
        <v>2014.0</v>
      </c>
      <c r="C368" s="4" t="s">
        <v>3655</v>
      </c>
      <c r="D368" s="4" t="s">
        <v>3654</v>
      </c>
      <c r="E368" s="4" t="s">
        <v>5232</v>
      </c>
      <c r="F368" s="4" t="s">
        <v>3657</v>
      </c>
      <c r="G368" s="11"/>
      <c r="H368" s="4" t="s">
        <v>3656</v>
      </c>
      <c r="I368" s="97">
        <v>41944.0</v>
      </c>
      <c r="J368" s="11"/>
      <c r="K368" s="4" t="s">
        <v>261</v>
      </c>
      <c r="L368" s="4" t="s">
        <v>5233</v>
      </c>
    </row>
    <row r="369">
      <c r="A369" s="99" t="e">
        <v>#N/A</v>
      </c>
      <c r="B369" s="4">
        <v>2007.0</v>
      </c>
      <c r="C369" s="4" t="s">
        <v>4012</v>
      </c>
      <c r="D369" s="4" t="s">
        <v>4011</v>
      </c>
      <c r="E369" s="4" t="s">
        <v>5234</v>
      </c>
      <c r="F369" s="4" t="s">
        <v>4014</v>
      </c>
      <c r="G369" s="11"/>
      <c r="H369" s="4" t="s">
        <v>4013</v>
      </c>
      <c r="I369" s="4">
        <v>2007.0</v>
      </c>
      <c r="J369" s="11"/>
      <c r="K369" s="4" t="s">
        <v>109</v>
      </c>
      <c r="L369" s="4" t="s">
        <v>5235</v>
      </c>
    </row>
    <row r="370">
      <c r="A370" s="99" t="e">
        <v>#N/A</v>
      </c>
      <c r="B370" s="4">
        <v>2015.0</v>
      </c>
      <c r="C370" s="4" t="s">
        <v>3950</v>
      </c>
      <c r="D370" s="4" t="s">
        <v>5236</v>
      </c>
      <c r="E370" s="11"/>
      <c r="F370" s="11"/>
      <c r="G370" s="11"/>
      <c r="H370" s="6"/>
      <c r="I370" s="4">
        <v>2015.0</v>
      </c>
      <c r="J370" s="4" t="s">
        <v>5237</v>
      </c>
      <c r="K370" s="4" t="s">
        <v>109</v>
      </c>
      <c r="L370" s="11"/>
    </row>
    <row r="371">
      <c r="A371" s="99" t="e">
        <v>#N/A</v>
      </c>
      <c r="B371" s="11"/>
      <c r="C371" s="4" t="s">
        <v>2869</v>
      </c>
      <c r="D371" s="4" t="s">
        <v>2862</v>
      </c>
      <c r="E371" s="11"/>
      <c r="F371" s="11"/>
      <c r="G371" s="11"/>
      <c r="H371" s="4" t="s">
        <v>2870</v>
      </c>
      <c r="I371" s="11"/>
      <c r="J371" s="4" t="s">
        <v>5238</v>
      </c>
      <c r="K371" s="4" t="s">
        <v>4509</v>
      </c>
      <c r="L371" s="11"/>
    </row>
    <row r="372">
      <c r="A372" s="99" t="e">
        <v>#N/A</v>
      </c>
      <c r="B372" s="4">
        <v>2003.0</v>
      </c>
      <c r="C372" s="4" t="s">
        <v>5239</v>
      </c>
      <c r="D372" s="4" t="s">
        <v>5240</v>
      </c>
      <c r="E372" s="4" t="s">
        <v>279</v>
      </c>
      <c r="F372" s="4" t="s">
        <v>5241</v>
      </c>
      <c r="G372" s="69" t="s">
        <v>5242</v>
      </c>
      <c r="H372" s="4" t="s">
        <v>5243</v>
      </c>
      <c r="I372" s="98">
        <v>37805.0</v>
      </c>
      <c r="J372" s="11"/>
      <c r="K372" s="4" t="s">
        <v>4509</v>
      </c>
      <c r="L372" s="11"/>
    </row>
    <row r="373">
      <c r="A373" s="99" t="e">
        <v>#N/A</v>
      </c>
      <c r="B373" s="4">
        <v>2021.0</v>
      </c>
      <c r="C373" s="4" t="s">
        <v>3659</v>
      </c>
      <c r="D373" s="4" t="s">
        <v>3658</v>
      </c>
      <c r="E373" s="4" t="s">
        <v>4754</v>
      </c>
      <c r="F373" s="4" t="s">
        <v>3660</v>
      </c>
      <c r="G373" s="6"/>
      <c r="H373" s="4" t="s">
        <v>5244</v>
      </c>
      <c r="I373" s="98">
        <v>44379.0</v>
      </c>
      <c r="J373" s="11"/>
      <c r="K373" s="4" t="s">
        <v>109</v>
      </c>
      <c r="L373" s="4" t="s">
        <v>5245</v>
      </c>
    </row>
    <row r="374">
      <c r="A374" s="99" t="e">
        <v>#N/A</v>
      </c>
      <c r="B374" s="4">
        <v>2003.0</v>
      </c>
      <c r="C374" s="4" t="s">
        <v>3480</v>
      </c>
      <c r="D374" s="4" t="s">
        <v>3479</v>
      </c>
      <c r="E374" s="4" t="s">
        <v>5246</v>
      </c>
      <c r="F374" s="4" t="s">
        <v>3488</v>
      </c>
      <c r="G374" s="11"/>
      <c r="H374" s="11"/>
      <c r="I374" s="4">
        <v>2003.0</v>
      </c>
      <c r="J374" s="11"/>
      <c r="K374" s="4" t="s">
        <v>109</v>
      </c>
      <c r="L374" s="11"/>
    </row>
    <row r="375">
      <c r="A375" s="99" t="e">
        <v>#N/A</v>
      </c>
      <c r="B375" s="4">
        <v>2010.0</v>
      </c>
      <c r="C375" s="4" t="s">
        <v>3662</v>
      </c>
      <c r="D375" s="4" t="s">
        <v>3661</v>
      </c>
      <c r="E375" s="4" t="s">
        <v>5087</v>
      </c>
      <c r="F375" s="4" t="s">
        <v>3663</v>
      </c>
      <c r="G375" s="69" t="s">
        <v>5247</v>
      </c>
      <c r="H375" s="4" t="s">
        <v>5248</v>
      </c>
      <c r="I375" s="98">
        <v>40466.0</v>
      </c>
      <c r="J375" s="11"/>
      <c r="K375" s="4" t="s">
        <v>109</v>
      </c>
      <c r="L375" s="11"/>
    </row>
    <row r="376">
      <c r="A376" s="99" t="e">
        <v>#N/A</v>
      </c>
      <c r="B376" s="4">
        <v>2005.0</v>
      </c>
      <c r="C376" s="4" t="s">
        <v>2880</v>
      </c>
      <c r="D376" s="4" t="s">
        <v>2873</v>
      </c>
      <c r="E376" s="4" t="s">
        <v>4493</v>
      </c>
      <c r="F376" s="4" t="s">
        <v>2883</v>
      </c>
      <c r="G376" s="11"/>
      <c r="H376" s="4" t="s">
        <v>5249</v>
      </c>
      <c r="I376" s="96">
        <v>38534.0</v>
      </c>
      <c r="J376" s="11"/>
      <c r="K376" s="4" t="s">
        <v>4494</v>
      </c>
      <c r="L376" s="4" t="s">
        <v>5250</v>
      </c>
    </row>
    <row r="377">
      <c r="A377" s="99" t="e">
        <v>#N/A</v>
      </c>
      <c r="B377" s="4">
        <v>2017.0</v>
      </c>
      <c r="C377" s="4" t="s">
        <v>2460</v>
      </c>
      <c r="D377" s="4" t="s">
        <v>2452</v>
      </c>
      <c r="E377" s="4" t="s">
        <v>4513</v>
      </c>
      <c r="F377" s="4" t="s">
        <v>2464</v>
      </c>
      <c r="G377" s="69" t="s">
        <v>5251</v>
      </c>
      <c r="H377" s="4" t="s">
        <v>5252</v>
      </c>
      <c r="I377" s="4">
        <v>2017.0</v>
      </c>
      <c r="J377" s="11"/>
      <c r="K377" s="4" t="s">
        <v>4835</v>
      </c>
      <c r="L377" s="4" t="s">
        <v>5253</v>
      </c>
    </row>
    <row r="378">
      <c r="A378" s="99" t="e">
        <v>#N/A</v>
      </c>
      <c r="B378" s="4">
        <v>2020.0</v>
      </c>
      <c r="C378" s="4" t="s">
        <v>1334</v>
      </c>
      <c r="D378" s="4" t="s">
        <v>1333</v>
      </c>
      <c r="E378" s="4" t="s">
        <v>279</v>
      </c>
      <c r="F378" s="4" t="s">
        <v>1342</v>
      </c>
      <c r="G378" s="69" t="s">
        <v>5254</v>
      </c>
      <c r="H378" s="4" t="s">
        <v>5255</v>
      </c>
      <c r="I378" s="98">
        <v>44044.0</v>
      </c>
      <c r="J378" s="11"/>
      <c r="K378" s="4" t="s">
        <v>261</v>
      </c>
      <c r="L378" s="11"/>
    </row>
    <row r="379">
      <c r="A379" s="99" t="e">
        <v>#N/A</v>
      </c>
      <c r="B379" s="4">
        <v>2021.0</v>
      </c>
      <c r="C379" s="4" t="s">
        <v>1352</v>
      </c>
      <c r="D379" s="4" t="s">
        <v>1343</v>
      </c>
      <c r="E379" s="4" t="s">
        <v>4493</v>
      </c>
      <c r="F379" s="4" t="s">
        <v>1356</v>
      </c>
      <c r="G379" s="11"/>
      <c r="H379" s="4" t="s">
        <v>5256</v>
      </c>
      <c r="I379" s="96">
        <v>44228.0</v>
      </c>
      <c r="J379" s="11"/>
      <c r="K379" s="4" t="s">
        <v>261</v>
      </c>
      <c r="L379" s="4" t="s">
        <v>5257</v>
      </c>
    </row>
    <row r="380">
      <c r="A380" s="99" t="e">
        <v>#N/A</v>
      </c>
      <c r="B380" s="4">
        <v>2008.0</v>
      </c>
      <c r="C380" s="4" t="s">
        <v>2320</v>
      </c>
      <c r="D380" s="4" t="s">
        <v>2313</v>
      </c>
      <c r="E380" s="4" t="s">
        <v>4493</v>
      </c>
      <c r="F380" s="4" t="s">
        <v>2322</v>
      </c>
      <c r="G380" s="6"/>
      <c r="H380" s="6"/>
      <c r="I380" s="4">
        <v>2008.0</v>
      </c>
      <c r="J380" s="11"/>
      <c r="K380" s="4" t="s">
        <v>177</v>
      </c>
      <c r="L380" s="11"/>
    </row>
    <row r="381">
      <c r="A381" s="99" t="e">
        <v>#N/A</v>
      </c>
      <c r="B381" s="4">
        <v>2016.0</v>
      </c>
      <c r="C381" s="4" t="s">
        <v>3665</v>
      </c>
      <c r="D381" s="4" t="s">
        <v>3664</v>
      </c>
      <c r="E381" s="4" t="s">
        <v>4531</v>
      </c>
      <c r="F381" s="4" t="s">
        <v>3666</v>
      </c>
      <c r="G381" s="69" t="s">
        <v>5258</v>
      </c>
      <c r="H381" s="4" t="s">
        <v>5259</v>
      </c>
      <c r="I381" s="4">
        <v>2016.0</v>
      </c>
      <c r="J381" s="4" t="s">
        <v>5260</v>
      </c>
      <c r="K381" s="4" t="s">
        <v>5261</v>
      </c>
      <c r="L381" s="4" t="s">
        <v>5262</v>
      </c>
    </row>
    <row r="382">
      <c r="A382" s="99" t="e">
        <v>#N/A</v>
      </c>
      <c r="B382" s="4">
        <v>2008.0</v>
      </c>
      <c r="C382" s="4" t="s">
        <v>3813</v>
      </c>
      <c r="D382" s="4" t="s">
        <v>3812</v>
      </c>
      <c r="E382" s="4" t="s">
        <v>4731</v>
      </c>
      <c r="F382" s="4" t="s">
        <v>3815</v>
      </c>
      <c r="G382" s="69" t="s">
        <v>5263</v>
      </c>
      <c r="H382" s="4" t="s">
        <v>5264</v>
      </c>
      <c r="I382" s="98">
        <v>39448.0</v>
      </c>
      <c r="J382" s="11"/>
      <c r="K382" s="4" t="s">
        <v>5265</v>
      </c>
      <c r="L382" s="4" t="s">
        <v>5266</v>
      </c>
    </row>
    <row r="383">
      <c r="A383" s="99" t="e">
        <v>#N/A</v>
      </c>
      <c r="B383" s="4">
        <v>2019.0</v>
      </c>
      <c r="C383" s="4" t="s">
        <v>1952</v>
      </c>
      <c r="D383" s="4" t="s">
        <v>1944</v>
      </c>
      <c r="E383" s="4" t="s">
        <v>5087</v>
      </c>
      <c r="F383" s="4" t="s">
        <v>1956</v>
      </c>
      <c r="G383" s="6"/>
      <c r="H383" s="6"/>
      <c r="I383" s="4">
        <v>2019.0</v>
      </c>
      <c r="J383" s="11"/>
      <c r="K383" s="4" t="s">
        <v>5267</v>
      </c>
      <c r="L383" s="11"/>
    </row>
    <row r="384">
      <c r="A384" s="99" t="e">
        <v>#N/A</v>
      </c>
      <c r="B384" s="4">
        <v>2021.0</v>
      </c>
      <c r="C384" s="4" t="s">
        <v>3668</v>
      </c>
      <c r="D384" s="4" t="s">
        <v>3667</v>
      </c>
      <c r="E384" s="4" t="s">
        <v>5087</v>
      </c>
      <c r="F384" s="4" t="s">
        <v>3669</v>
      </c>
      <c r="G384" s="69" t="s">
        <v>5268</v>
      </c>
      <c r="H384" s="4" t="s">
        <v>5269</v>
      </c>
      <c r="I384" s="98">
        <v>44379.0</v>
      </c>
      <c r="J384" s="4" t="s">
        <v>5270</v>
      </c>
      <c r="K384" s="4" t="s">
        <v>5271</v>
      </c>
      <c r="L384" s="11"/>
    </row>
    <row r="385">
      <c r="A385" s="99" t="e">
        <v>#N/A</v>
      </c>
      <c r="B385" s="4">
        <v>2016.0</v>
      </c>
      <c r="C385" s="4" t="s">
        <v>3490</v>
      </c>
      <c r="D385" s="4" t="s">
        <v>3489</v>
      </c>
      <c r="E385" s="4" t="s">
        <v>5087</v>
      </c>
      <c r="F385" s="4" t="s">
        <v>3499</v>
      </c>
      <c r="G385" s="69" t="s">
        <v>5272</v>
      </c>
      <c r="H385" s="11"/>
      <c r="I385" s="98">
        <v>42552.0</v>
      </c>
      <c r="J385" s="11"/>
      <c r="K385" s="4" t="s">
        <v>5273</v>
      </c>
      <c r="L385" s="11"/>
    </row>
    <row r="386">
      <c r="A386" s="99" t="e">
        <v>#N/A</v>
      </c>
      <c r="B386" s="4">
        <v>2014.0</v>
      </c>
      <c r="C386" s="4" t="s">
        <v>2890</v>
      </c>
      <c r="D386" s="4" t="s">
        <v>2884</v>
      </c>
      <c r="E386" s="4" t="s">
        <v>5274</v>
      </c>
      <c r="F386" s="4" t="s">
        <v>2894</v>
      </c>
      <c r="G386" s="6"/>
      <c r="H386" s="6"/>
      <c r="I386" s="4">
        <v>2014.0</v>
      </c>
      <c r="J386" s="11"/>
      <c r="K386" s="4" t="s">
        <v>4494</v>
      </c>
      <c r="L386" s="11"/>
    </row>
    <row r="387">
      <c r="A387" s="99" t="e">
        <v>#N/A</v>
      </c>
      <c r="B387" s="4">
        <v>2021.0</v>
      </c>
      <c r="C387" s="4" t="s">
        <v>4048</v>
      </c>
      <c r="D387" s="4" t="s">
        <v>4047</v>
      </c>
      <c r="E387" s="4" t="s">
        <v>5275</v>
      </c>
      <c r="F387" s="4" t="s">
        <v>4049</v>
      </c>
      <c r="G387" s="69" t="s">
        <v>5276</v>
      </c>
      <c r="H387" s="4" t="s">
        <v>5277</v>
      </c>
      <c r="I387" s="98">
        <v>44483.0</v>
      </c>
      <c r="J387" s="11"/>
      <c r="K387" s="4" t="s">
        <v>5278</v>
      </c>
      <c r="L387" s="11"/>
    </row>
    <row r="388">
      <c r="A388" s="99" t="e">
        <v>#N/A</v>
      </c>
      <c r="B388" s="4">
        <v>2017.0</v>
      </c>
      <c r="C388" s="4" t="s">
        <v>3737</v>
      </c>
      <c r="D388" s="4" t="s">
        <v>3736</v>
      </c>
      <c r="E388" s="4" t="s">
        <v>4679</v>
      </c>
      <c r="F388" s="11"/>
      <c r="G388" s="69" t="s">
        <v>5279</v>
      </c>
      <c r="H388" s="4" t="s">
        <v>5280</v>
      </c>
      <c r="I388" s="4">
        <v>2017.0</v>
      </c>
      <c r="J388" s="11"/>
      <c r="K388" s="4" t="s">
        <v>4494</v>
      </c>
      <c r="L388" s="11"/>
    </row>
    <row r="389">
      <c r="A389" s="99" t="e">
        <v>#N/A</v>
      </c>
      <c r="B389" s="4">
        <v>2015.0</v>
      </c>
      <c r="C389" s="4" t="s">
        <v>3671</v>
      </c>
      <c r="D389" s="4" t="s">
        <v>3670</v>
      </c>
      <c r="E389" s="4" t="s">
        <v>4531</v>
      </c>
      <c r="F389" s="4" t="s">
        <v>3674</v>
      </c>
      <c r="G389" s="69" t="s">
        <v>5281</v>
      </c>
      <c r="H389" s="4" t="s">
        <v>5282</v>
      </c>
      <c r="I389" s="4">
        <v>2015.0</v>
      </c>
      <c r="J389" s="4" t="s">
        <v>5283</v>
      </c>
      <c r="K389" s="4" t="s">
        <v>177</v>
      </c>
      <c r="L389" s="4" t="s">
        <v>5284</v>
      </c>
    </row>
    <row r="390">
      <c r="A390" s="99" t="e">
        <v>#N/A</v>
      </c>
      <c r="B390" s="4">
        <v>2015.0</v>
      </c>
      <c r="C390" s="4" t="s">
        <v>3671</v>
      </c>
      <c r="D390" s="4" t="s">
        <v>3670</v>
      </c>
      <c r="E390" s="4" t="s">
        <v>4531</v>
      </c>
      <c r="F390" s="4" t="s">
        <v>3674</v>
      </c>
      <c r="G390" s="69" t="s">
        <v>5281</v>
      </c>
      <c r="H390" s="4" t="s">
        <v>5282</v>
      </c>
      <c r="I390" s="4">
        <v>2015.0</v>
      </c>
      <c r="J390" s="4" t="s">
        <v>5283</v>
      </c>
      <c r="K390" s="4" t="s">
        <v>4835</v>
      </c>
      <c r="L390" s="4" t="s">
        <v>5284</v>
      </c>
    </row>
    <row r="391">
      <c r="A391" s="99" t="e">
        <v>#N/A</v>
      </c>
      <c r="B391" s="4">
        <v>2015.0</v>
      </c>
      <c r="C391" s="4" t="s">
        <v>3676</v>
      </c>
      <c r="D391" s="4" t="s">
        <v>3675</v>
      </c>
      <c r="E391" s="4" t="s">
        <v>5234</v>
      </c>
      <c r="F391" s="4" t="s">
        <v>3677</v>
      </c>
      <c r="G391" s="11"/>
      <c r="H391" s="4" t="s">
        <v>5285</v>
      </c>
      <c r="I391" s="4">
        <v>2015.0</v>
      </c>
      <c r="J391" s="11"/>
      <c r="K391" s="4" t="s">
        <v>109</v>
      </c>
      <c r="L391" s="4" t="s">
        <v>5286</v>
      </c>
    </row>
    <row r="392">
      <c r="A392" s="99" t="e">
        <v>#N/A</v>
      </c>
      <c r="B392" s="4">
        <v>2017.0</v>
      </c>
      <c r="C392" s="4" t="s">
        <v>3739</v>
      </c>
      <c r="D392" s="4" t="s">
        <v>3738</v>
      </c>
      <c r="E392" s="4" t="s">
        <v>4513</v>
      </c>
      <c r="F392" s="4" t="s">
        <v>3740</v>
      </c>
      <c r="G392" s="11"/>
      <c r="H392" s="11"/>
      <c r="I392" s="4">
        <v>2017.0</v>
      </c>
      <c r="J392" s="4" t="s">
        <v>5287</v>
      </c>
      <c r="K392" s="4" t="s">
        <v>4494</v>
      </c>
      <c r="L392" s="11"/>
    </row>
    <row r="393">
      <c r="A393" s="99" t="e">
        <v>#N/A</v>
      </c>
      <c r="B393" s="4">
        <v>2008.0</v>
      </c>
      <c r="C393" s="4" t="s">
        <v>2903</v>
      </c>
      <c r="D393" s="4" t="s">
        <v>2895</v>
      </c>
      <c r="E393" s="4" t="s">
        <v>5288</v>
      </c>
      <c r="F393" s="4" t="s">
        <v>2906</v>
      </c>
      <c r="G393" s="6"/>
      <c r="H393" s="6"/>
      <c r="I393" s="4">
        <v>2008.0</v>
      </c>
      <c r="J393" s="11"/>
      <c r="K393" s="4" t="s">
        <v>4494</v>
      </c>
      <c r="L393" s="11"/>
    </row>
    <row r="394">
      <c r="A394" s="99" t="e">
        <v>#N/A</v>
      </c>
      <c r="B394" s="4">
        <v>2019.0</v>
      </c>
      <c r="C394" s="4" t="s">
        <v>3679</v>
      </c>
      <c r="D394" s="4" t="s">
        <v>3678</v>
      </c>
      <c r="E394" s="4" t="s">
        <v>5289</v>
      </c>
      <c r="F394" s="4" t="s">
        <v>3680</v>
      </c>
      <c r="G394" s="69" t="s">
        <v>5290</v>
      </c>
      <c r="H394" s="4" t="s">
        <v>5291</v>
      </c>
      <c r="I394" s="4">
        <v>2019.0</v>
      </c>
      <c r="J394" s="11"/>
      <c r="K394" s="4" t="s">
        <v>4509</v>
      </c>
      <c r="L394" s="11"/>
    </row>
    <row r="395">
      <c r="A395" s="99" t="e">
        <v>#N/A</v>
      </c>
      <c r="B395" s="4">
        <v>2017.0</v>
      </c>
      <c r="C395" s="4" t="s">
        <v>3742</v>
      </c>
      <c r="D395" s="4" t="s">
        <v>3741</v>
      </c>
      <c r="E395" s="4" t="s">
        <v>4531</v>
      </c>
      <c r="F395" s="4" t="s">
        <v>3743</v>
      </c>
      <c r="G395" s="69" t="s">
        <v>5292</v>
      </c>
      <c r="H395" s="4" t="s">
        <v>5293</v>
      </c>
      <c r="I395" s="4">
        <v>2017.0</v>
      </c>
      <c r="J395" s="4" t="s">
        <v>5294</v>
      </c>
      <c r="K395" s="4" t="s">
        <v>5295</v>
      </c>
      <c r="L395" s="4" t="s">
        <v>5296</v>
      </c>
    </row>
    <row r="396">
      <c r="A396" s="99" t="e">
        <v>#N/A</v>
      </c>
      <c r="B396" s="4">
        <v>2013.0</v>
      </c>
      <c r="C396" s="4" t="s">
        <v>1963</v>
      </c>
      <c r="D396" s="4" t="s">
        <v>1957</v>
      </c>
      <c r="E396" s="4" t="s">
        <v>5297</v>
      </c>
      <c r="F396" s="4" t="s">
        <v>1966</v>
      </c>
      <c r="G396" s="69" t="s">
        <v>5298</v>
      </c>
      <c r="H396" s="4" t="s">
        <v>5299</v>
      </c>
      <c r="I396" s="98">
        <v>41391.0</v>
      </c>
      <c r="J396" s="4" t="s">
        <v>5300</v>
      </c>
      <c r="K396" s="4" t="s">
        <v>109</v>
      </c>
      <c r="L396" s="4" t="s">
        <v>5301</v>
      </c>
    </row>
    <row r="397">
      <c r="A397" s="99" t="e">
        <v>#N/A</v>
      </c>
      <c r="B397" s="11"/>
      <c r="C397" s="4" t="s">
        <v>3963</v>
      </c>
      <c r="D397" s="4" t="s">
        <v>3962</v>
      </c>
      <c r="E397" s="11"/>
      <c r="F397" s="11"/>
      <c r="G397" s="11"/>
      <c r="H397" s="4" t="s">
        <v>3966</v>
      </c>
      <c r="I397" s="97"/>
      <c r="J397" s="11"/>
      <c r="K397" s="4" t="s">
        <v>4733</v>
      </c>
      <c r="L397" s="11"/>
    </row>
    <row r="398">
      <c r="A398" s="99" t="e">
        <v>#N/A</v>
      </c>
      <c r="B398" s="4">
        <v>2015.0</v>
      </c>
      <c r="C398" s="4" t="s">
        <v>3682</v>
      </c>
      <c r="D398" s="4" t="s">
        <v>3681</v>
      </c>
      <c r="E398" s="11"/>
      <c r="F398" s="11"/>
      <c r="G398" s="11"/>
      <c r="H398" s="11"/>
      <c r="I398" s="4">
        <v>2015.0</v>
      </c>
      <c r="J398" s="11"/>
      <c r="K398" s="4" t="s">
        <v>109</v>
      </c>
      <c r="L398" s="11"/>
    </row>
    <row r="399">
      <c r="A399" s="99" t="e">
        <v>#N/A</v>
      </c>
      <c r="B399" s="4">
        <v>2012.0</v>
      </c>
      <c r="C399" s="4" t="s">
        <v>3971</v>
      </c>
      <c r="D399" s="4" t="s">
        <v>3970</v>
      </c>
      <c r="E399" s="4" t="s">
        <v>5302</v>
      </c>
      <c r="F399" s="4" t="s">
        <v>3972</v>
      </c>
      <c r="G399" s="69" t="s">
        <v>5303</v>
      </c>
      <c r="H399" s="4" t="s">
        <v>5304</v>
      </c>
      <c r="I399" s="98">
        <v>41158.0</v>
      </c>
      <c r="J399" s="11"/>
      <c r="K399" s="4" t="s">
        <v>1301</v>
      </c>
      <c r="L399" s="11"/>
    </row>
    <row r="400">
      <c r="A400" s="99" t="e">
        <v>#N/A</v>
      </c>
      <c r="B400" s="4">
        <v>2011.0</v>
      </c>
      <c r="C400" s="4" t="s">
        <v>2471</v>
      </c>
      <c r="D400" s="4" t="s">
        <v>2465</v>
      </c>
      <c r="E400" s="4" t="s">
        <v>5305</v>
      </c>
      <c r="F400" s="4" t="s">
        <v>2475</v>
      </c>
      <c r="G400" s="69" t="s">
        <v>5306</v>
      </c>
      <c r="H400" s="4" t="s">
        <v>5307</v>
      </c>
      <c r="I400" s="4">
        <v>2011.0</v>
      </c>
      <c r="J400" s="4" t="s">
        <v>5308</v>
      </c>
      <c r="K400" s="4" t="s">
        <v>1301</v>
      </c>
      <c r="L400" s="4" t="s">
        <v>5309</v>
      </c>
    </row>
    <row r="401">
      <c r="A401" s="99" t="e">
        <v>#N/A</v>
      </c>
      <c r="B401" s="4">
        <v>2012.0</v>
      </c>
      <c r="C401" s="4" t="s">
        <v>2479</v>
      </c>
      <c r="D401" s="4" t="s">
        <v>2476</v>
      </c>
      <c r="E401" s="4" t="s">
        <v>5310</v>
      </c>
      <c r="F401" s="4" t="s">
        <v>2483</v>
      </c>
      <c r="G401" s="69" t="s">
        <v>5311</v>
      </c>
      <c r="H401" s="4" t="s">
        <v>2480</v>
      </c>
      <c r="I401" s="98">
        <v>40909.0</v>
      </c>
      <c r="J401" s="11"/>
      <c r="K401" s="4" t="s">
        <v>1301</v>
      </c>
      <c r="L401" s="4" t="s">
        <v>5312</v>
      </c>
    </row>
    <row r="402">
      <c r="A402" s="99" t="e">
        <v>#N/A</v>
      </c>
      <c r="B402" s="4">
        <v>2020.0</v>
      </c>
      <c r="C402" s="4" t="s">
        <v>3931</v>
      </c>
      <c r="D402" s="4" t="s">
        <v>3930</v>
      </c>
      <c r="E402" s="4" t="s">
        <v>5313</v>
      </c>
      <c r="F402" s="4" t="s">
        <v>3935</v>
      </c>
      <c r="G402" s="11"/>
      <c r="H402" s="4" t="s">
        <v>3933</v>
      </c>
      <c r="I402" s="98">
        <v>43983.0</v>
      </c>
      <c r="J402" s="11"/>
      <c r="K402" s="4" t="s">
        <v>5314</v>
      </c>
      <c r="L402" s="4" t="s">
        <v>5315</v>
      </c>
    </row>
    <row r="403">
      <c r="A403" s="99" t="e">
        <v>#N/A</v>
      </c>
      <c r="B403" s="4">
        <v>1994.0</v>
      </c>
      <c r="C403" s="4" t="s">
        <v>2915</v>
      </c>
      <c r="D403" s="4" t="s">
        <v>2907</v>
      </c>
      <c r="E403" s="4" t="s">
        <v>5084</v>
      </c>
      <c r="F403" s="4" t="s">
        <v>2918</v>
      </c>
      <c r="G403" s="69" t="s">
        <v>5316</v>
      </c>
      <c r="H403" s="4" t="s">
        <v>2916</v>
      </c>
      <c r="I403" s="98">
        <v>34677.0</v>
      </c>
      <c r="J403" s="4" t="s">
        <v>5317</v>
      </c>
      <c r="K403" s="4" t="s">
        <v>4815</v>
      </c>
      <c r="L403" s="11"/>
    </row>
    <row r="404">
      <c r="A404" s="99" t="e">
        <v>#N/A</v>
      </c>
      <c r="B404" s="4">
        <v>2015.0</v>
      </c>
      <c r="C404" s="4" t="s">
        <v>3684</v>
      </c>
      <c r="D404" s="4" t="s">
        <v>3683</v>
      </c>
      <c r="E404" s="4" t="s">
        <v>4754</v>
      </c>
      <c r="F404" s="4" t="s">
        <v>3685</v>
      </c>
      <c r="G404" s="69" t="s">
        <v>5318</v>
      </c>
      <c r="H404" s="4" t="s">
        <v>5319</v>
      </c>
      <c r="I404" s="98">
        <v>42186.0</v>
      </c>
      <c r="J404" s="11"/>
      <c r="K404" s="4" t="s">
        <v>109</v>
      </c>
      <c r="L404" s="11"/>
    </row>
    <row r="405">
      <c r="A405" s="99" t="e">
        <v>#N/A</v>
      </c>
      <c r="B405" s="4">
        <v>2017.0</v>
      </c>
      <c r="C405" s="4" t="s">
        <v>3514</v>
      </c>
      <c r="D405" s="4" t="s">
        <v>3513</v>
      </c>
      <c r="E405" s="4" t="s">
        <v>4822</v>
      </c>
      <c r="F405" s="4" t="s">
        <v>3524</v>
      </c>
      <c r="G405" s="69" t="s">
        <v>5320</v>
      </c>
      <c r="H405" s="4" t="s">
        <v>5321</v>
      </c>
      <c r="I405" s="96">
        <v>42887.0</v>
      </c>
      <c r="J405" s="11"/>
      <c r="K405" s="4" t="s">
        <v>1602</v>
      </c>
      <c r="L405" s="4" t="s">
        <v>5322</v>
      </c>
    </row>
    <row r="406">
      <c r="A406" s="99" t="e">
        <v>#N/A</v>
      </c>
      <c r="B406" s="4">
        <v>2004.0</v>
      </c>
      <c r="C406" s="4" t="s">
        <v>3176</v>
      </c>
      <c r="D406" s="4" t="s">
        <v>3175</v>
      </c>
      <c r="E406" s="4" t="s">
        <v>5323</v>
      </c>
      <c r="F406" s="4" t="s">
        <v>3185</v>
      </c>
      <c r="G406" s="11"/>
      <c r="H406" s="4" t="s">
        <v>3182</v>
      </c>
      <c r="I406" s="96">
        <v>38169.0</v>
      </c>
      <c r="J406" s="11"/>
      <c r="K406" s="4" t="s">
        <v>177</v>
      </c>
      <c r="L406" s="4" t="s">
        <v>5324</v>
      </c>
    </row>
    <row r="407">
      <c r="A407" s="99" t="e">
        <v>#N/A</v>
      </c>
      <c r="B407" s="4">
        <v>2018.0</v>
      </c>
      <c r="C407" s="4" t="s">
        <v>1973</v>
      </c>
      <c r="D407" s="4" t="s">
        <v>1967</v>
      </c>
      <c r="E407" s="4" t="s">
        <v>4513</v>
      </c>
      <c r="F407" s="4" t="s">
        <v>1977</v>
      </c>
      <c r="G407" s="69" t="s">
        <v>5325</v>
      </c>
      <c r="H407" s="4" t="s">
        <v>5326</v>
      </c>
      <c r="I407" s="4">
        <v>2018.0</v>
      </c>
      <c r="J407" s="11"/>
      <c r="K407" s="4" t="s">
        <v>109</v>
      </c>
      <c r="L407" s="4" t="s">
        <v>5327</v>
      </c>
    </row>
    <row r="408">
      <c r="A408" s="99" t="e">
        <v>#N/A</v>
      </c>
      <c r="B408" s="4">
        <v>2016.0</v>
      </c>
      <c r="C408" s="4" t="s">
        <v>3508</v>
      </c>
      <c r="D408" s="4" t="s">
        <v>3500</v>
      </c>
      <c r="E408" s="4" t="s">
        <v>5328</v>
      </c>
      <c r="F408" s="4" t="s">
        <v>3512</v>
      </c>
      <c r="G408" s="69" t="s">
        <v>5329</v>
      </c>
      <c r="H408" s="4" t="s">
        <v>5330</v>
      </c>
      <c r="I408" s="4">
        <v>2016.0</v>
      </c>
      <c r="J408" s="11"/>
      <c r="K408" s="4" t="s">
        <v>4733</v>
      </c>
      <c r="L408" s="11"/>
    </row>
    <row r="409">
      <c r="A409" s="99" t="e">
        <v>#N/A</v>
      </c>
      <c r="B409" s="4">
        <v>2021.0</v>
      </c>
      <c r="C409" s="4" t="s">
        <v>3687</v>
      </c>
      <c r="D409" s="4" t="s">
        <v>3686</v>
      </c>
      <c r="E409" s="11"/>
      <c r="F409" s="11"/>
      <c r="G409" s="69" t="s">
        <v>5331</v>
      </c>
      <c r="H409" s="4" t="s">
        <v>5332</v>
      </c>
      <c r="I409" s="98">
        <v>44281.0</v>
      </c>
      <c r="J409" s="11"/>
      <c r="K409" s="4" t="s">
        <v>109</v>
      </c>
      <c r="L409" s="11"/>
    </row>
    <row r="410">
      <c r="A410" s="99" t="e">
        <v>#N/A</v>
      </c>
      <c r="B410" s="4">
        <v>2006.0</v>
      </c>
      <c r="C410" s="4" t="s">
        <v>5333</v>
      </c>
      <c r="D410" s="4" t="s">
        <v>5334</v>
      </c>
      <c r="E410" s="4" t="s">
        <v>4513</v>
      </c>
      <c r="F410" s="4" t="s">
        <v>5335</v>
      </c>
      <c r="G410" s="69" t="s">
        <v>5336</v>
      </c>
      <c r="H410" s="4" t="s">
        <v>5337</v>
      </c>
      <c r="I410" s="4">
        <v>2006.0</v>
      </c>
      <c r="J410" s="11"/>
      <c r="K410" s="4" t="s">
        <v>4724</v>
      </c>
      <c r="L410" s="4" t="s">
        <v>5338</v>
      </c>
    </row>
    <row r="411">
      <c r="A411" s="99" t="e">
        <v>#N/A</v>
      </c>
      <c r="B411" s="4">
        <v>2010.0</v>
      </c>
      <c r="C411" s="4" t="s">
        <v>3915</v>
      </c>
      <c r="D411" s="4" t="s">
        <v>3914</v>
      </c>
      <c r="E411" s="4" t="s">
        <v>279</v>
      </c>
      <c r="F411" s="4" t="s">
        <v>3916</v>
      </c>
      <c r="G411" s="11"/>
      <c r="H411" s="11"/>
      <c r="I411" s="4">
        <v>2010.0</v>
      </c>
      <c r="J411" s="11"/>
      <c r="K411" s="4" t="s">
        <v>4509</v>
      </c>
      <c r="L411" s="11"/>
    </row>
    <row r="412">
      <c r="A412" s="99" t="e">
        <v>#N/A</v>
      </c>
      <c r="B412" s="4">
        <v>2016.0</v>
      </c>
      <c r="C412" s="4" t="s">
        <v>3974</v>
      </c>
      <c r="D412" s="4" t="s">
        <v>3973</v>
      </c>
      <c r="E412" s="4" t="s">
        <v>4838</v>
      </c>
      <c r="F412" s="4" t="s">
        <v>3976</v>
      </c>
      <c r="G412" s="69" t="s">
        <v>5339</v>
      </c>
      <c r="H412" s="4" t="s">
        <v>5340</v>
      </c>
      <c r="I412" s="98">
        <v>42522.0</v>
      </c>
      <c r="J412" s="11"/>
      <c r="K412" s="4" t="s">
        <v>4509</v>
      </c>
      <c r="L412" s="4" t="s">
        <v>5341</v>
      </c>
    </row>
    <row r="413">
      <c r="A413" s="99" t="e">
        <v>#N/A</v>
      </c>
      <c r="B413" s="4">
        <v>2014.0</v>
      </c>
      <c r="C413" s="4" t="s">
        <v>5342</v>
      </c>
      <c r="D413" s="4" t="s">
        <v>2953</v>
      </c>
      <c r="E413" s="4" t="s">
        <v>5343</v>
      </c>
      <c r="F413" s="11"/>
      <c r="G413" s="11"/>
      <c r="H413" s="4" t="s">
        <v>5344</v>
      </c>
      <c r="I413" s="98">
        <v>41886.0</v>
      </c>
      <c r="J413" s="11"/>
      <c r="K413" s="4" t="s">
        <v>1602</v>
      </c>
      <c r="L413" s="11"/>
    </row>
    <row r="414">
      <c r="A414" s="99" t="e">
        <v>#N/A</v>
      </c>
      <c r="B414" s="4">
        <v>2014.0</v>
      </c>
      <c r="C414" s="4" t="s">
        <v>5342</v>
      </c>
      <c r="D414" s="4" t="s">
        <v>2953</v>
      </c>
      <c r="E414" s="4" t="s">
        <v>5343</v>
      </c>
      <c r="F414" s="11"/>
      <c r="G414" s="11"/>
      <c r="H414" s="4" t="s">
        <v>5344</v>
      </c>
      <c r="I414" s="98">
        <v>41886.0</v>
      </c>
      <c r="J414" s="11"/>
      <c r="K414" s="11"/>
      <c r="L414" s="11"/>
    </row>
    <row r="415">
      <c r="A415" s="99" t="e">
        <v>#N/A</v>
      </c>
      <c r="B415" s="4">
        <v>2014.0</v>
      </c>
      <c r="C415" s="4" t="s">
        <v>2925</v>
      </c>
      <c r="D415" s="4" t="s">
        <v>2919</v>
      </c>
      <c r="E415" s="4" t="s">
        <v>4731</v>
      </c>
      <c r="F415" s="4" t="s">
        <v>2929</v>
      </c>
      <c r="G415" s="69" t="s">
        <v>5345</v>
      </c>
      <c r="H415" s="4" t="s">
        <v>2926</v>
      </c>
      <c r="I415" s="96">
        <v>41852.0</v>
      </c>
      <c r="J415" s="11"/>
      <c r="K415" s="4" t="s">
        <v>177</v>
      </c>
      <c r="L415" s="11"/>
    </row>
    <row r="416">
      <c r="A416" s="99" t="e">
        <v>#N/A</v>
      </c>
      <c r="B416" s="4">
        <v>2017.0</v>
      </c>
      <c r="C416" s="4" t="s">
        <v>1363</v>
      </c>
      <c r="D416" s="4" t="s">
        <v>1357</v>
      </c>
      <c r="E416" s="4" t="s">
        <v>4513</v>
      </c>
      <c r="F416" s="4" t="s">
        <v>1367</v>
      </c>
      <c r="G416" s="69" t="s">
        <v>5346</v>
      </c>
      <c r="H416" s="4" t="s">
        <v>1364</v>
      </c>
      <c r="I416" s="4">
        <v>2017.0</v>
      </c>
      <c r="J416" s="11"/>
      <c r="K416" s="4" t="s">
        <v>261</v>
      </c>
      <c r="L416" s="4" t="s">
        <v>5347</v>
      </c>
    </row>
    <row r="417">
      <c r="A417" s="99" t="e">
        <v>#N/A</v>
      </c>
      <c r="B417" s="4">
        <v>2018.0</v>
      </c>
      <c r="C417" s="4" t="s">
        <v>1373</v>
      </c>
      <c r="D417" s="4" t="s">
        <v>1368</v>
      </c>
      <c r="E417" s="11"/>
      <c r="F417" s="11"/>
      <c r="G417" s="69" t="s">
        <v>5348</v>
      </c>
      <c r="H417" s="4" t="s">
        <v>5349</v>
      </c>
      <c r="I417" s="98">
        <v>43350.0</v>
      </c>
      <c r="J417" s="4" t="s">
        <v>5350</v>
      </c>
      <c r="K417" s="4" t="s">
        <v>5351</v>
      </c>
      <c r="L417" s="11"/>
    </row>
    <row r="418">
      <c r="A418" s="99" t="e">
        <v>#N/A</v>
      </c>
      <c r="B418" s="4">
        <v>2020.0</v>
      </c>
      <c r="C418" s="4" t="s">
        <v>4040</v>
      </c>
      <c r="D418" s="4" t="s">
        <v>4035</v>
      </c>
      <c r="E418" s="4" t="s">
        <v>5352</v>
      </c>
      <c r="F418" s="4" t="s">
        <v>4043</v>
      </c>
      <c r="G418" s="11"/>
      <c r="H418" s="4" t="s">
        <v>5353</v>
      </c>
      <c r="I418" s="4">
        <v>2020.0</v>
      </c>
      <c r="J418" s="11"/>
      <c r="K418" s="4" t="s">
        <v>261</v>
      </c>
      <c r="L418" s="4" t="s">
        <v>5354</v>
      </c>
    </row>
    <row r="419">
      <c r="A419" s="99" t="e">
        <v>#N/A</v>
      </c>
      <c r="B419" s="4">
        <v>2020.0</v>
      </c>
      <c r="C419" s="4" t="s">
        <v>3745</v>
      </c>
      <c r="D419" s="4" t="s">
        <v>3744</v>
      </c>
      <c r="E419" s="4" t="s">
        <v>4680</v>
      </c>
      <c r="F419" s="4" t="s">
        <v>3746</v>
      </c>
      <c r="G419" s="69" t="s">
        <v>5355</v>
      </c>
      <c r="H419" s="4" t="s">
        <v>5356</v>
      </c>
      <c r="I419" s="98">
        <v>43858.0</v>
      </c>
      <c r="J419" s="11"/>
      <c r="K419" s="4" t="s">
        <v>1602</v>
      </c>
      <c r="L419" s="4" t="s">
        <v>5357</v>
      </c>
    </row>
    <row r="420">
      <c r="A420" s="99" t="e">
        <v>#N/A</v>
      </c>
      <c r="B420" s="4">
        <v>1991.0</v>
      </c>
      <c r="C420" s="4" t="s">
        <v>5358</v>
      </c>
      <c r="D420" s="4" t="s">
        <v>5359</v>
      </c>
      <c r="E420" s="4" t="s">
        <v>5360</v>
      </c>
      <c r="F420" s="4" t="s">
        <v>5361</v>
      </c>
      <c r="G420" s="69" t="s">
        <v>5362</v>
      </c>
      <c r="H420" s="4" t="s">
        <v>5363</v>
      </c>
      <c r="I420" s="98">
        <v>33420.0</v>
      </c>
      <c r="J420" s="11"/>
      <c r="K420" s="4" t="s">
        <v>109</v>
      </c>
      <c r="L420" s="4" t="s">
        <v>5364</v>
      </c>
    </row>
    <row r="421">
      <c r="A421" s="99" t="e">
        <v>#N/A</v>
      </c>
      <c r="B421" s="4">
        <v>2013.0</v>
      </c>
      <c r="C421" s="4" t="s">
        <v>3526</v>
      </c>
      <c r="D421" s="4" t="s">
        <v>3525</v>
      </c>
      <c r="E421" s="4" t="s">
        <v>5365</v>
      </c>
      <c r="F421" s="4" t="s">
        <v>3534</v>
      </c>
      <c r="G421" s="6"/>
      <c r="H421" s="11"/>
      <c r="I421" s="4">
        <v>2013.0</v>
      </c>
      <c r="J421" s="11"/>
      <c r="K421" s="4" t="s">
        <v>177</v>
      </c>
      <c r="L421" s="11"/>
    </row>
    <row r="422">
      <c r="A422" s="99" t="e">
        <v>#N/A</v>
      </c>
      <c r="B422" s="4">
        <v>2013.0</v>
      </c>
      <c r="C422" s="4" t="s">
        <v>2936</v>
      </c>
      <c r="D422" s="4" t="s">
        <v>2930</v>
      </c>
      <c r="E422" s="4" t="s">
        <v>4528</v>
      </c>
      <c r="F422" s="4" t="s">
        <v>2940</v>
      </c>
      <c r="G422" s="6"/>
      <c r="H422" s="6"/>
      <c r="I422" s="4">
        <v>2013.0</v>
      </c>
      <c r="J422" s="11"/>
      <c r="K422" s="4" t="s">
        <v>4733</v>
      </c>
      <c r="L422" s="11"/>
    </row>
    <row r="423">
      <c r="A423" s="99" t="e">
        <v>#N/A</v>
      </c>
      <c r="B423" s="4">
        <v>2017.0</v>
      </c>
      <c r="C423" s="4" t="s">
        <v>3748</v>
      </c>
      <c r="D423" s="4" t="s">
        <v>3747</v>
      </c>
      <c r="E423" s="4" t="s">
        <v>5366</v>
      </c>
      <c r="F423" s="4" t="s">
        <v>3749</v>
      </c>
      <c r="G423" s="69" t="s">
        <v>5367</v>
      </c>
      <c r="H423" s="4" t="s">
        <v>5368</v>
      </c>
      <c r="I423" s="96">
        <v>42767.0</v>
      </c>
      <c r="J423" s="11"/>
      <c r="K423" s="4" t="s">
        <v>5369</v>
      </c>
      <c r="L423" s="4" t="s">
        <v>5370</v>
      </c>
    </row>
    <row r="424">
      <c r="A424" s="99" t="e">
        <v>#N/A</v>
      </c>
      <c r="B424" s="4">
        <v>2010.0</v>
      </c>
      <c r="C424" s="4" t="s">
        <v>238</v>
      </c>
      <c r="D424" s="4" t="s">
        <v>230</v>
      </c>
      <c r="E424" s="4" t="s">
        <v>5371</v>
      </c>
      <c r="F424" s="4" t="s">
        <v>241</v>
      </c>
      <c r="G424" s="6"/>
      <c r="H424" s="6"/>
      <c r="I424" s="4">
        <v>2010.0</v>
      </c>
      <c r="J424" s="11"/>
      <c r="K424" s="4" t="s">
        <v>1301</v>
      </c>
      <c r="L424" s="11"/>
    </row>
    <row r="425">
      <c r="A425" s="99" t="e">
        <v>#N/A</v>
      </c>
      <c r="B425" s="4">
        <v>2020.0</v>
      </c>
      <c r="C425" s="4" t="s">
        <v>3751</v>
      </c>
      <c r="D425" s="4" t="s">
        <v>3750</v>
      </c>
      <c r="E425" s="11"/>
      <c r="F425" s="11"/>
      <c r="G425" s="69" t="s">
        <v>5372</v>
      </c>
      <c r="H425" s="4" t="s">
        <v>5373</v>
      </c>
      <c r="I425" s="98">
        <v>43851.0</v>
      </c>
      <c r="J425" s="11"/>
      <c r="K425" s="4" t="s">
        <v>4494</v>
      </c>
      <c r="L425" s="11"/>
    </row>
    <row r="426">
      <c r="A426" s="99" t="e">
        <v>#N/A</v>
      </c>
      <c r="B426" s="4">
        <v>2020.0</v>
      </c>
      <c r="C426" s="4" t="s">
        <v>1387</v>
      </c>
      <c r="D426" s="4" t="s">
        <v>1378</v>
      </c>
      <c r="E426" s="4" t="s">
        <v>4836</v>
      </c>
      <c r="F426" s="4" t="s">
        <v>1390</v>
      </c>
      <c r="G426" s="69" t="s">
        <v>5374</v>
      </c>
      <c r="H426" s="4" t="s">
        <v>5375</v>
      </c>
      <c r="I426" s="96">
        <v>43952.0</v>
      </c>
      <c r="J426" s="4" t="s">
        <v>5376</v>
      </c>
      <c r="K426" s="4" t="s">
        <v>5377</v>
      </c>
      <c r="L426" s="4" t="s">
        <v>5378</v>
      </c>
    </row>
    <row r="427">
      <c r="A427" s="99" t="e">
        <v>#N/A</v>
      </c>
      <c r="B427" s="4">
        <v>2019.0</v>
      </c>
      <c r="C427" s="4" t="s">
        <v>3753</v>
      </c>
      <c r="D427" s="4" t="s">
        <v>3752</v>
      </c>
      <c r="E427" s="4" t="s">
        <v>5076</v>
      </c>
      <c r="F427" s="4" t="s">
        <v>3754</v>
      </c>
      <c r="G427" s="69" t="s">
        <v>5379</v>
      </c>
      <c r="H427" s="4" t="s">
        <v>5380</v>
      </c>
      <c r="I427" s="96">
        <v>43586.0</v>
      </c>
      <c r="J427" s="11"/>
      <c r="K427" s="4" t="s">
        <v>5381</v>
      </c>
      <c r="L427" s="4" t="s">
        <v>5382</v>
      </c>
    </row>
    <row r="428">
      <c r="A428" s="99" t="e">
        <v>#N/A</v>
      </c>
      <c r="B428" s="4">
        <v>2012.0</v>
      </c>
      <c r="C428" s="4" t="s">
        <v>1398</v>
      </c>
      <c r="D428" s="4" t="s">
        <v>1391</v>
      </c>
      <c r="E428" s="4" t="s">
        <v>4513</v>
      </c>
      <c r="F428" s="4" t="s">
        <v>1402</v>
      </c>
      <c r="G428" s="69" t="s">
        <v>5383</v>
      </c>
      <c r="H428" s="4" t="s">
        <v>1399</v>
      </c>
      <c r="I428" s="4">
        <v>2012.0</v>
      </c>
      <c r="J428" s="11"/>
      <c r="K428" s="4" t="s">
        <v>261</v>
      </c>
      <c r="L428" s="4" t="s">
        <v>5384</v>
      </c>
    </row>
    <row r="429">
      <c r="A429" s="99" t="e">
        <v>#N/A</v>
      </c>
      <c r="B429" s="4">
        <v>2012.0</v>
      </c>
      <c r="C429" s="4" t="s">
        <v>4019</v>
      </c>
      <c r="D429" s="4" t="s">
        <v>4018</v>
      </c>
      <c r="E429" s="4" t="s">
        <v>4663</v>
      </c>
      <c r="F429" s="4" t="s">
        <v>4020</v>
      </c>
      <c r="G429" s="11"/>
      <c r="H429" s="4" t="s">
        <v>5385</v>
      </c>
      <c r="I429" s="96">
        <v>41153.0</v>
      </c>
      <c r="J429" s="11"/>
      <c r="K429" s="4" t="s">
        <v>5386</v>
      </c>
      <c r="L429" s="4" t="s">
        <v>5387</v>
      </c>
    </row>
    <row r="430">
      <c r="A430" s="99" t="e">
        <v>#N/A</v>
      </c>
      <c r="B430" s="4">
        <v>2021.0</v>
      </c>
      <c r="C430" s="4" t="s">
        <v>3689</v>
      </c>
      <c r="D430" s="4" t="s">
        <v>3688</v>
      </c>
      <c r="E430" s="4" t="s">
        <v>279</v>
      </c>
      <c r="F430" s="4" t="s">
        <v>3690</v>
      </c>
      <c r="G430" s="69" t="s">
        <v>5388</v>
      </c>
      <c r="H430" s="4" t="s">
        <v>5389</v>
      </c>
      <c r="I430" s="98">
        <v>44392.0</v>
      </c>
      <c r="J430" s="4" t="s">
        <v>5390</v>
      </c>
      <c r="K430" s="4" t="s">
        <v>109</v>
      </c>
      <c r="L430" s="11"/>
    </row>
    <row r="431">
      <c r="A431" s="99" t="e">
        <v>#N/A</v>
      </c>
      <c r="B431" s="4">
        <v>2007.0</v>
      </c>
      <c r="C431" s="4" t="s">
        <v>5391</v>
      </c>
      <c r="D431" s="4" t="s">
        <v>5392</v>
      </c>
      <c r="E431" s="4" t="s">
        <v>5393</v>
      </c>
      <c r="F431" s="4" t="s">
        <v>5394</v>
      </c>
      <c r="G431" s="11"/>
      <c r="H431" s="4" t="s">
        <v>5395</v>
      </c>
      <c r="I431" s="98">
        <v>39440.0</v>
      </c>
      <c r="J431" s="11"/>
      <c r="K431" s="4" t="s">
        <v>4509</v>
      </c>
      <c r="L431" s="4" t="s">
        <v>5396</v>
      </c>
    </row>
    <row r="432">
      <c r="A432" s="99" t="e">
        <v>#N/A</v>
      </c>
      <c r="B432" s="11"/>
      <c r="C432" s="11"/>
      <c r="D432" s="4" t="s">
        <v>5397</v>
      </c>
      <c r="E432" s="11"/>
      <c r="F432" s="11"/>
      <c r="G432" s="69" t="s">
        <v>5398</v>
      </c>
      <c r="H432" s="11"/>
      <c r="I432" s="96"/>
      <c r="J432" s="11"/>
      <c r="K432" s="4" t="s">
        <v>177</v>
      </c>
      <c r="L432" s="11"/>
    </row>
    <row r="433">
      <c r="A433" s="99" t="e">
        <v>#N/A</v>
      </c>
      <c r="B433" s="11"/>
      <c r="C433" s="11"/>
      <c r="D433" s="4" t="s">
        <v>5399</v>
      </c>
      <c r="E433" s="11"/>
      <c r="F433" s="11"/>
      <c r="G433" s="69" t="s">
        <v>5400</v>
      </c>
      <c r="H433" s="11"/>
      <c r="I433" s="11"/>
      <c r="J433" s="11"/>
      <c r="K433" s="4" t="s">
        <v>109</v>
      </c>
      <c r="L433" s="11"/>
    </row>
    <row r="434">
      <c r="A434" s="99" t="e">
        <v>#N/A</v>
      </c>
      <c r="B434" s="11"/>
      <c r="C434" s="11"/>
      <c r="D434" s="4" t="s">
        <v>5401</v>
      </c>
      <c r="E434" s="11"/>
      <c r="F434" s="11"/>
      <c r="G434" s="69" t="s">
        <v>5402</v>
      </c>
      <c r="H434" s="11"/>
      <c r="I434" s="11"/>
      <c r="J434" s="11"/>
      <c r="K434" s="4" t="s">
        <v>5171</v>
      </c>
      <c r="L434" s="11"/>
    </row>
    <row r="435">
      <c r="A435" s="99" t="e">
        <v>#N/A</v>
      </c>
      <c r="B435" s="11"/>
      <c r="C435" s="11"/>
      <c r="D435" s="4" t="s">
        <v>5403</v>
      </c>
      <c r="E435" s="11"/>
      <c r="F435" s="11"/>
      <c r="G435" s="69" t="s">
        <v>5404</v>
      </c>
      <c r="H435" s="11"/>
      <c r="I435" s="11"/>
      <c r="J435" s="11"/>
      <c r="K435" s="4" t="s">
        <v>261</v>
      </c>
      <c r="L435" s="11"/>
    </row>
    <row r="436">
      <c r="A436" s="99" t="e">
        <v>#N/A</v>
      </c>
      <c r="B436" s="11"/>
      <c r="C436" s="11"/>
      <c r="D436" s="4" t="s">
        <v>5405</v>
      </c>
      <c r="E436" s="11"/>
      <c r="F436" s="11"/>
      <c r="G436" s="69" t="s">
        <v>5406</v>
      </c>
      <c r="H436" s="11"/>
      <c r="I436" s="11"/>
      <c r="J436" s="11"/>
      <c r="K436" s="4" t="s">
        <v>261</v>
      </c>
      <c r="L436" s="11"/>
    </row>
    <row r="437">
      <c r="A437" s="99" t="e">
        <v>#N/A</v>
      </c>
      <c r="B437" s="11"/>
      <c r="C437" s="11"/>
      <c r="D437" s="4" t="s">
        <v>5407</v>
      </c>
      <c r="E437" s="11"/>
      <c r="F437" s="11"/>
      <c r="G437" s="69" t="s">
        <v>5408</v>
      </c>
      <c r="H437" s="4" t="s">
        <v>5409</v>
      </c>
      <c r="I437" s="11"/>
      <c r="J437" s="11"/>
      <c r="K437" s="4" t="s">
        <v>4494</v>
      </c>
      <c r="L437" s="11"/>
    </row>
    <row r="438">
      <c r="A438" s="99" t="e">
        <v>#N/A</v>
      </c>
      <c r="B438" s="11"/>
      <c r="C438" s="11"/>
      <c r="D438" s="4" t="s">
        <v>5410</v>
      </c>
      <c r="E438" s="11"/>
      <c r="F438" s="11"/>
      <c r="G438" s="69" t="s">
        <v>5411</v>
      </c>
      <c r="H438" s="11"/>
      <c r="I438" s="98"/>
      <c r="J438" s="4" t="s">
        <v>5412</v>
      </c>
      <c r="K438" s="4" t="s">
        <v>261</v>
      </c>
      <c r="L438" s="11"/>
    </row>
    <row r="439">
      <c r="A439" s="99" t="e">
        <v>#N/A</v>
      </c>
      <c r="B439" s="11"/>
      <c r="C439" s="11"/>
      <c r="D439" s="4" t="s">
        <v>5413</v>
      </c>
      <c r="E439" s="11"/>
      <c r="F439" s="11"/>
      <c r="G439" s="69" t="s">
        <v>5414</v>
      </c>
      <c r="H439" s="11"/>
      <c r="I439" s="11"/>
      <c r="J439" s="11"/>
      <c r="K439" s="4" t="s">
        <v>1602</v>
      </c>
      <c r="L439" s="11"/>
    </row>
    <row r="440">
      <c r="A440" s="99" t="e">
        <v>#N/A</v>
      </c>
      <c r="B440" s="4">
        <v>2021.0</v>
      </c>
      <c r="C440" s="11"/>
      <c r="D440" s="4" t="s">
        <v>3535</v>
      </c>
      <c r="E440" s="4" t="s">
        <v>5415</v>
      </c>
      <c r="F440" s="4" t="s">
        <v>3547</v>
      </c>
      <c r="G440" s="69" t="s">
        <v>5416</v>
      </c>
      <c r="H440" s="4" t="s">
        <v>5417</v>
      </c>
      <c r="I440" s="96">
        <v>44317.0</v>
      </c>
      <c r="J440" s="11"/>
      <c r="K440" s="4" t="s">
        <v>4578</v>
      </c>
      <c r="L440" s="11"/>
    </row>
    <row r="441">
      <c r="A441" s="99" t="e">
        <v>#N/A</v>
      </c>
      <c r="B441" s="11"/>
      <c r="C441" s="11"/>
      <c r="D441" s="4" t="s">
        <v>5418</v>
      </c>
      <c r="E441" s="11"/>
      <c r="F441" s="11"/>
      <c r="G441" s="69" t="s">
        <v>5419</v>
      </c>
      <c r="H441" s="4" t="s">
        <v>5420</v>
      </c>
      <c r="I441" s="97"/>
      <c r="J441" s="11"/>
      <c r="K441" s="4" t="s">
        <v>5421</v>
      </c>
      <c r="L441" s="11"/>
    </row>
    <row r="442">
      <c r="A442" s="99" t="e">
        <v>#N/A</v>
      </c>
      <c r="B442" s="11"/>
      <c r="C442" s="11"/>
      <c r="D442" s="4" t="s">
        <v>5422</v>
      </c>
      <c r="E442" s="11"/>
      <c r="F442" s="11"/>
      <c r="G442" s="69" t="s">
        <v>5423</v>
      </c>
      <c r="H442" s="4" t="s">
        <v>5420</v>
      </c>
      <c r="I442" s="96"/>
      <c r="J442" s="11"/>
      <c r="K442" s="4" t="s">
        <v>177</v>
      </c>
      <c r="L442" s="11"/>
    </row>
    <row r="443">
      <c r="A443" s="99" t="e">
        <v>#N/A</v>
      </c>
      <c r="B443" s="11"/>
      <c r="C443" s="11"/>
      <c r="D443" s="4" t="s">
        <v>5424</v>
      </c>
      <c r="E443" s="11"/>
      <c r="F443" s="11"/>
      <c r="G443" s="69" t="s">
        <v>5425</v>
      </c>
      <c r="H443" s="11"/>
      <c r="I443" s="96"/>
      <c r="J443" s="11"/>
      <c r="K443" s="4" t="s">
        <v>4494</v>
      </c>
      <c r="L443" s="11"/>
    </row>
    <row r="444">
      <c r="A444" s="99" t="e">
        <v>#N/A</v>
      </c>
      <c r="B444" s="11"/>
      <c r="C444" s="11"/>
      <c r="D444" s="4" t="s">
        <v>5426</v>
      </c>
      <c r="E444" s="11"/>
      <c r="F444" s="11"/>
      <c r="G444" s="69" t="s">
        <v>5427</v>
      </c>
      <c r="H444" s="11"/>
      <c r="I444" s="98"/>
      <c r="J444" s="11"/>
      <c r="K444" s="4" t="s">
        <v>1301</v>
      </c>
      <c r="L444" s="11"/>
    </row>
    <row r="445">
      <c r="A445" s="99" t="e">
        <v>#N/A</v>
      </c>
      <c r="B445" s="11"/>
      <c r="C445" s="11"/>
      <c r="D445" s="4" t="s">
        <v>3858</v>
      </c>
      <c r="E445" s="4" t="s">
        <v>5428</v>
      </c>
      <c r="F445" s="11"/>
      <c r="G445" s="69" t="s">
        <v>5429</v>
      </c>
      <c r="H445" s="4" t="s">
        <v>5430</v>
      </c>
      <c r="I445" s="11"/>
      <c r="J445" s="11"/>
      <c r="K445" s="4" t="s">
        <v>1602</v>
      </c>
      <c r="L445" s="11"/>
    </row>
    <row r="446">
      <c r="A446" s="99" t="e">
        <v>#N/A</v>
      </c>
      <c r="B446" s="11"/>
      <c r="C446" s="11"/>
      <c r="D446" s="4" t="s">
        <v>5431</v>
      </c>
      <c r="E446" s="11"/>
      <c r="F446" s="11"/>
      <c r="G446" s="69" t="s">
        <v>5432</v>
      </c>
      <c r="H446" s="11"/>
      <c r="I446" s="11"/>
      <c r="J446" s="4" t="s">
        <v>5433</v>
      </c>
      <c r="K446" s="4" t="s">
        <v>109</v>
      </c>
      <c r="L446" s="11"/>
    </row>
    <row r="447">
      <c r="A447" s="99" t="e">
        <v>#N/A</v>
      </c>
      <c r="B447" s="11"/>
      <c r="C447" s="11"/>
      <c r="D447" s="4" t="s">
        <v>5431</v>
      </c>
      <c r="E447" s="11"/>
      <c r="F447" s="11"/>
      <c r="G447" s="69" t="s">
        <v>5432</v>
      </c>
      <c r="H447" s="11"/>
      <c r="I447" s="97"/>
      <c r="J447" s="11"/>
      <c r="K447" s="4" t="s">
        <v>1602</v>
      </c>
      <c r="L447" s="11"/>
    </row>
    <row r="448">
      <c r="A448" s="99" t="e">
        <v>#N/A</v>
      </c>
      <c r="B448" s="4">
        <v>2015.0</v>
      </c>
      <c r="C448" s="11"/>
      <c r="D448" s="4" t="s">
        <v>5434</v>
      </c>
      <c r="E448" s="11"/>
      <c r="F448" s="11"/>
      <c r="G448" s="69" t="s">
        <v>5435</v>
      </c>
      <c r="H448" s="6"/>
      <c r="I448" s="4">
        <v>2015.0</v>
      </c>
      <c r="J448" s="11"/>
      <c r="K448" s="4" t="s">
        <v>4733</v>
      </c>
      <c r="L448" s="11"/>
    </row>
    <row r="449">
      <c r="A449" s="99" t="e">
        <v>#N/A</v>
      </c>
      <c r="B449" s="11"/>
      <c r="C449" s="11"/>
      <c r="D449" s="4" t="s">
        <v>5436</v>
      </c>
      <c r="E449" s="11"/>
      <c r="F449" s="11"/>
      <c r="G449" s="69" t="s">
        <v>5437</v>
      </c>
      <c r="H449" s="11"/>
      <c r="I449" s="98"/>
      <c r="J449" s="11"/>
      <c r="K449" s="4" t="s">
        <v>5171</v>
      </c>
      <c r="L449" s="11"/>
    </row>
    <row r="450">
      <c r="A450" s="99" t="e">
        <v>#N/A</v>
      </c>
      <c r="B450" s="11"/>
      <c r="C450" s="11"/>
      <c r="D450" s="4" t="s">
        <v>5438</v>
      </c>
      <c r="E450" s="11"/>
      <c r="F450" s="11"/>
      <c r="G450" s="69" t="s">
        <v>5439</v>
      </c>
      <c r="H450" s="11"/>
      <c r="I450" s="98"/>
      <c r="J450" s="4" t="s">
        <v>5440</v>
      </c>
      <c r="K450" s="4" t="s">
        <v>109</v>
      </c>
      <c r="L450" s="11"/>
    </row>
    <row r="451">
      <c r="A451" s="99" t="e">
        <v>#N/A</v>
      </c>
      <c r="B451" s="11"/>
      <c r="C451" s="11"/>
      <c r="D451" s="4" t="s">
        <v>5441</v>
      </c>
      <c r="E451" s="11"/>
      <c r="F451" s="11"/>
      <c r="G451" s="69" t="s">
        <v>5442</v>
      </c>
      <c r="H451" s="11"/>
      <c r="I451" s="96"/>
      <c r="J451" s="11"/>
      <c r="K451" s="4" t="s">
        <v>177</v>
      </c>
      <c r="L451" s="11"/>
    </row>
    <row r="452">
      <c r="A452" s="99" t="e">
        <v>#N/A</v>
      </c>
      <c r="B452" s="11"/>
      <c r="C452" s="11"/>
      <c r="D452" s="4" t="s">
        <v>5443</v>
      </c>
      <c r="E452" s="11"/>
      <c r="F452" s="11"/>
      <c r="G452" s="69" t="s">
        <v>5444</v>
      </c>
      <c r="H452" s="11"/>
      <c r="I452" s="97"/>
      <c r="J452" s="11"/>
      <c r="K452" s="4" t="s">
        <v>1602</v>
      </c>
      <c r="L452" s="11"/>
    </row>
    <row r="453">
      <c r="A453" s="100"/>
      <c r="B453" s="11"/>
      <c r="C453" s="11"/>
      <c r="D453" s="11"/>
      <c r="E453" s="11"/>
      <c r="F453" s="11"/>
      <c r="G453" s="11"/>
      <c r="H453" s="11"/>
      <c r="I453" s="98"/>
      <c r="J453" s="11"/>
      <c r="K453" s="11"/>
      <c r="L453" s="11"/>
    </row>
    <row r="454">
      <c r="A454" s="100"/>
      <c r="B454" s="11"/>
      <c r="C454" s="11"/>
      <c r="D454" s="11"/>
      <c r="E454" s="11"/>
      <c r="F454" s="11"/>
      <c r="G454" s="11"/>
      <c r="H454" s="11"/>
      <c r="I454" s="98"/>
      <c r="J454" s="11"/>
      <c r="K454" s="11"/>
      <c r="L454" s="11"/>
    </row>
    <row r="455">
      <c r="A455" s="100"/>
      <c r="B455" s="11"/>
      <c r="C455" s="11"/>
      <c r="D455" s="11"/>
      <c r="E455" s="11"/>
      <c r="F455" s="11"/>
      <c r="G455" s="11"/>
      <c r="H455" s="11"/>
      <c r="I455" s="11"/>
      <c r="J455" s="11"/>
      <c r="K455" s="11"/>
      <c r="L455" s="11"/>
    </row>
    <row r="456">
      <c r="A456" s="100"/>
      <c r="B456" s="11"/>
      <c r="C456" s="11"/>
      <c r="D456" s="11"/>
      <c r="E456" s="11"/>
      <c r="F456" s="11"/>
      <c r="G456" s="11"/>
      <c r="H456" s="11"/>
      <c r="I456" s="11"/>
      <c r="J456" s="11"/>
      <c r="K456" s="11"/>
      <c r="L456" s="11"/>
    </row>
    <row r="457">
      <c r="A457" s="100"/>
      <c r="B457" s="11"/>
      <c r="C457" s="11"/>
      <c r="D457" s="11"/>
      <c r="E457" s="11"/>
      <c r="F457" s="11"/>
      <c r="G457" s="11"/>
      <c r="H457" s="11"/>
      <c r="I457" s="11"/>
      <c r="J457" s="11"/>
      <c r="K457" s="11"/>
      <c r="L457" s="11"/>
    </row>
    <row r="458">
      <c r="A458" s="100"/>
      <c r="B458" s="11"/>
      <c r="C458" s="11"/>
      <c r="D458" s="11"/>
      <c r="E458" s="11"/>
      <c r="F458" s="11"/>
      <c r="G458" s="11"/>
      <c r="H458" s="11"/>
      <c r="I458" s="96"/>
      <c r="J458" s="11"/>
      <c r="K458" s="11"/>
      <c r="L458" s="11"/>
    </row>
    <row r="459">
      <c r="A459" s="100"/>
      <c r="B459" s="11"/>
      <c r="C459" s="11"/>
      <c r="D459" s="11"/>
      <c r="E459" s="11"/>
      <c r="F459" s="11"/>
      <c r="G459" s="11"/>
      <c r="H459" s="11"/>
      <c r="I459" s="11"/>
      <c r="J459" s="11"/>
      <c r="K459" s="11"/>
      <c r="L459" s="11"/>
    </row>
    <row r="460">
      <c r="A460" s="100"/>
      <c r="B460" s="11"/>
      <c r="C460" s="11"/>
      <c r="D460" s="11"/>
      <c r="E460" s="11"/>
      <c r="F460" s="11"/>
      <c r="G460" s="11"/>
      <c r="H460" s="11"/>
      <c r="I460" s="98"/>
      <c r="J460" s="11"/>
      <c r="K460" s="11"/>
      <c r="L460" s="11"/>
    </row>
    <row r="461">
      <c r="A461" s="100"/>
      <c r="B461" s="11"/>
      <c r="C461" s="11"/>
      <c r="D461" s="11"/>
      <c r="E461" s="11"/>
      <c r="F461" s="11"/>
      <c r="G461" s="11"/>
      <c r="H461" s="11"/>
      <c r="I461" s="11"/>
      <c r="J461" s="11"/>
      <c r="K461" s="11"/>
      <c r="L461" s="11"/>
    </row>
    <row r="462">
      <c r="A462" s="100"/>
      <c r="B462" s="11"/>
      <c r="C462" s="11"/>
      <c r="D462" s="11"/>
      <c r="E462" s="11"/>
      <c r="F462" s="11"/>
      <c r="G462" s="11"/>
      <c r="H462" s="11"/>
      <c r="I462" s="11"/>
      <c r="J462" s="11"/>
      <c r="K462" s="11"/>
      <c r="L462" s="11"/>
    </row>
    <row r="463">
      <c r="A463" s="100"/>
      <c r="B463" s="11"/>
      <c r="C463" s="11"/>
      <c r="D463" s="11"/>
      <c r="E463" s="11"/>
      <c r="F463" s="11"/>
      <c r="G463" s="11"/>
      <c r="H463" s="11"/>
      <c r="I463" s="98"/>
      <c r="J463" s="11"/>
      <c r="K463" s="11"/>
      <c r="L463" s="11"/>
    </row>
    <row r="464">
      <c r="A464" s="100"/>
      <c r="B464" s="11"/>
      <c r="C464" s="11"/>
      <c r="D464" s="11"/>
      <c r="E464" s="11"/>
      <c r="F464" s="11"/>
      <c r="G464" s="11"/>
      <c r="H464" s="11"/>
      <c r="I464" s="98"/>
      <c r="J464" s="11"/>
      <c r="K464" s="11"/>
      <c r="L464" s="11"/>
    </row>
    <row r="465">
      <c r="A465" s="100"/>
      <c r="B465" s="11"/>
      <c r="C465" s="11"/>
      <c r="D465" s="11"/>
      <c r="E465" s="11"/>
      <c r="F465" s="11"/>
      <c r="G465" s="11"/>
      <c r="H465" s="11"/>
      <c r="I465" s="11"/>
      <c r="J465" s="11"/>
      <c r="K465" s="11"/>
      <c r="L465" s="11"/>
    </row>
    <row r="466">
      <c r="A466" s="100"/>
      <c r="B466" s="11"/>
      <c r="C466" s="11"/>
      <c r="D466" s="11"/>
      <c r="E466" s="11"/>
      <c r="F466" s="11"/>
      <c r="G466" s="11"/>
      <c r="H466" s="11"/>
      <c r="I466" s="98"/>
      <c r="J466" s="11"/>
      <c r="K466" s="11"/>
      <c r="L466" s="11"/>
    </row>
    <row r="467">
      <c r="A467" s="100"/>
      <c r="B467" s="11"/>
      <c r="C467" s="11"/>
      <c r="D467" s="11"/>
      <c r="E467" s="11"/>
      <c r="F467" s="11"/>
      <c r="G467" s="11"/>
      <c r="H467" s="11"/>
      <c r="I467" s="11"/>
      <c r="J467" s="11"/>
      <c r="K467" s="11"/>
      <c r="L467" s="11"/>
    </row>
    <row r="468">
      <c r="A468" s="100"/>
      <c r="B468" s="11"/>
      <c r="C468" s="11"/>
      <c r="D468" s="11"/>
      <c r="E468" s="11"/>
      <c r="F468" s="11"/>
      <c r="G468" s="11"/>
      <c r="H468" s="11"/>
      <c r="I468" s="97"/>
      <c r="J468" s="11"/>
      <c r="K468" s="11"/>
      <c r="L468" s="11"/>
    </row>
    <row r="469">
      <c r="A469" s="100"/>
      <c r="B469" s="11"/>
      <c r="C469" s="11"/>
      <c r="D469" s="11"/>
      <c r="E469" s="11"/>
      <c r="F469" s="11"/>
      <c r="G469" s="11"/>
      <c r="H469" s="11"/>
      <c r="I469" s="96"/>
      <c r="J469" s="11"/>
      <c r="K469" s="11"/>
      <c r="L469" s="11"/>
    </row>
    <row r="470">
      <c r="A470" s="100"/>
      <c r="B470" s="11"/>
      <c r="C470" s="11"/>
      <c r="D470" s="11"/>
      <c r="E470" s="11"/>
      <c r="F470" s="11"/>
      <c r="G470" s="11"/>
      <c r="H470" s="11"/>
      <c r="I470" s="11"/>
      <c r="J470" s="11"/>
      <c r="K470" s="11"/>
      <c r="L470" s="11"/>
    </row>
    <row r="471">
      <c r="A471" s="100"/>
      <c r="B471" s="11"/>
      <c r="C471" s="11"/>
      <c r="D471" s="11"/>
      <c r="E471" s="11"/>
      <c r="F471" s="11"/>
      <c r="G471" s="11"/>
      <c r="H471" s="11"/>
      <c r="I471" s="11"/>
      <c r="J471" s="11"/>
      <c r="K471" s="11"/>
      <c r="L471" s="11"/>
    </row>
    <row r="472">
      <c r="A472" s="100"/>
      <c r="B472" s="11"/>
      <c r="C472" s="11"/>
      <c r="D472" s="11"/>
      <c r="E472" s="11"/>
      <c r="F472" s="11"/>
      <c r="G472" s="11"/>
      <c r="H472" s="11"/>
      <c r="I472" s="11"/>
      <c r="J472" s="11"/>
      <c r="K472" s="11"/>
      <c r="L472" s="11"/>
    </row>
    <row r="473">
      <c r="A473" s="100"/>
      <c r="B473" s="11"/>
      <c r="C473" s="11"/>
      <c r="D473" s="11"/>
      <c r="E473" s="11"/>
      <c r="F473" s="11"/>
      <c r="G473" s="11"/>
      <c r="H473" s="11"/>
      <c r="I473" s="11"/>
      <c r="J473" s="11"/>
      <c r="K473" s="11"/>
      <c r="L473" s="11"/>
    </row>
    <row r="474">
      <c r="A474" s="100"/>
      <c r="B474" s="11"/>
      <c r="C474" s="11"/>
      <c r="D474" s="11"/>
      <c r="E474" s="11"/>
      <c r="F474" s="11"/>
      <c r="G474" s="11"/>
      <c r="H474" s="11"/>
      <c r="I474" s="11"/>
      <c r="J474" s="11"/>
      <c r="K474" s="11"/>
      <c r="L474" s="11"/>
    </row>
    <row r="475">
      <c r="A475" s="100"/>
      <c r="B475" s="11"/>
      <c r="C475" s="11"/>
      <c r="D475" s="11"/>
      <c r="E475" s="11"/>
      <c r="F475" s="11"/>
      <c r="G475" s="11"/>
      <c r="H475" s="11"/>
      <c r="I475" s="11"/>
      <c r="J475" s="11"/>
      <c r="K475" s="11"/>
      <c r="L475" s="11"/>
    </row>
    <row r="476">
      <c r="A476" s="100"/>
      <c r="B476" s="11"/>
      <c r="C476" s="11"/>
      <c r="D476" s="11"/>
      <c r="E476" s="11"/>
      <c r="F476" s="11"/>
      <c r="G476" s="11"/>
      <c r="H476" s="11"/>
      <c r="I476" s="11"/>
      <c r="J476" s="11"/>
      <c r="K476" s="11"/>
      <c r="L476" s="11"/>
    </row>
    <row r="477">
      <c r="A477" s="100"/>
      <c r="B477" s="11"/>
      <c r="C477" s="11"/>
      <c r="D477" s="11"/>
      <c r="E477" s="11"/>
      <c r="F477" s="11"/>
      <c r="G477" s="11"/>
      <c r="H477" s="11"/>
      <c r="I477" s="11"/>
      <c r="J477" s="11"/>
      <c r="K477" s="11"/>
      <c r="L477" s="11"/>
    </row>
    <row r="478">
      <c r="A478" s="100"/>
      <c r="B478" s="11"/>
      <c r="C478" s="11"/>
      <c r="D478" s="11"/>
      <c r="E478" s="11"/>
      <c r="F478" s="11"/>
      <c r="G478" s="11"/>
      <c r="H478" s="11"/>
      <c r="I478" s="11"/>
      <c r="J478" s="11"/>
      <c r="K478" s="11"/>
      <c r="L478" s="11"/>
    </row>
    <row r="479">
      <c r="A479" s="100"/>
      <c r="B479" s="11"/>
      <c r="C479" s="11"/>
      <c r="D479" s="11"/>
      <c r="E479" s="11"/>
      <c r="F479" s="11"/>
      <c r="G479" s="11"/>
      <c r="H479" s="11"/>
      <c r="I479" s="11"/>
      <c r="J479" s="11"/>
      <c r="K479" s="11"/>
      <c r="L479" s="11"/>
    </row>
    <row r="480">
      <c r="A480" s="100"/>
      <c r="B480" s="11"/>
      <c r="C480" s="11"/>
      <c r="D480" s="11"/>
      <c r="E480" s="11"/>
      <c r="F480" s="11"/>
      <c r="G480" s="11"/>
      <c r="H480" s="11"/>
      <c r="I480" s="11"/>
      <c r="J480" s="11"/>
      <c r="K480" s="11"/>
      <c r="L480" s="11"/>
    </row>
    <row r="481">
      <c r="A481" s="100"/>
      <c r="B481" s="11"/>
      <c r="C481" s="11"/>
      <c r="D481" s="11"/>
      <c r="E481" s="11"/>
      <c r="F481" s="11"/>
      <c r="G481" s="11"/>
      <c r="H481" s="11"/>
      <c r="I481" s="11"/>
      <c r="J481" s="11"/>
      <c r="K481" s="11"/>
      <c r="L481" s="11"/>
    </row>
    <row r="482">
      <c r="A482" s="100"/>
      <c r="B482" s="11"/>
      <c r="C482" s="11"/>
      <c r="D482" s="11"/>
      <c r="E482" s="11"/>
      <c r="F482" s="11"/>
      <c r="G482" s="11"/>
      <c r="H482" s="11"/>
      <c r="I482" s="11"/>
      <c r="J482" s="11"/>
      <c r="K482" s="11"/>
      <c r="L482" s="11"/>
    </row>
    <row r="483">
      <c r="A483" s="100"/>
      <c r="B483" s="11"/>
      <c r="C483" s="11"/>
      <c r="D483" s="11"/>
      <c r="E483" s="11"/>
      <c r="F483" s="11"/>
      <c r="G483" s="11"/>
      <c r="H483" s="11"/>
      <c r="I483" s="11"/>
      <c r="J483" s="11"/>
      <c r="K483" s="11"/>
      <c r="L483" s="11"/>
    </row>
    <row r="484">
      <c r="A484" s="100"/>
      <c r="B484" s="11"/>
      <c r="C484" s="11"/>
      <c r="D484" s="11"/>
      <c r="E484" s="11"/>
      <c r="F484" s="11"/>
      <c r="G484" s="11"/>
      <c r="H484" s="11"/>
      <c r="I484" s="11"/>
      <c r="J484" s="11"/>
      <c r="K484" s="11"/>
      <c r="L484" s="11"/>
    </row>
    <row r="485">
      <c r="A485" s="100"/>
      <c r="B485" s="11"/>
      <c r="C485" s="11"/>
      <c r="D485" s="11"/>
      <c r="E485" s="11"/>
      <c r="F485" s="11"/>
      <c r="G485" s="11"/>
      <c r="H485" s="11"/>
      <c r="I485" s="11"/>
      <c r="J485" s="11"/>
      <c r="K485" s="11"/>
      <c r="L485" s="11"/>
    </row>
    <row r="486">
      <c r="A486" s="100"/>
      <c r="B486" s="11"/>
      <c r="C486" s="11"/>
      <c r="D486" s="11"/>
      <c r="E486" s="11"/>
      <c r="F486" s="11"/>
      <c r="G486" s="11"/>
      <c r="H486" s="11"/>
      <c r="I486" s="11"/>
      <c r="J486" s="11"/>
      <c r="K486" s="11"/>
      <c r="L486" s="11"/>
    </row>
    <row r="487">
      <c r="A487" s="100"/>
      <c r="B487" s="11"/>
      <c r="C487" s="11"/>
      <c r="D487" s="11"/>
      <c r="E487" s="11"/>
      <c r="F487" s="11"/>
      <c r="G487" s="11"/>
      <c r="H487" s="11"/>
      <c r="I487" s="11"/>
      <c r="J487" s="11"/>
      <c r="K487" s="11"/>
      <c r="L487" s="11"/>
    </row>
    <row r="488">
      <c r="A488" s="100"/>
      <c r="B488" s="11"/>
      <c r="C488" s="11"/>
      <c r="D488" s="11"/>
      <c r="E488" s="11"/>
      <c r="F488" s="11"/>
      <c r="G488" s="11"/>
      <c r="H488" s="11"/>
      <c r="I488" s="11"/>
      <c r="J488" s="11"/>
      <c r="K488" s="11"/>
      <c r="L488" s="11"/>
    </row>
    <row r="489">
      <c r="A489" s="100"/>
      <c r="B489" s="11"/>
      <c r="C489" s="11"/>
      <c r="D489" s="11"/>
      <c r="E489" s="11"/>
      <c r="F489" s="11"/>
      <c r="G489" s="11"/>
      <c r="H489" s="11"/>
      <c r="I489" s="11"/>
      <c r="J489" s="11"/>
      <c r="K489" s="11"/>
      <c r="L489" s="11"/>
    </row>
    <row r="490">
      <c r="A490" s="100"/>
      <c r="B490" s="11"/>
      <c r="C490" s="11"/>
      <c r="D490" s="11"/>
      <c r="E490" s="11"/>
      <c r="F490" s="11"/>
      <c r="G490" s="11"/>
      <c r="H490" s="11"/>
      <c r="I490" s="11"/>
      <c r="J490" s="11"/>
      <c r="K490" s="11"/>
      <c r="L490" s="11"/>
    </row>
    <row r="491">
      <c r="A491" s="100"/>
      <c r="B491" s="11"/>
      <c r="C491" s="11"/>
      <c r="D491" s="11"/>
      <c r="E491" s="11"/>
      <c r="F491" s="11"/>
      <c r="G491" s="11"/>
      <c r="H491" s="11"/>
      <c r="I491" s="11"/>
      <c r="J491" s="11"/>
      <c r="K491" s="11"/>
      <c r="L491" s="11"/>
    </row>
    <row r="492">
      <c r="A492" s="100"/>
      <c r="B492" s="11"/>
      <c r="C492" s="11"/>
      <c r="D492" s="11"/>
      <c r="E492" s="11"/>
      <c r="F492" s="11"/>
      <c r="G492" s="11"/>
      <c r="H492" s="11"/>
      <c r="I492" s="11"/>
      <c r="J492" s="11"/>
      <c r="K492" s="11"/>
      <c r="L492" s="11"/>
    </row>
    <row r="493">
      <c r="A493" s="100"/>
      <c r="B493" s="11"/>
      <c r="C493" s="11"/>
      <c r="D493" s="11"/>
      <c r="E493" s="11"/>
      <c r="F493" s="11"/>
      <c r="G493" s="11"/>
      <c r="H493" s="11"/>
      <c r="I493" s="11"/>
      <c r="J493" s="11"/>
      <c r="K493" s="11"/>
      <c r="L493" s="11"/>
    </row>
    <row r="494">
      <c r="A494" s="100"/>
      <c r="B494" s="11"/>
      <c r="C494" s="11"/>
      <c r="D494" s="11"/>
      <c r="E494" s="11"/>
      <c r="F494" s="11"/>
      <c r="G494" s="11"/>
      <c r="H494" s="11"/>
      <c r="I494" s="11"/>
      <c r="J494" s="11"/>
      <c r="K494" s="11"/>
      <c r="L494" s="11"/>
    </row>
    <row r="495">
      <c r="A495" s="100"/>
      <c r="B495" s="11"/>
      <c r="C495" s="11"/>
      <c r="D495" s="11"/>
      <c r="E495" s="11"/>
      <c r="F495" s="11"/>
      <c r="G495" s="11"/>
      <c r="H495" s="11"/>
      <c r="I495" s="11"/>
      <c r="J495" s="11"/>
      <c r="K495" s="11"/>
      <c r="L495" s="11"/>
    </row>
    <row r="496">
      <c r="A496" s="100"/>
      <c r="B496" s="11"/>
      <c r="C496" s="11"/>
      <c r="D496" s="11"/>
      <c r="E496" s="11"/>
      <c r="F496" s="11"/>
      <c r="G496" s="11"/>
      <c r="H496" s="11"/>
      <c r="I496" s="11"/>
      <c r="J496" s="11"/>
      <c r="K496" s="11"/>
      <c r="L496" s="11"/>
    </row>
    <row r="497">
      <c r="A497" s="100"/>
      <c r="B497" s="11"/>
      <c r="C497" s="11"/>
      <c r="D497" s="11"/>
      <c r="E497" s="11"/>
      <c r="F497" s="11"/>
      <c r="G497" s="11"/>
      <c r="H497" s="11"/>
      <c r="I497" s="11"/>
      <c r="J497" s="11"/>
      <c r="K497" s="11"/>
      <c r="L497" s="11"/>
    </row>
    <row r="498">
      <c r="A498" s="100"/>
      <c r="B498" s="11"/>
      <c r="C498" s="11"/>
      <c r="D498" s="11"/>
      <c r="E498" s="11"/>
      <c r="F498" s="11"/>
      <c r="G498" s="11"/>
      <c r="H498" s="11"/>
      <c r="I498" s="11"/>
      <c r="J498" s="11"/>
      <c r="K498" s="11"/>
      <c r="L498" s="11"/>
    </row>
    <row r="499">
      <c r="A499" s="100"/>
      <c r="B499" s="11"/>
      <c r="C499" s="11"/>
      <c r="D499" s="11"/>
      <c r="E499" s="11"/>
      <c r="F499" s="11"/>
      <c r="G499" s="11"/>
      <c r="H499" s="11"/>
      <c r="I499" s="11"/>
      <c r="J499" s="11"/>
      <c r="K499" s="11"/>
      <c r="L499" s="11"/>
    </row>
    <row r="500">
      <c r="A500" s="100"/>
      <c r="B500" s="11"/>
      <c r="C500" s="11"/>
      <c r="D500" s="11"/>
      <c r="E500" s="11"/>
      <c r="F500" s="11"/>
      <c r="G500" s="11"/>
      <c r="H500" s="11"/>
      <c r="I500" s="11"/>
      <c r="J500" s="11"/>
      <c r="K500" s="11"/>
      <c r="L500" s="11"/>
    </row>
    <row r="501">
      <c r="A501" s="100"/>
      <c r="B501" s="11"/>
      <c r="C501" s="11"/>
      <c r="D501" s="11"/>
      <c r="E501" s="11"/>
      <c r="F501" s="11"/>
      <c r="G501" s="11"/>
      <c r="H501" s="11"/>
      <c r="I501" s="11"/>
      <c r="J501" s="11"/>
      <c r="K501" s="11"/>
      <c r="L501" s="11"/>
    </row>
    <row r="502">
      <c r="A502" s="100"/>
      <c r="B502" s="11"/>
      <c r="C502" s="11"/>
      <c r="D502" s="11"/>
      <c r="E502" s="11"/>
      <c r="F502" s="11"/>
      <c r="G502" s="11"/>
      <c r="H502" s="11"/>
      <c r="I502" s="11"/>
      <c r="J502" s="11"/>
      <c r="K502" s="11"/>
      <c r="L502" s="11"/>
    </row>
    <row r="503">
      <c r="A503" s="100"/>
      <c r="B503" s="11"/>
      <c r="C503" s="11"/>
      <c r="D503" s="11"/>
      <c r="E503" s="11"/>
      <c r="F503" s="11"/>
      <c r="G503" s="11"/>
      <c r="H503" s="11"/>
      <c r="I503" s="11"/>
      <c r="J503" s="11"/>
      <c r="K503" s="11"/>
      <c r="L503" s="11"/>
    </row>
    <row r="504">
      <c r="A504" s="100"/>
      <c r="B504" s="11"/>
      <c r="C504" s="11"/>
      <c r="D504" s="11"/>
      <c r="E504" s="11"/>
      <c r="F504" s="11"/>
      <c r="G504" s="11"/>
      <c r="H504" s="11"/>
      <c r="I504" s="11"/>
      <c r="J504" s="11"/>
      <c r="K504" s="11"/>
      <c r="L504" s="11"/>
    </row>
    <row r="505">
      <c r="A505" s="100"/>
      <c r="B505" s="11"/>
      <c r="C505" s="11"/>
      <c r="D505" s="11"/>
      <c r="E505" s="11"/>
      <c r="F505" s="11"/>
      <c r="G505" s="11"/>
      <c r="H505" s="11"/>
      <c r="I505" s="11"/>
      <c r="J505" s="11"/>
      <c r="K505" s="11"/>
      <c r="L505" s="11"/>
    </row>
    <row r="506">
      <c r="A506" s="100"/>
      <c r="B506" s="11"/>
      <c r="C506" s="11"/>
      <c r="D506" s="11"/>
      <c r="E506" s="11"/>
      <c r="F506" s="11"/>
      <c r="G506" s="11"/>
      <c r="H506" s="11"/>
      <c r="I506" s="11"/>
      <c r="J506" s="11"/>
      <c r="K506" s="11"/>
      <c r="L506" s="11"/>
    </row>
    <row r="507">
      <c r="A507" s="100"/>
      <c r="B507" s="11"/>
      <c r="C507" s="11"/>
      <c r="D507" s="11"/>
      <c r="E507" s="11"/>
      <c r="F507" s="11"/>
      <c r="G507" s="11"/>
      <c r="H507" s="11"/>
      <c r="I507" s="11"/>
      <c r="J507" s="11"/>
      <c r="K507" s="11"/>
      <c r="L507" s="11"/>
    </row>
    <row r="508">
      <c r="A508" s="100"/>
      <c r="B508" s="11"/>
      <c r="C508" s="11"/>
      <c r="D508" s="11"/>
      <c r="E508" s="11"/>
      <c r="F508" s="11"/>
      <c r="G508" s="11"/>
      <c r="H508" s="11"/>
      <c r="I508" s="11"/>
      <c r="J508" s="11"/>
      <c r="K508" s="11"/>
      <c r="L508" s="11"/>
    </row>
    <row r="509">
      <c r="A509" s="100"/>
      <c r="B509" s="11"/>
      <c r="C509" s="11"/>
      <c r="D509" s="11"/>
      <c r="E509" s="11"/>
      <c r="F509" s="11"/>
      <c r="G509" s="11"/>
      <c r="H509" s="11"/>
      <c r="I509" s="11"/>
      <c r="J509" s="11"/>
      <c r="K509" s="11"/>
      <c r="L509" s="11"/>
    </row>
    <row r="510">
      <c r="A510" s="100"/>
      <c r="B510" s="11"/>
      <c r="C510" s="11"/>
      <c r="D510" s="11"/>
      <c r="E510" s="11"/>
      <c r="F510" s="11"/>
      <c r="G510" s="11"/>
      <c r="H510" s="11"/>
      <c r="I510" s="11"/>
      <c r="J510" s="11"/>
      <c r="K510" s="11"/>
      <c r="L510" s="11"/>
    </row>
    <row r="511">
      <c r="A511" s="100"/>
      <c r="B511" s="11"/>
      <c r="C511" s="11"/>
      <c r="D511" s="11"/>
      <c r="E511" s="11"/>
      <c r="F511" s="11"/>
      <c r="G511" s="11"/>
      <c r="H511" s="11"/>
      <c r="I511" s="11"/>
      <c r="J511" s="11"/>
      <c r="K511" s="11"/>
      <c r="L511" s="11"/>
    </row>
    <row r="512">
      <c r="A512" s="100"/>
      <c r="B512" s="11"/>
      <c r="C512" s="11"/>
      <c r="D512" s="11"/>
      <c r="E512" s="11"/>
      <c r="F512" s="11"/>
      <c r="G512" s="11"/>
      <c r="H512" s="11"/>
      <c r="I512" s="11"/>
      <c r="J512" s="11"/>
      <c r="K512" s="11"/>
      <c r="L512" s="11"/>
    </row>
    <row r="513">
      <c r="A513" s="100"/>
      <c r="B513" s="11"/>
      <c r="C513" s="11"/>
      <c r="D513" s="11"/>
      <c r="E513" s="11"/>
      <c r="F513" s="11"/>
      <c r="G513" s="11"/>
      <c r="H513" s="11"/>
      <c r="I513" s="11"/>
      <c r="J513" s="11"/>
      <c r="K513" s="11"/>
      <c r="L513" s="11"/>
    </row>
    <row r="514">
      <c r="A514" s="100"/>
      <c r="B514" s="11"/>
      <c r="C514" s="11"/>
      <c r="D514" s="11"/>
      <c r="E514" s="11"/>
      <c r="F514" s="11"/>
      <c r="G514" s="11"/>
      <c r="H514" s="11"/>
      <c r="I514" s="11"/>
      <c r="J514" s="11"/>
      <c r="K514" s="11"/>
      <c r="L514" s="11"/>
    </row>
    <row r="515">
      <c r="A515" s="100"/>
      <c r="B515" s="11"/>
      <c r="C515" s="11"/>
      <c r="D515" s="11"/>
      <c r="E515" s="11"/>
      <c r="F515" s="11"/>
      <c r="G515" s="11"/>
      <c r="H515" s="11"/>
      <c r="I515" s="11"/>
      <c r="J515" s="11"/>
      <c r="K515" s="11"/>
      <c r="L515" s="11"/>
    </row>
    <row r="516">
      <c r="A516" s="100"/>
      <c r="B516" s="11"/>
      <c r="C516" s="11"/>
      <c r="D516" s="11"/>
      <c r="E516" s="11"/>
      <c r="F516" s="11"/>
      <c r="G516" s="11"/>
      <c r="H516" s="11"/>
      <c r="I516" s="11"/>
      <c r="J516" s="11"/>
      <c r="K516" s="11"/>
      <c r="L516" s="11"/>
    </row>
    <row r="517">
      <c r="A517" s="100"/>
      <c r="B517" s="11"/>
      <c r="C517" s="11"/>
      <c r="D517" s="11"/>
      <c r="E517" s="11"/>
      <c r="F517" s="11"/>
      <c r="G517" s="11"/>
      <c r="H517" s="11"/>
      <c r="I517" s="11"/>
      <c r="J517" s="11"/>
      <c r="K517" s="11"/>
      <c r="L517" s="11"/>
    </row>
    <row r="518">
      <c r="A518" s="100"/>
      <c r="B518" s="11"/>
      <c r="C518" s="11"/>
      <c r="D518" s="11"/>
      <c r="E518" s="11"/>
      <c r="F518" s="11"/>
      <c r="G518" s="11"/>
      <c r="H518" s="11"/>
      <c r="I518" s="11"/>
      <c r="J518" s="11"/>
      <c r="K518" s="11"/>
      <c r="L518" s="11"/>
    </row>
    <row r="519">
      <c r="A519" s="100"/>
      <c r="B519" s="11"/>
      <c r="C519" s="11"/>
      <c r="D519" s="11"/>
      <c r="E519" s="11"/>
      <c r="F519" s="11"/>
      <c r="G519" s="11"/>
      <c r="H519" s="11"/>
      <c r="I519" s="11"/>
      <c r="J519" s="11"/>
      <c r="K519" s="11"/>
      <c r="L519" s="11"/>
    </row>
    <row r="520">
      <c r="A520" s="100"/>
      <c r="B520" s="11"/>
      <c r="C520" s="11"/>
      <c r="D520" s="11"/>
      <c r="E520" s="11"/>
      <c r="F520" s="11"/>
      <c r="G520" s="11"/>
      <c r="H520" s="11"/>
      <c r="I520" s="11"/>
      <c r="J520" s="11"/>
      <c r="K520" s="11"/>
      <c r="L520" s="11"/>
    </row>
    <row r="521">
      <c r="A521" s="100"/>
      <c r="B521" s="11"/>
      <c r="C521" s="11"/>
      <c r="D521" s="11"/>
      <c r="E521" s="11"/>
      <c r="F521" s="11"/>
      <c r="G521" s="11"/>
      <c r="H521" s="11"/>
      <c r="I521" s="11"/>
      <c r="J521" s="11"/>
      <c r="K521" s="11"/>
      <c r="L521" s="11"/>
    </row>
    <row r="522">
      <c r="A522" s="100"/>
      <c r="B522" s="11"/>
      <c r="C522" s="11"/>
      <c r="D522" s="11"/>
      <c r="E522" s="11"/>
      <c r="F522" s="11"/>
      <c r="G522" s="11"/>
      <c r="H522" s="11"/>
      <c r="I522" s="11"/>
      <c r="J522" s="11"/>
      <c r="K522" s="11"/>
      <c r="L522" s="11"/>
    </row>
    <row r="523">
      <c r="A523" s="100"/>
      <c r="B523" s="11"/>
      <c r="C523" s="11"/>
      <c r="D523" s="11"/>
      <c r="E523" s="11"/>
      <c r="F523" s="11"/>
      <c r="G523" s="11"/>
      <c r="H523" s="11"/>
      <c r="I523" s="11"/>
      <c r="J523" s="11"/>
      <c r="K523" s="11"/>
      <c r="L523" s="11"/>
    </row>
    <row r="524">
      <c r="A524" s="100"/>
      <c r="B524" s="11"/>
      <c r="C524" s="11"/>
      <c r="D524" s="11"/>
      <c r="E524" s="11"/>
      <c r="F524" s="11"/>
      <c r="G524" s="11"/>
      <c r="H524" s="11"/>
      <c r="I524" s="11"/>
      <c r="J524" s="11"/>
      <c r="K524" s="11"/>
      <c r="L524" s="11"/>
    </row>
    <row r="525">
      <c r="A525" s="100"/>
      <c r="B525" s="11"/>
      <c r="C525" s="11"/>
      <c r="D525" s="11"/>
      <c r="E525" s="11"/>
      <c r="F525" s="11"/>
      <c r="G525" s="11"/>
      <c r="H525" s="11"/>
      <c r="I525" s="11"/>
      <c r="J525" s="11"/>
      <c r="K525" s="11"/>
      <c r="L525" s="11"/>
    </row>
    <row r="526">
      <c r="A526" s="100"/>
      <c r="B526" s="11"/>
      <c r="C526" s="11"/>
      <c r="D526" s="11"/>
      <c r="E526" s="11"/>
      <c r="F526" s="11"/>
      <c r="G526" s="11"/>
      <c r="H526" s="11"/>
      <c r="I526" s="11"/>
      <c r="J526" s="11"/>
      <c r="K526" s="11"/>
      <c r="L526" s="11"/>
    </row>
    <row r="527">
      <c r="A527" s="100"/>
      <c r="B527" s="11"/>
      <c r="C527" s="11"/>
      <c r="D527" s="11"/>
      <c r="E527" s="11"/>
      <c r="F527" s="11"/>
      <c r="G527" s="11"/>
      <c r="H527" s="11"/>
      <c r="I527" s="11"/>
      <c r="J527" s="11"/>
      <c r="K527" s="11"/>
      <c r="L527" s="11"/>
    </row>
    <row r="528">
      <c r="A528" s="100"/>
      <c r="B528" s="11"/>
      <c r="C528" s="11"/>
      <c r="D528" s="11"/>
      <c r="E528" s="11"/>
      <c r="F528" s="11"/>
      <c r="G528" s="11"/>
      <c r="H528" s="11"/>
      <c r="I528" s="11"/>
      <c r="J528" s="11"/>
      <c r="K528" s="11"/>
      <c r="L528" s="11"/>
    </row>
    <row r="529">
      <c r="A529" s="100"/>
      <c r="B529" s="11"/>
      <c r="C529" s="11"/>
      <c r="D529" s="11"/>
      <c r="E529" s="11"/>
      <c r="F529" s="11"/>
      <c r="G529" s="11"/>
      <c r="H529" s="11"/>
      <c r="I529" s="11"/>
      <c r="J529" s="11"/>
      <c r="K529" s="11"/>
      <c r="L529" s="11"/>
    </row>
    <row r="530">
      <c r="A530" s="100"/>
      <c r="B530" s="11"/>
      <c r="C530" s="11"/>
      <c r="D530" s="11"/>
      <c r="E530" s="11"/>
      <c r="F530" s="11"/>
      <c r="G530" s="11"/>
      <c r="H530" s="11"/>
      <c r="I530" s="11"/>
      <c r="J530" s="11"/>
      <c r="K530" s="11"/>
      <c r="L530" s="11"/>
    </row>
    <row r="531">
      <c r="A531" s="100"/>
      <c r="B531" s="11"/>
      <c r="C531" s="11"/>
      <c r="D531" s="11"/>
      <c r="E531" s="11"/>
      <c r="F531" s="11"/>
      <c r="G531" s="11"/>
      <c r="H531" s="11"/>
      <c r="I531" s="11"/>
      <c r="J531" s="11"/>
      <c r="K531" s="11"/>
      <c r="L531" s="11"/>
    </row>
    <row r="532">
      <c r="A532" s="100"/>
      <c r="B532" s="11"/>
      <c r="C532" s="11"/>
      <c r="D532" s="11"/>
      <c r="E532" s="11"/>
      <c r="F532" s="11"/>
      <c r="G532" s="11"/>
      <c r="H532" s="11"/>
      <c r="I532" s="11"/>
      <c r="J532" s="11"/>
      <c r="K532" s="11"/>
      <c r="L532" s="11"/>
    </row>
    <row r="533">
      <c r="A533" s="100"/>
      <c r="B533" s="11"/>
      <c r="C533" s="11"/>
      <c r="D533" s="11"/>
      <c r="E533" s="11"/>
      <c r="F533" s="11"/>
      <c r="G533" s="11"/>
      <c r="H533" s="11"/>
      <c r="I533" s="11"/>
      <c r="J533" s="11"/>
      <c r="K533" s="11"/>
      <c r="L533" s="11"/>
    </row>
    <row r="534">
      <c r="A534" s="100"/>
      <c r="B534" s="11"/>
      <c r="C534" s="11"/>
      <c r="D534" s="11"/>
      <c r="E534" s="11"/>
      <c r="F534" s="11"/>
      <c r="G534" s="11"/>
      <c r="H534" s="11"/>
      <c r="I534" s="11"/>
      <c r="J534" s="11"/>
      <c r="K534" s="11"/>
      <c r="L534" s="11"/>
    </row>
    <row r="535">
      <c r="A535" s="100"/>
      <c r="B535" s="11"/>
      <c r="C535" s="11"/>
      <c r="D535" s="11"/>
      <c r="E535" s="11"/>
      <c r="F535" s="11"/>
      <c r="G535" s="11"/>
      <c r="H535" s="11"/>
      <c r="I535" s="11"/>
      <c r="J535" s="11"/>
      <c r="K535" s="11"/>
      <c r="L535" s="11"/>
    </row>
    <row r="536">
      <c r="A536" s="100"/>
      <c r="B536" s="11"/>
      <c r="C536" s="11"/>
      <c r="D536" s="11"/>
      <c r="E536" s="11"/>
      <c r="F536" s="11"/>
      <c r="G536" s="11"/>
      <c r="H536" s="11"/>
      <c r="I536" s="11"/>
      <c r="J536" s="11"/>
      <c r="K536" s="11"/>
      <c r="L536" s="11"/>
    </row>
    <row r="537">
      <c r="A537" s="100"/>
      <c r="B537" s="11"/>
      <c r="C537" s="11"/>
      <c r="D537" s="11"/>
      <c r="E537" s="11"/>
      <c r="F537" s="11"/>
      <c r="G537" s="11"/>
      <c r="H537" s="11"/>
      <c r="I537" s="11"/>
      <c r="J537" s="11"/>
      <c r="K537" s="11"/>
      <c r="L537" s="11"/>
    </row>
    <row r="538">
      <c r="A538" s="100"/>
      <c r="B538" s="11"/>
      <c r="C538" s="11"/>
      <c r="D538" s="11"/>
      <c r="E538" s="11"/>
      <c r="F538" s="11"/>
      <c r="G538" s="11"/>
      <c r="H538" s="11"/>
      <c r="I538" s="11"/>
      <c r="J538" s="11"/>
      <c r="K538" s="11"/>
      <c r="L538" s="11"/>
    </row>
    <row r="539">
      <c r="A539" s="100"/>
      <c r="B539" s="11"/>
      <c r="C539" s="11"/>
      <c r="D539" s="11"/>
      <c r="E539" s="11"/>
      <c r="F539" s="11"/>
      <c r="G539" s="11"/>
      <c r="H539" s="11"/>
      <c r="I539" s="11"/>
      <c r="J539" s="11"/>
      <c r="K539" s="11"/>
      <c r="L539" s="11"/>
    </row>
    <row r="540">
      <c r="A540" s="100"/>
      <c r="B540" s="11"/>
      <c r="C540" s="11"/>
      <c r="D540" s="11"/>
      <c r="E540" s="11"/>
      <c r="F540" s="11"/>
      <c r="G540" s="11"/>
      <c r="H540" s="11"/>
      <c r="I540" s="11"/>
      <c r="J540" s="11"/>
      <c r="K540" s="11"/>
      <c r="L540" s="11"/>
    </row>
    <row r="541">
      <c r="A541" s="100"/>
      <c r="B541" s="11"/>
      <c r="C541" s="11"/>
      <c r="D541" s="11"/>
      <c r="E541" s="11"/>
      <c r="F541" s="11"/>
      <c r="G541" s="11"/>
      <c r="H541" s="11"/>
      <c r="I541" s="11"/>
      <c r="J541" s="11"/>
      <c r="K541" s="11"/>
      <c r="L541" s="11"/>
    </row>
    <row r="542">
      <c r="A542" s="100"/>
      <c r="B542" s="11"/>
      <c r="C542" s="11"/>
      <c r="D542" s="11"/>
      <c r="E542" s="11"/>
      <c r="F542" s="11"/>
      <c r="G542" s="11"/>
      <c r="H542" s="11"/>
      <c r="I542" s="11"/>
      <c r="J542" s="11"/>
      <c r="K542" s="11"/>
      <c r="L542" s="11"/>
    </row>
    <row r="543">
      <c r="A543" s="100"/>
      <c r="B543" s="11"/>
      <c r="C543" s="11"/>
      <c r="D543" s="11"/>
      <c r="E543" s="11"/>
      <c r="F543" s="11"/>
      <c r="G543" s="11"/>
      <c r="H543" s="11"/>
      <c r="I543" s="11"/>
      <c r="J543" s="11"/>
      <c r="K543" s="11"/>
      <c r="L543" s="11"/>
    </row>
    <row r="544">
      <c r="A544" s="100"/>
      <c r="B544" s="11"/>
      <c r="C544" s="11"/>
      <c r="D544" s="11"/>
      <c r="E544" s="11"/>
      <c r="F544" s="11"/>
      <c r="G544" s="11"/>
      <c r="H544" s="11"/>
      <c r="I544" s="11"/>
      <c r="J544" s="11"/>
      <c r="K544" s="11"/>
      <c r="L544" s="11"/>
    </row>
    <row r="545">
      <c r="A545" s="100"/>
      <c r="B545" s="11"/>
      <c r="C545" s="11"/>
      <c r="D545" s="11"/>
      <c r="E545" s="11"/>
      <c r="F545" s="11"/>
      <c r="G545" s="11"/>
      <c r="H545" s="11"/>
      <c r="I545" s="11"/>
      <c r="J545" s="11"/>
      <c r="K545" s="11"/>
      <c r="L545" s="11"/>
    </row>
    <row r="546">
      <c r="A546" s="100"/>
      <c r="B546" s="11"/>
      <c r="C546" s="11"/>
      <c r="D546" s="11"/>
      <c r="E546" s="11"/>
      <c r="F546" s="11"/>
      <c r="G546" s="11"/>
      <c r="H546" s="11"/>
      <c r="I546" s="11"/>
      <c r="J546" s="11"/>
      <c r="K546" s="11"/>
      <c r="L546" s="11"/>
    </row>
    <row r="547">
      <c r="A547" s="100"/>
      <c r="B547" s="11"/>
      <c r="C547" s="11"/>
      <c r="D547" s="11"/>
      <c r="E547" s="11"/>
      <c r="F547" s="11"/>
      <c r="G547" s="11"/>
      <c r="H547" s="11"/>
      <c r="I547" s="11"/>
      <c r="J547" s="11"/>
      <c r="K547" s="11"/>
      <c r="L547" s="11"/>
    </row>
    <row r="548">
      <c r="A548" s="100"/>
      <c r="B548" s="11"/>
      <c r="C548" s="11"/>
      <c r="D548" s="11"/>
      <c r="E548" s="11"/>
      <c r="F548" s="11"/>
      <c r="G548" s="11"/>
      <c r="H548" s="11"/>
      <c r="I548" s="11"/>
      <c r="J548" s="11"/>
      <c r="K548" s="11"/>
      <c r="L548" s="11"/>
    </row>
    <row r="549">
      <c r="A549" s="100"/>
      <c r="B549" s="11"/>
      <c r="C549" s="11"/>
      <c r="D549" s="11"/>
      <c r="E549" s="11"/>
      <c r="F549" s="11"/>
      <c r="G549" s="11"/>
      <c r="H549" s="11"/>
      <c r="I549" s="11"/>
      <c r="J549" s="11"/>
      <c r="K549" s="11"/>
      <c r="L549" s="11"/>
    </row>
    <row r="550">
      <c r="A550" s="100"/>
      <c r="B550" s="11"/>
      <c r="C550" s="11"/>
      <c r="D550" s="11"/>
      <c r="E550" s="11"/>
      <c r="F550" s="11"/>
      <c r="G550" s="11"/>
      <c r="H550" s="11"/>
      <c r="I550" s="11"/>
      <c r="J550" s="11"/>
      <c r="K550" s="11"/>
      <c r="L550" s="11"/>
    </row>
    <row r="551">
      <c r="A551" s="100"/>
      <c r="B551" s="11"/>
      <c r="C551" s="11"/>
      <c r="D551" s="11"/>
      <c r="E551" s="11"/>
      <c r="F551" s="11"/>
      <c r="G551" s="11"/>
      <c r="H551" s="11"/>
      <c r="I551" s="11"/>
      <c r="J551" s="11"/>
      <c r="K551" s="11"/>
      <c r="L551" s="11"/>
    </row>
    <row r="552">
      <c r="A552" s="100"/>
      <c r="B552" s="11"/>
      <c r="C552" s="11"/>
      <c r="D552" s="11"/>
      <c r="E552" s="11"/>
      <c r="F552" s="11"/>
      <c r="G552" s="11"/>
      <c r="H552" s="11"/>
      <c r="I552" s="11"/>
      <c r="J552" s="11"/>
      <c r="K552" s="11"/>
      <c r="L552" s="11"/>
    </row>
    <row r="553">
      <c r="A553" s="100"/>
      <c r="B553" s="11"/>
      <c r="C553" s="11"/>
      <c r="D553" s="11"/>
      <c r="E553" s="11"/>
      <c r="F553" s="11"/>
      <c r="G553" s="11"/>
      <c r="H553" s="11"/>
      <c r="I553" s="11"/>
      <c r="J553" s="11"/>
      <c r="K553" s="11"/>
      <c r="L553" s="11"/>
    </row>
    <row r="554">
      <c r="A554" s="100"/>
      <c r="B554" s="11"/>
      <c r="C554" s="11"/>
      <c r="D554" s="11"/>
      <c r="E554" s="11"/>
      <c r="F554" s="11"/>
      <c r="G554" s="11"/>
      <c r="H554" s="11"/>
      <c r="I554" s="11"/>
      <c r="J554" s="11"/>
      <c r="K554" s="11"/>
      <c r="L554" s="11"/>
    </row>
    <row r="555">
      <c r="A555" s="100"/>
      <c r="B555" s="11"/>
      <c r="C555" s="11"/>
      <c r="D555" s="11"/>
      <c r="E555" s="11"/>
      <c r="F555" s="11"/>
      <c r="G555" s="11"/>
      <c r="H555" s="11"/>
      <c r="I555" s="11"/>
      <c r="J555" s="11"/>
      <c r="K555" s="11"/>
      <c r="L555" s="11"/>
    </row>
    <row r="556">
      <c r="A556" s="100"/>
      <c r="B556" s="11"/>
      <c r="C556" s="11"/>
      <c r="D556" s="11"/>
      <c r="E556" s="11"/>
      <c r="F556" s="11"/>
      <c r="G556" s="11"/>
      <c r="H556" s="11"/>
      <c r="I556" s="11"/>
      <c r="J556" s="11"/>
      <c r="K556" s="11"/>
      <c r="L556" s="11"/>
    </row>
    <row r="557">
      <c r="A557" s="100"/>
      <c r="B557" s="11"/>
      <c r="C557" s="11"/>
      <c r="D557" s="11"/>
      <c r="E557" s="11"/>
      <c r="F557" s="11"/>
      <c r="G557" s="11"/>
      <c r="H557" s="11"/>
      <c r="I557" s="11"/>
      <c r="J557" s="11"/>
      <c r="K557" s="11"/>
      <c r="L557" s="11"/>
    </row>
    <row r="558">
      <c r="A558" s="100"/>
      <c r="B558" s="11"/>
      <c r="C558" s="11"/>
      <c r="D558" s="11"/>
      <c r="E558" s="11"/>
      <c r="F558" s="11"/>
      <c r="G558" s="11"/>
      <c r="H558" s="11"/>
      <c r="I558" s="11"/>
      <c r="J558" s="11"/>
      <c r="K558" s="11"/>
      <c r="L558" s="11"/>
    </row>
    <row r="559">
      <c r="A559" s="100"/>
      <c r="B559" s="11"/>
      <c r="C559" s="11"/>
      <c r="D559" s="11"/>
      <c r="E559" s="11"/>
      <c r="F559" s="11"/>
      <c r="G559" s="11"/>
      <c r="H559" s="11"/>
      <c r="I559" s="11"/>
      <c r="J559" s="11"/>
      <c r="K559" s="11"/>
      <c r="L559" s="11"/>
    </row>
    <row r="560">
      <c r="A560" s="100"/>
      <c r="B560" s="11"/>
      <c r="C560" s="11"/>
      <c r="D560" s="11"/>
      <c r="E560" s="11"/>
      <c r="F560" s="11"/>
      <c r="G560" s="11"/>
      <c r="H560" s="11"/>
      <c r="I560" s="11"/>
      <c r="J560" s="11"/>
      <c r="K560" s="11"/>
      <c r="L560" s="11"/>
    </row>
    <row r="561">
      <c r="A561" s="100"/>
      <c r="B561" s="11"/>
      <c r="C561" s="11"/>
      <c r="D561" s="11"/>
      <c r="E561" s="11"/>
      <c r="F561" s="11"/>
      <c r="G561" s="11"/>
      <c r="H561" s="11"/>
      <c r="I561" s="11"/>
      <c r="J561" s="11"/>
      <c r="K561" s="11"/>
      <c r="L561" s="11"/>
    </row>
    <row r="562">
      <c r="A562" s="100"/>
      <c r="B562" s="11"/>
      <c r="C562" s="11"/>
      <c r="D562" s="11"/>
      <c r="E562" s="11"/>
      <c r="F562" s="11"/>
      <c r="G562" s="11"/>
      <c r="H562" s="11"/>
      <c r="I562" s="11"/>
      <c r="J562" s="11"/>
      <c r="K562" s="11"/>
      <c r="L562" s="11"/>
    </row>
    <row r="563">
      <c r="A563" s="100"/>
      <c r="B563" s="11"/>
      <c r="C563" s="11"/>
      <c r="D563" s="11"/>
      <c r="E563" s="11"/>
      <c r="F563" s="11"/>
      <c r="G563" s="11"/>
      <c r="H563" s="11"/>
      <c r="I563" s="11"/>
      <c r="J563" s="11"/>
      <c r="K563" s="11"/>
      <c r="L563" s="11"/>
    </row>
    <row r="564">
      <c r="A564" s="100"/>
      <c r="B564" s="11"/>
      <c r="C564" s="11"/>
      <c r="D564" s="11"/>
      <c r="E564" s="11"/>
      <c r="F564" s="11"/>
      <c r="G564" s="11"/>
      <c r="H564" s="11"/>
      <c r="I564" s="11"/>
      <c r="J564" s="11"/>
      <c r="K564" s="11"/>
      <c r="L564" s="11"/>
    </row>
    <row r="565">
      <c r="A565" s="100"/>
      <c r="B565" s="11"/>
      <c r="C565" s="11"/>
      <c r="D565" s="11"/>
      <c r="E565" s="11"/>
      <c r="F565" s="11"/>
      <c r="G565" s="11"/>
      <c r="H565" s="11"/>
      <c r="I565" s="11"/>
      <c r="J565" s="11"/>
      <c r="K565" s="11"/>
      <c r="L565" s="11"/>
    </row>
    <row r="566">
      <c r="A566" s="100"/>
      <c r="B566" s="11"/>
      <c r="C566" s="11"/>
      <c r="D566" s="11"/>
      <c r="E566" s="11"/>
      <c r="F566" s="11"/>
      <c r="G566" s="11"/>
      <c r="H566" s="11"/>
      <c r="I566" s="11"/>
      <c r="J566" s="11"/>
      <c r="K566" s="11"/>
      <c r="L566" s="11"/>
    </row>
    <row r="567">
      <c r="A567" s="100"/>
      <c r="B567" s="11"/>
      <c r="C567" s="11"/>
      <c r="D567" s="11"/>
      <c r="E567" s="11"/>
      <c r="F567" s="11"/>
      <c r="G567" s="11"/>
      <c r="H567" s="11"/>
      <c r="I567" s="11"/>
      <c r="J567" s="11"/>
      <c r="K567" s="11"/>
      <c r="L567" s="11"/>
    </row>
    <row r="568">
      <c r="A568" s="100"/>
      <c r="B568" s="11"/>
      <c r="C568" s="11"/>
      <c r="D568" s="11"/>
      <c r="E568" s="11"/>
      <c r="F568" s="11"/>
      <c r="G568" s="11"/>
      <c r="H568" s="11"/>
      <c r="I568" s="11"/>
      <c r="J568" s="11"/>
      <c r="K568" s="11"/>
      <c r="L568" s="11"/>
    </row>
    <row r="569">
      <c r="A569" s="100"/>
      <c r="B569" s="11"/>
      <c r="C569" s="11"/>
      <c r="D569" s="11"/>
      <c r="E569" s="11"/>
      <c r="F569" s="11"/>
      <c r="G569" s="11"/>
      <c r="H569" s="11"/>
      <c r="I569" s="11"/>
      <c r="J569" s="11"/>
      <c r="K569" s="11"/>
      <c r="L569" s="11"/>
    </row>
    <row r="570">
      <c r="A570" s="100"/>
      <c r="B570" s="11"/>
      <c r="C570" s="11"/>
      <c r="D570" s="11"/>
      <c r="E570" s="11"/>
      <c r="F570" s="11"/>
      <c r="G570" s="11"/>
      <c r="H570" s="11"/>
      <c r="I570" s="11"/>
      <c r="J570" s="11"/>
      <c r="K570" s="11"/>
      <c r="L570" s="11"/>
    </row>
    <row r="571">
      <c r="A571" s="100"/>
      <c r="B571" s="11"/>
      <c r="C571" s="11"/>
      <c r="D571" s="11"/>
      <c r="E571" s="11"/>
      <c r="F571" s="11"/>
      <c r="G571" s="11"/>
      <c r="H571" s="11"/>
      <c r="I571" s="11"/>
      <c r="J571" s="11"/>
      <c r="K571" s="11"/>
      <c r="L571" s="11"/>
    </row>
    <row r="572">
      <c r="A572" s="100"/>
      <c r="B572" s="11"/>
      <c r="C572" s="11"/>
      <c r="D572" s="11"/>
      <c r="E572" s="11"/>
      <c r="F572" s="11"/>
      <c r="G572" s="11"/>
      <c r="H572" s="11"/>
      <c r="I572" s="11"/>
      <c r="J572" s="11"/>
      <c r="K572" s="11"/>
      <c r="L572" s="11"/>
    </row>
    <row r="573">
      <c r="A573" s="100"/>
      <c r="B573" s="11"/>
      <c r="C573" s="11"/>
      <c r="D573" s="11"/>
      <c r="E573" s="11"/>
      <c r="F573" s="11"/>
      <c r="G573" s="11"/>
      <c r="H573" s="11"/>
      <c r="I573" s="11"/>
      <c r="J573" s="11"/>
      <c r="K573" s="11"/>
      <c r="L573" s="11"/>
    </row>
    <row r="574">
      <c r="A574" s="100"/>
      <c r="B574" s="11"/>
      <c r="C574" s="11"/>
      <c r="D574" s="11"/>
      <c r="E574" s="11"/>
      <c r="F574" s="11"/>
      <c r="G574" s="11"/>
      <c r="H574" s="11"/>
      <c r="I574" s="11"/>
      <c r="J574" s="11"/>
      <c r="K574" s="11"/>
      <c r="L574" s="11"/>
    </row>
    <row r="575">
      <c r="A575" s="100"/>
      <c r="B575" s="11"/>
      <c r="C575" s="11"/>
      <c r="D575" s="11"/>
      <c r="E575" s="11"/>
      <c r="F575" s="11"/>
      <c r="G575" s="11"/>
      <c r="H575" s="11"/>
      <c r="I575" s="11"/>
      <c r="J575" s="11"/>
      <c r="K575" s="11"/>
      <c r="L575" s="11"/>
    </row>
    <row r="576">
      <c r="A576" s="100"/>
      <c r="B576" s="11"/>
      <c r="C576" s="11"/>
      <c r="D576" s="11"/>
      <c r="E576" s="11"/>
      <c r="F576" s="11"/>
      <c r="G576" s="11"/>
      <c r="H576" s="11"/>
      <c r="I576" s="11"/>
      <c r="J576" s="11"/>
      <c r="K576" s="11"/>
      <c r="L576" s="11"/>
    </row>
    <row r="577">
      <c r="A577" s="100"/>
      <c r="B577" s="11"/>
      <c r="C577" s="11"/>
      <c r="D577" s="11"/>
      <c r="E577" s="11"/>
      <c r="F577" s="11"/>
      <c r="G577" s="11"/>
      <c r="H577" s="11"/>
      <c r="I577" s="11"/>
      <c r="J577" s="11"/>
      <c r="K577" s="11"/>
      <c r="L577" s="11"/>
    </row>
    <row r="578">
      <c r="A578" s="100"/>
      <c r="B578" s="11"/>
      <c r="C578" s="11"/>
      <c r="D578" s="11"/>
      <c r="E578" s="11"/>
      <c r="F578" s="11"/>
      <c r="G578" s="11"/>
      <c r="H578" s="11"/>
      <c r="I578" s="11"/>
      <c r="J578" s="11"/>
      <c r="K578" s="11"/>
      <c r="L578" s="11"/>
    </row>
    <row r="579">
      <c r="A579" s="100"/>
      <c r="B579" s="11"/>
      <c r="C579" s="11"/>
      <c r="D579" s="11"/>
      <c r="E579" s="11"/>
      <c r="F579" s="11"/>
      <c r="G579" s="11"/>
      <c r="H579" s="11"/>
      <c r="I579" s="11"/>
      <c r="J579" s="11"/>
      <c r="K579" s="11"/>
      <c r="L579" s="11"/>
    </row>
    <row r="580">
      <c r="A580" s="100"/>
      <c r="B580" s="11"/>
      <c r="C580" s="11"/>
      <c r="D580" s="11"/>
      <c r="E580" s="11"/>
      <c r="F580" s="11"/>
      <c r="G580" s="11"/>
      <c r="H580" s="11"/>
      <c r="I580" s="11"/>
      <c r="J580" s="11"/>
      <c r="K580" s="11"/>
      <c r="L580" s="11"/>
    </row>
    <row r="581">
      <c r="A581" s="100"/>
      <c r="B581" s="11"/>
      <c r="C581" s="11"/>
      <c r="D581" s="11"/>
      <c r="E581" s="11"/>
      <c r="F581" s="11"/>
      <c r="G581" s="11"/>
      <c r="H581" s="11"/>
      <c r="I581" s="11"/>
      <c r="J581" s="11"/>
      <c r="K581" s="11"/>
      <c r="L581" s="11"/>
    </row>
    <row r="582">
      <c r="A582" s="100"/>
      <c r="B582" s="11"/>
      <c r="C582" s="11"/>
      <c r="D582" s="11"/>
      <c r="E582" s="11"/>
      <c r="F582" s="11"/>
      <c r="G582" s="11"/>
      <c r="H582" s="11"/>
      <c r="I582" s="11"/>
      <c r="J582" s="11"/>
      <c r="K582" s="11"/>
      <c r="L582" s="11"/>
    </row>
    <row r="583">
      <c r="A583" s="100"/>
      <c r="B583" s="11"/>
      <c r="C583" s="11"/>
      <c r="D583" s="11"/>
      <c r="E583" s="11"/>
      <c r="F583" s="11"/>
      <c r="G583" s="11"/>
      <c r="H583" s="11"/>
      <c r="I583" s="11"/>
      <c r="J583" s="11"/>
      <c r="K583" s="11"/>
      <c r="L583" s="11"/>
    </row>
    <row r="584">
      <c r="A584" s="100"/>
      <c r="B584" s="11"/>
      <c r="C584" s="11"/>
      <c r="D584" s="11"/>
      <c r="E584" s="11"/>
      <c r="F584" s="11"/>
      <c r="G584" s="11"/>
      <c r="H584" s="11"/>
      <c r="I584" s="11"/>
      <c r="J584" s="11"/>
      <c r="K584" s="11"/>
      <c r="L584" s="11"/>
    </row>
    <row r="585">
      <c r="A585" s="100"/>
      <c r="B585" s="11"/>
      <c r="C585" s="11"/>
      <c r="D585" s="11"/>
      <c r="E585" s="11"/>
      <c r="F585" s="11"/>
      <c r="G585" s="11"/>
      <c r="H585" s="11"/>
      <c r="I585" s="11"/>
      <c r="J585" s="11"/>
      <c r="K585" s="11"/>
      <c r="L585" s="11"/>
    </row>
    <row r="586">
      <c r="A586" s="100"/>
      <c r="B586" s="11"/>
      <c r="C586" s="11"/>
      <c r="D586" s="11"/>
      <c r="E586" s="11"/>
      <c r="F586" s="11"/>
      <c r="G586" s="11"/>
      <c r="H586" s="11"/>
      <c r="I586" s="11"/>
      <c r="J586" s="11"/>
      <c r="K586" s="11"/>
      <c r="L586" s="11"/>
    </row>
    <row r="587">
      <c r="A587" s="100"/>
      <c r="B587" s="11"/>
      <c r="C587" s="11"/>
      <c r="D587" s="11"/>
      <c r="E587" s="11"/>
      <c r="F587" s="11"/>
      <c r="G587" s="11"/>
      <c r="H587" s="11"/>
      <c r="I587" s="11"/>
      <c r="J587" s="11"/>
      <c r="K587" s="11"/>
      <c r="L587" s="11"/>
    </row>
    <row r="588">
      <c r="A588" s="100"/>
      <c r="B588" s="11"/>
      <c r="C588" s="11"/>
      <c r="D588" s="11"/>
      <c r="E588" s="11"/>
      <c r="F588" s="11"/>
      <c r="G588" s="11"/>
      <c r="H588" s="11"/>
      <c r="I588" s="11"/>
      <c r="J588" s="11"/>
      <c r="K588" s="11"/>
      <c r="L588" s="11"/>
    </row>
    <row r="589">
      <c r="A589" s="100"/>
      <c r="B589" s="11"/>
      <c r="C589" s="11"/>
      <c r="D589" s="11"/>
      <c r="E589" s="11"/>
      <c r="F589" s="11"/>
      <c r="G589" s="11"/>
      <c r="H589" s="11"/>
      <c r="I589" s="11"/>
      <c r="J589" s="11"/>
      <c r="K589" s="11"/>
      <c r="L589" s="11"/>
    </row>
    <row r="590">
      <c r="A590" s="100"/>
      <c r="B590" s="11"/>
      <c r="C590" s="11"/>
      <c r="D590" s="11"/>
      <c r="E590" s="11"/>
      <c r="F590" s="11"/>
      <c r="G590" s="11"/>
      <c r="H590" s="11"/>
      <c r="I590" s="11"/>
      <c r="J590" s="11"/>
      <c r="K590" s="11"/>
      <c r="L590" s="11"/>
    </row>
    <row r="591">
      <c r="A591" s="100"/>
      <c r="B591" s="11"/>
      <c r="C591" s="11"/>
      <c r="D591" s="11"/>
      <c r="E591" s="11"/>
      <c r="F591" s="11"/>
      <c r="G591" s="11"/>
      <c r="H591" s="11"/>
      <c r="I591" s="11"/>
      <c r="J591" s="11"/>
      <c r="K591" s="11"/>
      <c r="L591" s="11"/>
    </row>
    <row r="592">
      <c r="A592" s="100"/>
      <c r="B592" s="11"/>
      <c r="C592" s="11"/>
      <c r="D592" s="11"/>
      <c r="E592" s="11"/>
      <c r="F592" s="11"/>
      <c r="G592" s="11"/>
      <c r="H592" s="11"/>
      <c r="I592" s="11"/>
      <c r="J592" s="11"/>
      <c r="K592" s="11"/>
      <c r="L592" s="11"/>
    </row>
    <row r="593">
      <c r="A593" s="100"/>
      <c r="B593" s="11"/>
      <c r="C593" s="11"/>
      <c r="D593" s="11"/>
      <c r="E593" s="11"/>
      <c r="F593" s="11"/>
      <c r="G593" s="11"/>
      <c r="H593" s="11"/>
      <c r="I593" s="11"/>
      <c r="J593" s="11"/>
      <c r="K593" s="11"/>
      <c r="L593" s="11"/>
    </row>
    <row r="594">
      <c r="A594" s="100"/>
      <c r="B594" s="11"/>
      <c r="C594" s="11"/>
      <c r="D594" s="11"/>
      <c r="E594" s="11"/>
      <c r="F594" s="11"/>
      <c r="G594" s="11"/>
      <c r="H594" s="11"/>
      <c r="I594" s="11"/>
      <c r="J594" s="11"/>
      <c r="K594" s="11"/>
      <c r="L594" s="11"/>
    </row>
    <row r="595">
      <c r="A595" s="100"/>
      <c r="B595" s="11"/>
      <c r="C595" s="11"/>
      <c r="D595" s="11"/>
      <c r="E595" s="11"/>
      <c r="F595" s="11"/>
      <c r="G595" s="11"/>
      <c r="H595" s="11"/>
      <c r="I595" s="11"/>
      <c r="J595" s="11"/>
      <c r="K595" s="11"/>
      <c r="L595" s="11"/>
    </row>
    <row r="596">
      <c r="A596" s="100"/>
      <c r="B596" s="11"/>
      <c r="C596" s="11"/>
      <c r="D596" s="11"/>
      <c r="E596" s="11"/>
      <c r="F596" s="11"/>
      <c r="G596" s="11"/>
      <c r="H596" s="11"/>
      <c r="I596" s="11"/>
      <c r="J596" s="11"/>
      <c r="K596" s="11"/>
      <c r="L596" s="11"/>
    </row>
    <row r="597">
      <c r="A597" s="100"/>
      <c r="B597" s="11"/>
      <c r="C597" s="11"/>
      <c r="D597" s="11"/>
      <c r="E597" s="11"/>
      <c r="F597" s="11"/>
      <c r="G597" s="11"/>
      <c r="H597" s="11"/>
      <c r="I597" s="11"/>
      <c r="J597" s="11"/>
      <c r="K597" s="11"/>
      <c r="L597" s="11"/>
    </row>
    <row r="598">
      <c r="A598" s="100"/>
      <c r="B598" s="11"/>
      <c r="C598" s="11"/>
      <c r="D598" s="11"/>
      <c r="E598" s="11"/>
      <c r="F598" s="11"/>
      <c r="G598" s="11"/>
      <c r="H598" s="11"/>
      <c r="I598" s="11"/>
      <c r="J598" s="11"/>
      <c r="K598" s="11"/>
      <c r="L598" s="11"/>
    </row>
    <row r="599">
      <c r="A599" s="100"/>
      <c r="B599" s="11"/>
      <c r="C599" s="11"/>
      <c r="D599" s="11"/>
      <c r="E599" s="11"/>
      <c r="F599" s="11"/>
      <c r="G599" s="11"/>
      <c r="H599" s="11"/>
      <c r="I599" s="11"/>
      <c r="J599" s="11"/>
      <c r="K599" s="11"/>
      <c r="L599" s="11"/>
    </row>
    <row r="600">
      <c r="A600" s="100"/>
      <c r="B600" s="11"/>
      <c r="C600" s="11"/>
      <c r="D600" s="11"/>
      <c r="E600" s="11"/>
      <c r="F600" s="11"/>
      <c r="G600" s="11"/>
      <c r="H600" s="11"/>
      <c r="I600" s="11"/>
      <c r="J600" s="11"/>
      <c r="K600" s="11"/>
      <c r="L600" s="11"/>
    </row>
    <row r="601">
      <c r="A601" s="100"/>
      <c r="B601" s="11"/>
      <c r="C601" s="11"/>
      <c r="D601" s="11"/>
      <c r="E601" s="11"/>
      <c r="F601" s="11"/>
      <c r="G601" s="11"/>
      <c r="H601" s="11"/>
      <c r="I601" s="11"/>
      <c r="J601" s="11"/>
      <c r="K601" s="11"/>
      <c r="L601" s="11"/>
    </row>
    <row r="602">
      <c r="A602" s="100"/>
      <c r="B602" s="11"/>
      <c r="C602" s="11"/>
      <c r="D602" s="11"/>
      <c r="E602" s="11"/>
      <c r="F602" s="11"/>
      <c r="G602" s="11"/>
      <c r="H602" s="11"/>
      <c r="I602" s="11"/>
      <c r="J602" s="11"/>
      <c r="K602" s="11"/>
      <c r="L602" s="11"/>
    </row>
    <row r="603">
      <c r="A603" s="100"/>
      <c r="B603" s="11"/>
      <c r="C603" s="11"/>
      <c r="D603" s="11"/>
      <c r="E603" s="11"/>
      <c r="F603" s="11"/>
      <c r="G603" s="11"/>
      <c r="H603" s="11"/>
      <c r="I603" s="11"/>
      <c r="J603" s="11"/>
      <c r="K603" s="11"/>
      <c r="L603" s="11"/>
    </row>
    <row r="604">
      <c r="A604" s="100"/>
      <c r="B604" s="11"/>
      <c r="C604" s="11"/>
      <c r="D604" s="11"/>
      <c r="E604" s="11"/>
      <c r="F604" s="11"/>
      <c r="G604" s="11"/>
      <c r="H604" s="11"/>
      <c r="I604" s="11"/>
      <c r="J604" s="11"/>
      <c r="K604" s="11"/>
      <c r="L604" s="11"/>
    </row>
    <row r="605">
      <c r="A605" s="100"/>
      <c r="B605" s="11"/>
      <c r="C605" s="11"/>
      <c r="D605" s="11"/>
      <c r="E605" s="11"/>
      <c r="F605" s="11"/>
      <c r="G605" s="11"/>
      <c r="H605" s="11"/>
      <c r="I605" s="97"/>
      <c r="J605" s="11"/>
      <c r="K605" s="11"/>
      <c r="L605" s="11"/>
    </row>
    <row r="606">
      <c r="A606" s="100"/>
      <c r="B606" s="11"/>
      <c r="C606" s="11"/>
      <c r="D606" s="11"/>
      <c r="E606" s="11"/>
      <c r="F606" s="11"/>
      <c r="G606" s="11"/>
      <c r="H606" s="11"/>
      <c r="I606" s="11"/>
      <c r="J606" s="11"/>
      <c r="K606" s="11"/>
      <c r="L606" s="11"/>
    </row>
    <row r="607">
      <c r="A607" s="100"/>
      <c r="B607" s="11"/>
      <c r="C607" s="11"/>
      <c r="D607" s="11"/>
      <c r="E607" s="11"/>
      <c r="F607" s="11"/>
      <c r="G607" s="11"/>
      <c r="H607" s="11"/>
      <c r="I607" s="11"/>
      <c r="J607" s="11"/>
      <c r="K607" s="11"/>
      <c r="L607" s="11"/>
    </row>
    <row r="608">
      <c r="A608" s="100"/>
      <c r="B608" s="11"/>
      <c r="C608" s="11"/>
      <c r="D608" s="11"/>
      <c r="E608" s="11"/>
      <c r="F608" s="11"/>
      <c r="G608" s="11"/>
      <c r="H608" s="11"/>
      <c r="I608" s="11"/>
      <c r="J608" s="11"/>
      <c r="K608" s="11"/>
      <c r="L608" s="11"/>
    </row>
    <row r="609">
      <c r="A609" s="100"/>
      <c r="B609" s="11"/>
      <c r="C609" s="11"/>
      <c r="D609" s="11"/>
      <c r="E609" s="11"/>
      <c r="F609" s="11"/>
      <c r="G609" s="11"/>
      <c r="H609" s="11"/>
      <c r="I609" s="11"/>
      <c r="J609" s="11"/>
      <c r="K609" s="11"/>
      <c r="L609" s="11"/>
    </row>
    <row r="610">
      <c r="A610" s="100"/>
      <c r="B610" s="11"/>
      <c r="C610" s="11"/>
      <c r="D610" s="11"/>
      <c r="E610" s="11"/>
      <c r="F610" s="11"/>
      <c r="G610" s="11"/>
      <c r="H610" s="11"/>
      <c r="I610" s="11"/>
      <c r="J610" s="11"/>
      <c r="K610" s="11"/>
      <c r="L610" s="11"/>
    </row>
    <row r="611">
      <c r="A611" s="100"/>
      <c r="B611" s="11"/>
      <c r="C611" s="11"/>
      <c r="D611" s="11"/>
      <c r="E611" s="11"/>
      <c r="F611" s="11"/>
      <c r="G611" s="11"/>
      <c r="H611" s="11"/>
      <c r="I611" s="11"/>
      <c r="J611" s="11"/>
      <c r="K611" s="11"/>
      <c r="L611" s="11"/>
    </row>
    <row r="612">
      <c r="A612" s="100"/>
      <c r="B612" s="11"/>
      <c r="C612" s="11"/>
      <c r="D612" s="11"/>
      <c r="E612" s="11"/>
      <c r="F612" s="11"/>
      <c r="G612" s="11"/>
      <c r="H612" s="11"/>
      <c r="I612" s="11"/>
      <c r="J612" s="11"/>
      <c r="K612" s="11"/>
      <c r="L612" s="11"/>
    </row>
    <row r="613">
      <c r="A613" s="100"/>
      <c r="B613" s="11"/>
      <c r="C613" s="11"/>
      <c r="D613" s="11"/>
      <c r="E613" s="11"/>
      <c r="F613" s="11"/>
      <c r="G613" s="11"/>
      <c r="H613" s="11"/>
      <c r="I613" s="11"/>
      <c r="J613" s="11"/>
      <c r="K613" s="11"/>
      <c r="L613" s="11"/>
    </row>
    <row r="614">
      <c r="A614" s="100"/>
      <c r="B614" s="11"/>
      <c r="C614" s="11"/>
      <c r="D614" s="11"/>
      <c r="E614" s="11"/>
      <c r="F614" s="11"/>
      <c r="G614" s="11"/>
      <c r="H614" s="11"/>
      <c r="I614" s="11"/>
      <c r="J614" s="11"/>
      <c r="K614" s="11"/>
      <c r="L614" s="11"/>
    </row>
    <row r="615">
      <c r="A615" s="100"/>
      <c r="B615" s="11"/>
      <c r="C615" s="11"/>
      <c r="D615" s="11"/>
      <c r="E615" s="11"/>
      <c r="F615" s="11"/>
      <c r="G615" s="11"/>
      <c r="H615" s="11"/>
      <c r="I615" s="11"/>
      <c r="J615" s="11"/>
      <c r="K615" s="11"/>
      <c r="L615" s="11"/>
    </row>
    <row r="616">
      <c r="A616" s="100"/>
      <c r="B616" s="11"/>
      <c r="C616" s="11"/>
      <c r="D616" s="11"/>
      <c r="E616" s="11"/>
      <c r="F616" s="11"/>
      <c r="G616" s="11"/>
      <c r="H616" s="11"/>
      <c r="I616" s="11"/>
      <c r="J616" s="11"/>
      <c r="K616" s="11"/>
      <c r="L616" s="11"/>
    </row>
    <row r="617">
      <c r="A617" s="100"/>
      <c r="B617" s="11"/>
      <c r="C617" s="11"/>
      <c r="D617" s="11"/>
      <c r="E617" s="11"/>
      <c r="F617" s="11"/>
      <c r="G617" s="11"/>
      <c r="H617" s="11"/>
      <c r="I617" s="11"/>
      <c r="J617" s="11"/>
      <c r="K617" s="11"/>
      <c r="L617" s="11"/>
    </row>
    <row r="618">
      <c r="A618" s="100"/>
      <c r="B618" s="11"/>
      <c r="C618" s="11"/>
      <c r="D618" s="11"/>
      <c r="E618" s="11"/>
      <c r="F618" s="11"/>
      <c r="G618" s="11"/>
      <c r="H618" s="11"/>
      <c r="I618" s="11"/>
      <c r="J618" s="11"/>
      <c r="K618" s="11"/>
      <c r="L618" s="11"/>
    </row>
    <row r="619">
      <c r="A619" s="100"/>
      <c r="B619" s="11"/>
      <c r="C619" s="11"/>
      <c r="D619" s="11"/>
      <c r="E619" s="11"/>
      <c r="F619" s="11"/>
      <c r="G619" s="11"/>
      <c r="H619" s="11"/>
      <c r="I619" s="11"/>
      <c r="J619" s="11"/>
      <c r="K619" s="11"/>
      <c r="L619" s="11"/>
    </row>
    <row r="620">
      <c r="A620" s="100"/>
      <c r="B620" s="11"/>
      <c r="C620" s="11"/>
      <c r="D620" s="11"/>
      <c r="E620" s="11"/>
      <c r="F620" s="11"/>
      <c r="G620" s="11"/>
      <c r="H620" s="11"/>
      <c r="I620" s="11"/>
      <c r="J620" s="11"/>
      <c r="K620" s="11"/>
      <c r="L620" s="11"/>
    </row>
    <row r="621">
      <c r="A621" s="100"/>
      <c r="B621" s="11"/>
      <c r="C621" s="11"/>
      <c r="D621" s="11"/>
      <c r="E621" s="11"/>
      <c r="F621" s="11"/>
      <c r="G621" s="11"/>
      <c r="H621" s="11"/>
      <c r="I621" s="11"/>
      <c r="J621" s="11"/>
      <c r="K621" s="11"/>
      <c r="L621" s="11"/>
    </row>
    <row r="622">
      <c r="A622" s="100"/>
      <c r="B622" s="11"/>
      <c r="C622" s="11"/>
      <c r="D622" s="11"/>
      <c r="E622" s="11"/>
      <c r="F622" s="11"/>
      <c r="G622" s="11"/>
      <c r="H622" s="11"/>
      <c r="I622" s="11"/>
      <c r="J622" s="11"/>
      <c r="K622" s="11"/>
      <c r="L622" s="11"/>
    </row>
    <row r="623">
      <c r="A623" s="100"/>
      <c r="B623" s="11"/>
      <c r="C623" s="11"/>
      <c r="D623" s="11"/>
      <c r="E623" s="11"/>
      <c r="F623" s="11"/>
      <c r="G623" s="11"/>
      <c r="H623" s="11"/>
      <c r="I623" s="11"/>
      <c r="J623" s="11"/>
      <c r="K623" s="11"/>
      <c r="L623" s="11"/>
    </row>
    <row r="624">
      <c r="A624" s="100"/>
      <c r="B624" s="11"/>
      <c r="C624" s="11"/>
      <c r="D624" s="11"/>
      <c r="E624" s="11"/>
      <c r="F624" s="11"/>
      <c r="G624" s="11"/>
      <c r="H624" s="11"/>
      <c r="I624" s="11"/>
      <c r="J624" s="11"/>
      <c r="K624" s="11"/>
      <c r="L624" s="11"/>
    </row>
    <row r="625">
      <c r="A625" s="100"/>
      <c r="B625" s="11"/>
      <c r="C625" s="11"/>
      <c r="D625" s="11"/>
      <c r="E625" s="11"/>
      <c r="F625" s="11"/>
      <c r="G625" s="11"/>
      <c r="H625" s="11"/>
      <c r="I625" s="11"/>
      <c r="J625" s="11"/>
      <c r="K625" s="11"/>
      <c r="L625" s="11"/>
    </row>
    <row r="626">
      <c r="A626" s="100"/>
      <c r="B626" s="11"/>
      <c r="C626" s="11"/>
      <c r="D626" s="11"/>
      <c r="E626" s="11"/>
      <c r="F626" s="11"/>
      <c r="G626" s="11"/>
      <c r="H626" s="11"/>
      <c r="I626" s="11"/>
      <c r="J626" s="11"/>
      <c r="K626" s="11"/>
      <c r="L626" s="11"/>
    </row>
    <row r="627">
      <c r="A627" s="100"/>
      <c r="B627" s="11"/>
      <c r="C627" s="11"/>
      <c r="D627" s="11"/>
      <c r="E627" s="11"/>
      <c r="F627" s="11"/>
      <c r="G627" s="11"/>
      <c r="H627" s="11"/>
      <c r="I627" s="11"/>
      <c r="J627" s="11"/>
      <c r="K627" s="11"/>
      <c r="L627" s="11"/>
    </row>
    <row r="628">
      <c r="A628" s="100"/>
      <c r="B628" s="11"/>
      <c r="C628" s="11"/>
      <c r="D628" s="11"/>
      <c r="E628" s="11"/>
      <c r="F628" s="11"/>
      <c r="G628" s="11"/>
      <c r="H628" s="11"/>
      <c r="I628" s="11"/>
      <c r="J628" s="11"/>
      <c r="K628" s="11"/>
      <c r="L628" s="11"/>
    </row>
    <row r="629">
      <c r="A629" s="100"/>
      <c r="B629" s="11"/>
      <c r="C629" s="11"/>
      <c r="D629" s="11"/>
      <c r="E629" s="11"/>
      <c r="F629" s="11"/>
      <c r="G629" s="11"/>
      <c r="H629" s="11"/>
      <c r="I629" s="11"/>
      <c r="J629" s="11"/>
      <c r="K629" s="11"/>
      <c r="L629" s="11"/>
    </row>
    <row r="630">
      <c r="A630" s="100"/>
      <c r="B630" s="11"/>
      <c r="C630" s="11"/>
      <c r="D630" s="11"/>
      <c r="E630" s="11"/>
      <c r="F630" s="11"/>
      <c r="G630" s="11"/>
      <c r="H630" s="11"/>
      <c r="I630" s="11"/>
      <c r="J630" s="11"/>
      <c r="K630" s="11"/>
      <c r="L630" s="11"/>
    </row>
    <row r="631">
      <c r="A631" s="100"/>
      <c r="B631" s="11"/>
      <c r="C631" s="11"/>
      <c r="D631" s="11"/>
      <c r="E631" s="11"/>
      <c r="F631" s="11"/>
      <c r="G631" s="11"/>
      <c r="H631" s="11"/>
      <c r="I631" s="11"/>
      <c r="J631" s="11"/>
      <c r="K631" s="11"/>
      <c r="L631" s="11"/>
    </row>
    <row r="632">
      <c r="A632" s="100"/>
      <c r="B632" s="11"/>
      <c r="C632" s="11"/>
      <c r="D632" s="11"/>
      <c r="E632" s="11"/>
      <c r="F632" s="11"/>
      <c r="G632" s="11"/>
      <c r="H632" s="11"/>
      <c r="I632" s="11"/>
      <c r="J632" s="11"/>
      <c r="K632" s="11"/>
      <c r="L632" s="11"/>
    </row>
    <row r="633">
      <c r="A633" s="100"/>
      <c r="B633" s="11"/>
      <c r="C633" s="11"/>
      <c r="D633" s="11"/>
      <c r="E633" s="11"/>
      <c r="F633" s="11"/>
      <c r="G633" s="11"/>
      <c r="H633" s="11"/>
      <c r="I633" s="11"/>
      <c r="J633" s="11"/>
      <c r="K633" s="11"/>
      <c r="L633" s="11"/>
    </row>
    <row r="634">
      <c r="A634" s="100"/>
      <c r="B634" s="11"/>
      <c r="C634" s="11"/>
      <c r="D634" s="11"/>
      <c r="E634" s="11"/>
      <c r="F634" s="11"/>
      <c r="G634" s="11"/>
      <c r="H634" s="11"/>
      <c r="I634" s="11"/>
      <c r="J634" s="11"/>
      <c r="K634" s="11"/>
      <c r="L634" s="11"/>
    </row>
    <row r="635">
      <c r="A635" s="100"/>
      <c r="B635" s="11"/>
      <c r="C635" s="11"/>
      <c r="D635" s="11"/>
      <c r="E635" s="11"/>
      <c r="F635" s="11"/>
      <c r="G635" s="11"/>
      <c r="H635" s="11"/>
      <c r="I635" s="11"/>
      <c r="J635" s="11"/>
      <c r="K635" s="11"/>
      <c r="L635" s="11"/>
    </row>
    <row r="636">
      <c r="A636" s="100"/>
      <c r="B636" s="11"/>
      <c r="C636" s="11"/>
      <c r="D636" s="11"/>
      <c r="E636" s="11"/>
      <c r="F636" s="11"/>
      <c r="G636" s="11"/>
      <c r="H636" s="11"/>
      <c r="I636" s="11"/>
      <c r="J636" s="11"/>
      <c r="K636" s="11"/>
      <c r="L636" s="11"/>
    </row>
    <row r="637">
      <c r="A637" s="100"/>
      <c r="B637" s="11"/>
      <c r="C637" s="11"/>
      <c r="D637" s="11"/>
      <c r="E637" s="11"/>
      <c r="F637" s="11"/>
      <c r="G637" s="11"/>
      <c r="H637" s="11"/>
      <c r="I637" s="11"/>
      <c r="J637" s="11"/>
      <c r="K637" s="11"/>
      <c r="L637" s="11"/>
    </row>
    <row r="638">
      <c r="A638" s="100"/>
      <c r="B638" s="11"/>
      <c r="C638" s="11"/>
      <c r="D638" s="11"/>
      <c r="E638" s="11"/>
      <c r="F638" s="11"/>
      <c r="G638" s="11"/>
      <c r="H638" s="11"/>
      <c r="I638" s="11"/>
      <c r="J638" s="11"/>
      <c r="K638" s="11"/>
      <c r="L638" s="11"/>
    </row>
    <row r="639">
      <c r="A639" s="100"/>
      <c r="B639" s="11"/>
      <c r="C639" s="11"/>
      <c r="D639" s="11"/>
      <c r="E639" s="11"/>
      <c r="F639" s="11"/>
      <c r="G639" s="11"/>
      <c r="H639" s="11"/>
      <c r="I639" s="11"/>
      <c r="J639" s="11"/>
      <c r="K639" s="11"/>
      <c r="L639" s="11"/>
    </row>
    <row r="640">
      <c r="A640" s="100"/>
      <c r="B640" s="11"/>
      <c r="C640" s="11"/>
      <c r="D640" s="11"/>
      <c r="E640" s="11"/>
      <c r="F640" s="11"/>
      <c r="G640" s="11"/>
      <c r="H640" s="11"/>
      <c r="I640" s="11"/>
      <c r="J640" s="11"/>
      <c r="K640" s="11"/>
      <c r="L640" s="11"/>
    </row>
    <row r="641">
      <c r="A641" s="100"/>
      <c r="B641" s="11"/>
      <c r="C641" s="11"/>
      <c r="D641" s="11"/>
      <c r="E641" s="11"/>
      <c r="F641" s="11"/>
      <c r="G641" s="11"/>
      <c r="H641" s="11"/>
      <c r="I641" s="11"/>
      <c r="J641" s="11"/>
      <c r="K641" s="11"/>
      <c r="L641" s="11"/>
    </row>
    <row r="642">
      <c r="A642" s="100"/>
      <c r="B642" s="11"/>
      <c r="C642" s="11"/>
      <c r="D642" s="11"/>
      <c r="E642" s="11"/>
      <c r="F642" s="11"/>
      <c r="G642" s="11"/>
      <c r="H642" s="11"/>
      <c r="I642" s="11"/>
      <c r="J642" s="11"/>
      <c r="K642" s="11"/>
      <c r="L642" s="11"/>
    </row>
    <row r="643">
      <c r="A643" s="100"/>
      <c r="B643" s="11"/>
      <c r="C643" s="11"/>
      <c r="D643" s="11"/>
      <c r="E643" s="11"/>
      <c r="F643" s="11"/>
      <c r="G643" s="11"/>
      <c r="H643" s="11"/>
      <c r="I643" s="11"/>
      <c r="J643" s="11"/>
      <c r="K643" s="11"/>
      <c r="L643" s="11"/>
    </row>
    <row r="644">
      <c r="A644" s="100"/>
      <c r="B644" s="11"/>
      <c r="C644" s="11"/>
      <c r="D644" s="11"/>
      <c r="E644" s="11"/>
      <c r="F644" s="11"/>
      <c r="G644" s="11"/>
      <c r="H644" s="11"/>
      <c r="I644" s="11"/>
      <c r="J644" s="11"/>
      <c r="K644" s="11"/>
      <c r="L644" s="11"/>
    </row>
    <row r="645">
      <c r="A645" s="100"/>
      <c r="B645" s="11"/>
      <c r="C645" s="11"/>
      <c r="D645" s="11"/>
      <c r="E645" s="11"/>
      <c r="F645" s="11"/>
      <c r="G645" s="11"/>
      <c r="H645" s="11"/>
      <c r="I645" s="11"/>
      <c r="J645" s="11"/>
      <c r="K645" s="11"/>
      <c r="L645" s="11"/>
    </row>
    <row r="646">
      <c r="A646" s="100"/>
      <c r="B646" s="11"/>
      <c r="C646" s="11"/>
      <c r="D646" s="11"/>
      <c r="E646" s="11"/>
      <c r="F646" s="11"/>
      <c r="G646" s="11"/>
      <c r="H646" s="11"/>
      <c r="I646" s="11"/>
      <c r="J646" s="11"/>
      <c r="K646" s="11"/>
      <c r="L646" s="11"/>
    </row>
    <row r="647">
      <c r="A647" s="100"/>
      <c r="B647" s="11"/>
      <c r="C647" s="11"/>
      <c r="D647" s="11"/>
      <c r="E647" s="11"/>
      <c r="F647" s="11"/>
      <c r="G647" s="11"/>
      <c r="H647" s="11"/>
      <c r="I647" s="11"/>
      <c r="J647" s="11"/>
      <c r="K647" s="11"/>
      <c r="L647" s="11"/>
    </row>
    <row r="648">
      <c r="A648" s="100"/>
      <c r="B648" s="11"/>
      <c r="C648" s="11"/>
      <c r="D648" s="11"/>
      <c r="E648" s="11"/>
      <c r="F648" s="11"/>
      <c r="G648" s="11"/>
      <c r="H648" s="11"/>
      <c r="I648" s="11"/>
      <c r="J648" s="11"/>
      <c r="K648" s="11"/>
      <c r="L648" s="11"/>
    </row>
    <row r="649">
      <c r="A649" s="100"/>
      <c r="B649" s="11"/>
      <c r="C649" s="11"/>
      <c r="D649" s="11"/>
      <c r="E649" s="11"/>
      <c r="F649" s="11"/>
      <c r="G649" s="11"/>
      <c r="H649" s="11"/>
      <c r="I649" s="11"/>
      <c r="J649" s="11"/>
      <c r="K649" s="11"/>
      <c r="L649" s="11"/>
    </row>
    <row r="650">
      <c r="A650" s="100"/>
      <c r="B650" s="11"/>
      <c r="C650" s="11"/>
      <c r="D650" s="11"/>
      <c r="E650" s="11"/>
      <c r="F650" s="11"/>
      <c r="G650" s="11"/>
      <c r="H650" s="11"/>
      <c r="I650" s="11"/>
      <c r="J650" s="11"/>
      <c r="K650" s="11"/>
      <c r="L650" s="11"/>
    </row>
    <row r="651">
      <c r="A651" s="100"/>
      <c r="B651" s="11"/>
      <c r="C651" s="11"/>
      <c r="D651" s="11"/>
      <c r="E651" s="11"/>
      <c r="F651" s="11"/>
      <c r="G651" s="11"/>
      <c r="H651" s="11"/>
      <c r="I651" s="11"/>
      <c r="J651" s="11"/>
      <c r="K651" s="11"/>
      <c r="L651" s="11"/>
    </row>
    <row r="652">
      <c r="A652" s="100"/>
      <c r="B652" s="11"/>
      <c r="C652" s="11"/>
      <c r="D652" s="11"/>
      <c r="E652" s="11"/>
      <c r="F652" s="11"/>
      <c r="G652" s="11"/>
      <c r="H652" s="11"/>
      <c r="I652" s="11"/>
      <c r="J652" s="11"/>
      <c r="K652" s="11"/>
      <c r="L652" s="11"/>
    </row>
    <row r="653">
      <c r="A653" s="100"/>
      <c r="B653" s="11"/>
      <c r="C653" s="11"/>
      <c r="D653" s="11"/>
      <c r="E653" s="11"/>
      <c r="F653" s="11"/>
      <c r="G653" s="11"/>
      <c r="H653" s="11"/>
      <c r="I653" s="11"/>
      <c r="J653" s="11"/>
      <c r="K653" s="11"/>
      <c r="L653" s="11"/>
    </row>
    <row r="654">
      <c r="A654" s="100"/>
      <c r="B654" s="11"/>
      <c r="C654" s="11"/>
      <c r="D654" s="11"/>
      <c r="E654" s="11"/>
      <c r="F654" s="11"/>
      <c r="G654" s="11"/>
      <c r="H654" s="11"/>
      <c r="I654" s="11"/>
      <c r="J654" s="11"/>
      <c r="K654" s="11"/>
      <c r="L654" s="11"/>
    </row>
    <row r="655">
      <c r="A655" s="100"/>
      <c r="B655" s="11"/>
      <c r="C655" s="11"/>
      <c r="D655" s="11"/>
      <c r="E655" s="11"/>
      <c r="F655" s="11"/>
      <c r="G655" s="11"/>
      <c r="H655" s="11"/>
      <c r="I655" s="11"/>
      <c r="J655" s="11"/>
      <c r="K655" s="11"/>
      <c r="L655" s="11"/>
    </row>
    <row r="656">
      <c r="A656" s="100"/>
      <c r="B656" s="11"/>
      <c r="C656" s="11"/>
      <c r="D656" s="11"/>
      <c r="E656" s="11"/>
      <c r="F656" s="11"/>
      <c r="G656" s="11"/>
      <c r="H656" s="11"/>
      <c r="I656" s="11"/>
      <c r="J656" s="11"/>
      <c r="K656" s="11"/>
      <c r="L656" s="11"/>
    </row>
    <row r="657">
      <c r="A657" s="100"/>
      <c r="B657" s="11"/>
      <c r="C657" s="11"/>
      <c r="D657" s="11"/>
      <c r="E657" s="11"/>
      <c r="F657" s="11"/>
      <c r="G657" s="11"/>
      <c r="H657" s="11"/>
      <c r="I657" s="11"/>
      <c r="J657" s="11"/>
      <c r="K657" s="11"/>
      <c r="L657" s="11"/>
    </row>
    <row r="658">
      <c r="A658" s="100"/>
      <c r="B658" s="11"/>
      <c r="C658" s="11"/>
      <c r="D658" s="11"/>
      <c r="E658" s="11"/>
      <c r="F658" s="11"/>
      <c r="G658" s="11"/>
      <c r="H658" s="11"/>
      <c r="I658" s="11"/>
      <c r="J658" s="11"/>
      <c r="K658" s="11"/>
      <c r="L658" s="11"/>
    </row>
    <row r="659">
      <c r="A659" s="100"/>
      <c r="B659" s="11"/>
      <c r="C659" s="11"/>
      <c r="D659" s="11"/>
      <c r="E659" s="11"/>
      <c r="F659" s="11"/>
      <c r="G659" s="11"/>
      <c r="H659" s="11"/>
      <c r="I659" s="11"/>
      <c r="J659" s="11"/>
      <c r="K659" s="11"/>
      <c r="L659" s="11"/>
    </row>
    <row r="660">
      <c r="A660" s="100"/>
      <c r="B660" s="11"/>
      <c r="C660" s="11"/>
      <c r="D660" s="11"/>
      <c r="E660" s="11"/>
      <c r="F660" s="11"/>
      <c r="G660" s="11"/>
      <c r="H660" s="11"/>
      <c r="I660" s="11"/>
      <c r="J660" s="11"/>
      <c r="K660" s="11"/>
      <c r="L660" s="11"/>
    </row>
    <row r="661">
      <c r="A661" s="100"/>
      <c r="B661" s="11"/>
      <c r="C661" s="11"/>
      <c r="D661" s="11"/>
      <c r="E661" s="11"/>
      <c r="F661" s="11"/>
      <c r="G661" s="11"/>
      <c r="H661" s="11"/>
      <c r="I661" s="11"/>
      <c r="J661" s="11"/>
      <c r="K661" s="11"/>
      <c r="L661" s="11"/>
    </row>
    <row r="662">
      <c r="A662" s="100"/>
      <c r="B662" s="11"/>
      <c r="C662" s="11"/>
      <c r="D662" s="11"/>
      <c r="E662" s="11"/>
      <c r="F662" s="11"/>
      <c r="G662" s="11"/>
      <c r="H662" s="11"/>
      <c r="I662" s="11"/>
      <c r="J662" s="11"/>
      <c r="K662" s="11"/>
      <c r="L662" s="11"/>
    </row>
    <row r="663">
      <c r="A663" s="100"/>
      <c r="B663" s="11"/>
      <c r="C663" s="11"/>
      <c r="D663" s="11"/>
      <c r="E663" s="11"/>
      <c r="F663" s="11"/>
      <c r="G663" s="11"/>
      <c r="H663" s="11"/>
      <c r="I663" s="11"/>
      <c r="J663" s="11"/>
      <c r="K663" s="11"/>
      <c r="L663" s="11"/>
    </row>
    <row r="664">
      <c r="A664" s="100"/>
      <c r="B664" s="11"/>
      <c r="C664" s="11"/>
      <c r="D664" s="11"/>
      <c r="E664" s="11"/>
      <c r="F664" s="11"/>
      <c r="G664" s="11"/>
      <c r="H664" s="11"/>
      <c r="I664" s="11"/>
      <c r="J664" s="11"/>
      <c r="K664" s="11"/>
      <c r="L664" s="11"/>
    </row>
    <row r="665">
      <c r="A665" s="100"/>
      <c r="B665" s="11"/>
      <c r="C665" s="11"/>
      <c r="D665" s="11"/>
      <c r="E665" s="11"/>
      <c r="F665" s="11"/>
      <c r="G665" s="11"/>
      <c r="H665" s="11"/>
      <c r="I665" s="11"/>
      <c r="J665" s="11"/>
      <c r="K665" s="11"/>
      <c r="L665" s="11"/>
    </row>
    <row r="666">
      <c r="A666" s="100"/>
      <c r="B666" s="11"/>
      <c r="C666" s="11"/>
      <c r="D666" s="11"/>
      <c r="E666" s="11"/>
      <c r="F666" s="11"/>
      <c r="G666" s="11"/>
      <c r="H666" s="11"/>
      <c r="I666" s="11"/>
      <c r="J666" s="11"/>
      <c r="K666" s="11"/>
      <c r="L666" s="11"/>
    </row>
    <row r="667">
      <c r="A667" s="100"/>
      <c r="B667" s="11"/>
      <c r="C667" s="11"/>
      <c r="D667" s="11"/>
      <c r="E667" s="11"/>
      <c r="F667" s="11"/>
      <c r="G667" s="11"/>
      <c r="H667" s="11"/>
      <c r="I667" s="11"/>
      <c r="J667" s="11"/>
      <c r="K667" s="11"/>
      <c r="L667" s="11"/>
    </row>
    <row r="668">
      <c r="A668" s="100"/>
      <c r="B668" s="11"/>
      <c r="C668" s="11"/>
      <c r="D668" s="11"/>
      <c r="E668" s="11"/>
      <c r="F668" s="11"/>
      <c r="G668" s="11"/>
      <c r="H668" s="11"/>
      <c r="I668" s="11"/>
      <c r="J668" s="11"/>
      <c r="K668" s="11"/>
      <c r="L668" s="11"/>
    </row>
    <row r="669">
      <c r="A669" s="100"/>
      <c r="B669" s="11"/>
      <c r="C669" s="11"/>
      <c r="D669" s="11"/>
      <c r="E669" s="11"/>
      <c r="F669" s="11"/>
      <c r="G669" s="11"/>
      <c r="H669" s="11"/>
      <c r="I669" s="11"/>
      <c r="J669" s="11"/>
      <c r="K669" s="11"/>
      <c r="L669" s="11"/>
    </row>
    <row r="670">
      <c r="A670" s="100"/>
      <c r="B670" s="11"/>
      <c r="C670" s="11"/>
      <c r="D670" s="11"/>
      <c r="E670" s="11"/>
      <c r="F670" s="11"/>
      <c r="G670" s="11"/>
      <c r="H670" s="11"/>
      <c r="I670" s="11"/>
      <c r="J670" s="11"/>
      <c r="K670" s="11"/>
      <c r="L670" s="11"/>
    </row>
    <row r="671">
      <c r="A671" s="100"/>
      <c r="B671" s="11"/>
      <c r="C671" s="11"/>
      <c r="D671" s="11"/>
      <c r="E671" s="11"/>
      <c r="F671" s="11"/>
      <c r="G671" s="11"/>
      <c r="H671" s="11"/>
      <c r="I671" s="11"/>
      <c r="J671" s="11"/>
      <c r="K671" s="11"/>
      <c r="L671" s="11"/>
    </row>
    <row r="672">
      <c r="A672" s="100"/>
      <c r="B672" s="11"/>
      <c r="C672" s="11"/>
      <c r="D672" s="11"/>
      <c r="E672" s="11"/>
      <c r="F672" s="11"/>
      <c r="G672" s="11"/>
      <c r="H672" s="11"/>
      <c r="I672" s="11"/>
      <c r="J672" s="11"/>
      <c r="K672" s="11"/>
      <c r="L672" s="11"/>
    </row>
    <row r="673">
      <c r="A673" s="100"/>
      <c r="B673" s="11"/>
      <c r="C673" s="11"/>
      <c r="D673" s="11"/>
      <c r="E673" s="11"/>
      <c r="F673" s="11"/>
      <c r="G673" s="11"/>
      <c r="H673" s="11"/>
      <c r="I673" s="11"/>
      <c r="J673" s="11"/>
      <c r="K673" s="11"/>
      <c r="L673" s="11"/>
    </row>
    <row r="674">
      <c r="A674" s="100"/>
      <c r="B674" s="11"/>
      <c r="C674" s="11"/>
      <c r="D674" s="11"/>
      <c r="E674" s="11"/>
      <c r="F674" s="11"/>
      <c r="G674" s="11"/>
      <c r="H674" s="11"/>
      <c r="I674" s="11"/>
      <c r="J674" s="11"/>
      <c r="K674" s="11"/>
      <c r="L674" s="11"/>
    </row>
    <row r="675">
      <c r="A675" s="100"/>
      <c r="B675" s="11"/>
      <c r="C675" s="11"/>
      <c r="D675" s="11"/>
      <c r="E675" s="11"/>
      <c r="F675" s="11"/>
      <c r="G675" s="11"/>
      <c r="H675" s="11"/>
      <c r="I675" s="11"/>
      <c r="J675" s="11"/>
      <c r="K675" s="11"/>
      <c r="L675" s="11"/>
    </row>
    <row r="676">
      <c r="A676" s="100"/>
      <c r="B676" s="11"/>
      <c r="C676" s="11"/>
      <c r="D676" s="11"/>
      <c r="E676" s="11"/>
      <c r="F676" s="11"/>
      <c r="G676" s="11"/>
      <c r="H676" s="11"/>
      <c r="I676" s="11"/>
      <c r="J676" s="11"/>
      <c r="K676" s="11"/>
      <c r="L676" s="11"/>
    </row>
    <row r="677">
      <c r="A677" s="100"/>
      <c r="B677" s="11"/>
      <c r="C677" s="11"/>
      <c r="D677" s="11"/>
      <c r="E677" s="11"/>
      <c r="F677" s="11"/>
      <c r="G677" s="11"/>
      <c r="H677" s="11"/>
      <c r="I677" s="11"/>
      <c r="J677" s="11"/>
      <c r="K677" s="11"/>
      <c r="L677" s="11"/>
    </row>
    <row r="678">
      <c r="A678" s="100"/>
      <c r="B678" s="11"/>
      <c r="C678" s="11"/>
      <c r="D678" s="11"/>
      <c r="E678" s="11"/>
      <c r="F678" s="11"/>
      <c r="G678" s="11"/>
      <c r="H678" s="11"/>
      <c r="I678" s="11"/>
      <c r="J678" s="11"/>
      <c r="K678" s="11"/>
      <c r="L678" s="11"/>
    </row>
    <row r="679">
      <c r="A679" s="100"/>
      <c r="B679" s="11"/>
      <c r="C679" s="11"/>
      <c r="D679" s="11"/>
      <c r="E679" s="11"/>
      <c r="F679" s="11"/>
      <c r="G679" s="11"/>
      <c r="H679" s="11"/>
      <c r="I679" s="11"/>
      <c r="J679" s="11"/>
      <c r="K679" s="11"/>
      <c r="L679" s="11"/>
    </row>
    <row r="680">
      <c r="A680" s="100"/>
      <c r="B680" s="11"/>
      <c r="C680" s="11"/>
      <c r="D680" s="11"/>
      <c r="E680" s="11"/>
      <c r="F680" s="11"/>
      <c r="G680" s="11"/>
      <c r="H680" s="11"/>
      <c r="I680" s="11"/>
      <c r="J680" s="11"/>
      <c r="K680" s="11"/>
      <c r="L680" s="11"/>
    </row>
    <row r="681">
      <c r="A681" s="100"/>
      <c r="B681" s="11"/>
      <c r="C681" s="11"/>
      <c r="D681" s="11"/>
      <c r="E681" s="11"/>
      <c r="F681" s="11"/>
      <c r="G681" s="11"/>
      <c r="H681" s="11"/>
      <c r="I681" s="98"/>
      <c r="J681" s="11"/>
      <c r="K681" s="11"/>
      <c r="L681" s="11"/>
    </row>
    <row r="682">
      <c r="A682" s="100"/>
      <c r="B682" s="11"/>
      <c r="C682" s="11"/>
      <c r="D682" s="11"/>
      <c r="E682" s="11"/>
      <c r="F682" s="11"/>
      <c r="G682" s="11"/>
      <c r="H682" s="11"/>
      <c r="I682" s="11"/>
      <c r="J682" s="11"/>
      <c r="K682" s="11"/>
      <c r="L682" s="11"/>
    </row>
    <row r="683">
      <c r="A683" s="100"/>
      <c r="B683" s="11"/>
      <c r="C683" s="11"/>
      <c r="D683" s="11"/>
      <c r="E683" s="11"/>
      <c r="F683" s="11"/>
      <c r="G683" s="11"/>
      <c r="H683" s="11"/>
      <c r="I683" s="96"/>
      <c r="J683" s="11"/>
      <c r="K683" s="11"/>
      <c r="L683" s="11"/>
    </row>
    <row r="684">
      <c r="A684" s="100"/>
      <c r="B684" s="11"/>
      <c r="C684" s="11"/>
      <c r="D684" s="11"/>
      <c r="E684" s="11"/>
      <c r="F684" s="11"/>
      <c r="G684" s="11"/>
      <c r="H684" s="11"/>
      <c r="I684" s="11"/>
      <c r="J684" s="11"/>
      <c r="K684" s="11"/>
      <c r="L684" s="11"/>
    </row>
    <row r="685">
      <c r="A685" s="100"/>
      <c r="B685" s="11"/>
      <c r="C685" s="11"/>
      <c r="D685" s="11"/>
      <c r="E685" s="11"/>
      <c r="F685" s="11"/>
      <c r="G685" s="11"/>
      <c r="H685" s="11"/>
      <c r="I685" s="11"/>
      <c r="J685" s="11"/>
      <c r="K685" s="11"/>
      <c r="L685" s="11"/>
    </row>
    <row r="686">
      <c r="A686" s="100"/>
      <c r="B686" s="11"/>
      <c r="C686" s="11"/>
      <c r="D686" s="11"/>
      <c r="E686" s="11"/>
      <c r="F686" s="11"/>
      <c r="G686" s="11"/>
      <c r="H686" s="11"/>
      <c r="I686" s="98"/>
      <c r="J686" s="11"/>
      <c r="K686" s="11"/>
      <c r="L686" s="11"/>
    </row>
    <row r="687">
      <c r="A687" s="100"/>
      <c r="B687" s="11"/>
      <c r="C687" s="11"/>
      <c r="D687" s="11"/>
      <c r="E687" s="11"/>
      <c r="F687" s="11"/>
      <c r="G687" s="11"/>
      <c r="H687" s="11"/>
      <c r="I687" s="97"/>
      <c r="J687" s="11"/>
      <c r="K687" s="11"/>
      <c r="L687" s="11"/>
    </row>
    <row r="688">
      <c r="A688" s="100"/>
      <c r="B688" s="11"/>
      <c r="C688" s="11"/>
      <c r="D688" s="11"/>
      <c r="E688" s="11"/>
      <c r="F688" s="11"/>
      <c r="G688" s="11"/>
      <c r="H688" s="11"/>
      <c r="I688" s="11"/>
      <c r="J688" s="11"/>
      <c r="K688" s="11"/>
      <c r="L688" s="11"/>
    </row>
    <row r="689">
      <c r="A689" s="100"/>
      <c r="B689" s="11"/>
      <c r="C689" s="11"/>
      <c r="D689" s="11"/>
      <c r="E689" s="11"/>
      <c r="F689" s="11"/>
      <c r="G689" s="11"/>
      <c r="H689" s="11"/>
      <c r="I689" s="98"/>
      <c r="J689" s="11"/>
      <c r="K689" s="11"/>
      <c r="L689" s="11"/>
    </row>
    <row r="690">
      <c r="A690" s="100"/>
      <c r="B690" s="11"/>
      <c r="C690" s="11"/>
      <c r="D690" s="11"/>
      <c r="E690" s="11"/>
      <c r="F690" s="11"/>
      <c r="G690" s="11"/>
      <c r="H690" s="11"/>
      <c r="I690" s="98"/>
      <c r="J690" s="11"/>
      <c r="K690" s="11"/>
      <c r="L690" s="11"/>
    </row>
    <row r="691">
      <c r="A691" s="100"/>
      <c r="B691" s="11"/>
      <c r="C691" s="11"/>
      <c r="D691" s="11"/>
      <c r="E691" s="11"/>
      <c r="F691" s="11"/>
      <c r="G691" s="11"/>
      <c r="H691" s="11"/>
      <c r="I691" s="98"/>
      <c r="J691" s="11"/>
      <c r="K691" s="11"/>
      <c r="L691" s="11"/>
    </row>
    <row r="692">
      <c r="A692" s="100"/>
      <c r="B692" s="11"/>
      <c r="C692" s="11"/>
      <c r="D692" s="11"/>
      <c r="E692" s="11"/>
      <c r="F692" s="11"/>
      <c r="G692" s="11"/>
      <c r="H692" s="11"/>
      <c r="I692" s="11"/>
      <c r="J692" s="11"/>
      <c r="K692" s="11"/>
      <c r="L692" s="11"/>
    </row>
    <row r="693">
      <c r="A693" s="100"/>
      <c r="B693" s="11"/>
      <c r="C693" s="11"/>
      <c r="D693" s="11"/>
      <c r="E693" s="11"/>
      <c r="F693" s="11"/>
      <c r="G693" s="11"/>
      <c r="H693" s="11"/>
      <c r="I693" s="98"/>
      <c r="J693" s="11"/>
      <c r="K693" s="11"/>
      <c r="L693" s="11"/>
    </row>
    <row r="694">
      <c r="A694" s="100"/>
      <c r="B694" s="11"/>
      <c r="C694" s="11"/>
      <c r="D694" s="11"/>
      <c r="E694" s="11"/>
      <c r="F694" s="11"/>
      <c r="G694" s="11"/>
      <c r="H694" s="11"/>
      <c r="I694" s="97"/>
      <c r="J694" s="11"/>
      <c r="K694" s="11"/>
      <c r="L694" s="11"/>
    </row>
    <row r="695">
      <c r="A695" s="100"/>
      <c r="B695" s="11"/>
      <c r="C695" s="11"/>
      <c r="D695" s="11"/>
      <c r="E695" s="11"/>
      <c r="F695" s="11"/>
      <c r="G695" s="11"/>
      <c r="H695" s="11"/>
      <c r="I695" s="11"/>
      <c r="J695" s="11"/>
      <c r="K695" s="11"/>
      <c r="L695" s="11"/>
    </row>
    <row r="696">
      <c r="A696" s="100"/>
      <c r="B696" s="11"/>
      <c r="C696" s="11"/>
      <c r="D696" s="11"/>
      <c r="E696" s="11"/>
      <c r="F696" s="11"/>
      <c r="G696" s="11"/>
      <c r="H696" s="11"/>
      <c r="I696" s="11"/>
      <c r="J696" s="11"/>
      <c r="K696" s="11"/>
      <c r="L696" s="11"/>
    </row>
    <row r="697">
      <c r="A697" s="100"/>
      <c r="B697" s="11"/>
      <c r="C697" s="11"/>
      <c r="D697" s="11"/>
      <c r="E697" s="11"/>
      <c r="F697" s="11"/>
      <c r="G697" s="11"/>
      <c r="H697" s="11"/>
      <c r="I697" s="11"/>
      <c r="J697" s="11"/>
      <c r="K697" s="11"/>
      <c r="L697" s="11"/>
    </row>
    <row r="698">
      <c r="A698" s="100"/>
      <c r="B698" s="11"/>
      <c r="C698" s="11"/>
      <c r="D698" s="11"/>
      <c r="E698" s="11"/>
      <c r="F698" s="11"/>
      <c r="G698" s="11"/>
      <c r="H698" s="11"/>
      <c r="I698" s="11"/>
      <c r="J698" s="11"/>
      <c r="K698" s="11"/>
      <c r="L698" s="11"/>
    </row>
    <row r="699">
      <c r="A699" s="100"/>
      <c r="B699" s="11"/>
      <c r="C699" s="11"/>
      <c r="D699" s="11"/>
      <c r="E699" s="11"/>
      <c r="F699" s="11"/>
      <c r="G699" s="11"/>
      <c r="H699" s="11"/>
      <c r="I699" s="96"/>
      <c r="J699" s="11"/>
      <c r="K699" s="11"/>
      <c r="L699" s="11"/>
    </row>
    <row r="700">
      <c r="A700" s="100"/>
      <c r="B700" s="11"/>
      <c r="C700" s="11"/>
      <c r="D700" s="11"/>
      <c r="E700" s="11"/>
      <c r="F700" s="11"/>
      <c r="G700" s="11"/>
      <c r="H700" s="11"/>
      <c r="I700" s="11"/>
      <c r="J700" s="11"/>
      <c r="K700" s="11"/>
      <c r="L700" s="11"/>
    </row>
    <row r="701">
      <c r="A701" s="100"/>
      <c r="B701" s="11"/>
      <c r="C701" s="11"/>
      <c r="D701" s="11"/>
      <c r="E701" s="11"/>
      <c r="F701" s="11"/>
      <c r="G701" s="11"/>
      <c r="H701" s="11"/>
      <c r="I701" s="11"/>
      <c r="J701" s="11"/>
      <c r="K701" s="11"/>
      <c r="L701" s="11"/>
    </row>
    <row r="702">
      <c r="A702" s="100"/>
      <c r="B702" s="11"/>
      <c r="C702" s="11"/>
      <c r="D702" s="11"/>
      <c r="E702" s="11"/>
      <c r="F702" s="11"/>
      <c r="G702" s="11"/>
      <c r="H702" s="11"/>
      <c r="I702" s="11"/>
      <c r="J702" s="11"/>
      <c r="K702" s="11"/>
      <c r="L702" s="11"/>
    </row>
    <row r="703">
      <c r="A703" s="100"/>
      <c r="B703" s="11"/>
      <c r="C703" s="11"/>
      <c r="D703" s="11"/>
      <c r="E703" s="11"/>
      <c r="F703" s="11"/>
      <c r="G703" s="11"/>
      <c r="H703" s="11"/>
      <c r="I703" s="11"/>
      <c r="J703" s="11"/>
      <c r="K703" s="11"/>
      <c r="L703" s="11"/>
    </row>
    <row r="704">
      <c r="A704" s="100"/>
      <c r="B704" s="11"/>
      <c r="C704" s="11"/>
      <c r="D704" s="11"/>
      <c r="E704" s="11"/>
      <c r="F704" s="11"/>
      <c r="G704" s="11"/>
      <c r="H704" s="11"/>
      <c r="I704" s="11"/>
      <c r="J704" s="11"/>
      <c r="K704" s="11"/>
      <c r="L704" s="11"/>
    </row>
    <row r="705">
      <c r="A705" s="100"/>
      <c r="B705" s="11"/>
      <c r="C705" s="11"/>
      <c r="D705" s="11"/>
      <c r="E705" s="11"/>
      <c r="F705" s="11"/>
      <c r="G705" s="11"/>
      <c r="H705" s="11"/>
      <c r="I705" s="11"/>
      <c r="J705" s="11"/>
      <c r="K705" s="11"/>
      <c r="L705" s="11"/>
    </row>
    <row r="706">
      <c r="A706" s="100"/>
      <c r="B706" s="11"/>
      <c r="C706" s="11"/>
      <c r="D706" s="11"/>
      <c r="E706" s="11"/>
      <c r="F706" s="11"/>
      <c r="G706" s="11"/>
      <c r="H706" s="11"/>
      <c r="I706" s="11"/>
      <c r="J706" s="11"/>
      <c r="K706" s="11"/>
      <c r="L706" s="11"/>
    </row>
    <row r="707">
      <c r="A707" s="100"/>
      <c r="B707" s="11"/>
      <c r="C707" s="11"/>
      <c r="D707" s="11"/>
      <c r="E707" s="11"/>
      <c r="F707" s="11"/>
      <c r="G707" s="11"/>
      <c r="H707" s="11"/>
      <c r="I707" s="96"/>
      <c r="J707" s="11"/>
      <c r="K707" s="11"/>
      <c r="L707" s="11"/>
    </row>
    <row r="708">
      <c r="A708" s="100"/>
      <c r="B708" s="11"/>
      <c r="C708" s="11"/>
      <c r="D708" s="11"/>
      <c r="E708" s="11"/>
      <c r="F708" s="11"/>
      <c r="G708" s="11"/>
      <c r="H708" s="11"/>
      <c r="I708" s="98"/>
      <c r="J708" s="11"/>
      <c r="K708" s="11"/>
      <c r="L708" s="11"/>
    </row>
    <row r="709">
      <c r="A709" s="100"/>
      <c r="B709" s="11"/>
      <c r="C709" s="11"/>
      <c r="D709" s="11"/>
      <c r="E709" s="11"/>
      <c r="F709" s="11"/>
      <c r="G709" s="11"/>
      <c r="H709" s="11"/>
      <c r="I709" s="11"/>
      <c r="J709" s="11"/>
      <c r="K709" s="11"/>
      <c r="L709" s="11"/>
    </row>
    <row r="710">
      <c r="A710" s="100"/>
      <c r="B710" s="11"/>
      <c r="C710" s="11"/>
      <c r="D710" s="11"/>
      <c r="E710" s="11"/>
      <c r="F710" s="11"/>
      <c r="G710" s="11"/>
      <c r="H710" s="11"/>
      <c r="I710" s="98"/>
      <c r="J710" s="11"/>
      <c r="K710" s="11"/>
      <c r="L710" s="11"/>
    </row>
    <row r="711">
      <c r="A711" s="100"/>
      <c r="B711" s="11"/>
      <c r="C711" s="11"/>
      <c r="D711" s="11"/>
      <c r="E711" s="11"/>
      <c r="F711" s="11"/>
      <c r="G711" s="11"/>
      <c r="H711" s="11"/>
      <c r="I711" s="98"/>
      <c r="J711" s="11"/>
      <c r="K711" s="11"/>
      <c r="L711" s="11"/>
    </row>
    <row r="712">
      <c r="A712" s="100"/>
      <c r="B712" s="11"/>
      <c r="C712" s="11"/>
      <c r="D712" s="11"/>
      <c r="E712" s="11"/>
      <c r="F712" s="11"/>
      <c r="G712" s="11"/>
      <c r="H712" s="11"/>
      <c r="I712" s="11"/>
      <c r="J712" s="11"/>
      <c r="K712" s="11"/>
      <c r="L712" s="11"/>
    </row>
    <row r="713">
      <c r="A713" s="100"/>
      <c r="B713" s="11"/>
      <c r="C713" s="11"/>
      <c r="D713" s="11"/>
      <c r="E713" s="11"/>
      <c r="F713" s="11"/>
      <c r="G713" s="11"/>
      <c r="H713" s="11"/>
      <c r="I713" s="97"/>
      <c r="J713" s="11"/>
      <c r="K713" s="11"/>
      <c r="L713" s="11"/>
    </row>
    <row r="714">
      <c r="A714" s="100"/>
      <c r="B714" s="11"/>
      <c r="C714" s="11"/>
      <c r="D714" s="11"/>
      <c r="E714" s="11"/>
      <c r="F714" s="11"/>
      <c r="G714" s="11"/>
      <c r="H714" s="11"/>
      <c r="I714" s="98"/>
      <c r="J714" s="11"/>
      <c r="K714" s="11"/>
      <c r="L714" s="11"/>
    </row>
    <row r="715">
      <c r="A715" s="100"/>
      <c r="B715" s="11"/>
      <c r="C715" s="11"/>
      <c r="D715" s="11"/>
      <c r="E715" s="11"/>
      <c r="F715" s="11"/>
      <c r="G715" s="11"/>
      <c r="H715" s="11"/>
      <c r="I715" s="11"/>
      <c r="J715" s="11"/>
      <c r="K715" s="11"/>
      <c r="L715" s="11"/>
    </row>
    <row r="716">
      <c r="A716" s="100"/>
      <c r="B716" s="11"/>
      <c r="C716" s="11"/>
      <c r="D716" s="11"/>
      <c r="E716" s="11"/>
      <c r="F716" s="11"/>
      <c r="G716" s="11"/>
      <c r="H716" s="11"/>
      <c r="I716" s="96"/>
      <c r="J716" s="11"/>
      <c r="K716" s="11"/>
      <c r="L716" s="11"/>
    </row>
    <row r="717">
      <c r="A717" s="100"/>
      <c r="B717" s="11"/>
      <c r="C717" s="11"/>
      <c r="D717" s="11"/>
      <c r="E717" s="11"/>
      <c r="F717" s="11"/>
      <c r="G717" s="11"/>
      <c r="H717" s="11"/>
      <c r="I717" s="11"/>
      <c r="J717" s="11"/>
      <c r="K717" s="11"/>
      <c r="L717" s="11"/>
    </row>
    <row r="718">
      <c r="A718" s="100"/>
      <c r="B718" s="11"/>
      <c r="C718" s="11"/>
      <c r="D718" s="11"/>
      <c r="E718" s="11"/>
      <c r="F718" s="11"/>
      <c r="G718" s="11"/>
      <c r="H718" s="11"/>
      <c r="I718" s="98"/>
      <c r="J718" s="11"/>
      <c r="K718" s="11"/>
      <c r="L718" s="11"/>
    </row>
    <row r="719">
      <c r="A719" s="100"/>
      <c r="B719" s="11"/>
      <c r="C719" s="11"/>
      <c r="D719" s="11"/>
      <c r="E719" s="11"/>
      <c r="F719" s="11"/>
      <c r="G719" s="11"/>
      <c r="H719" s="11"/>
      <c r="I719" s="98"/>
      <c r="J719" s="11"/>
      <c r="K719" s="11"/>
      <c r="L719" s="11"/>
    </row>
    <row r="720">
      <c r="A720" s="100"/>
      <c r="B720" s="11"/>
      <c r="C720" s="11"/>
      <c r="D720" s="11"/>
      <c r="E720" s="11"/>
      <c r="F720" s="11"/>
      <c r="G720" s="11"/>
      <c r="H720" s="11"/>
      <c r="I720" s="96"/>
      <c r="J720" s="11"/>
      <c r="K720" s="11"/>
      <c r="L720" s="11"/>
    </row>
    <row r="721">
      <c r="A721" s="100"/>
      <c r="B721" s="11"/>
      <c r="C721" s="11"/>
      <c r="D721" s="11"/>
      <c r="E721" s="11"/>
      <c r="F721" s="11"/>
      <c r="G721" s="11"/>
      <c r="H721" s="11"/>
      <c r="I721" s="98"/>
      <c r="J721" s="11"/>
      <c r="K721" s="11"/>
      <c r="L721" s="11"/>
    </row>
    <row r="722">
      <c r="A722" s="100"/>
      <c r="B722" s="11"/>
      <c r="C722" s="11"/>
      <c r="D722" s="11"/>
      <c r="E722" s="11"/>
      <c r="F722" s="11"/>
      <c r="G722" s="11"/>
      <c r="H722" s="11"/>
      <c r="I722" s="98"/>
      <c r="J722" s="11"/>
      <c r="K722" s="11"/>
      <c r="L722" s="11"/>
    </row>
    <row r="723">
      <c r="A723" s="100"/>
      <c r="B723" s="11"/>
      <c r="C723" s="11"/>
      <c r="D723" s="11"/>
      <c r="E723" s="11"/>
      <c r="F723" s="11"/>
      <c r="G723" s="11"/>
      <c r="H723" s="11"/>
      <c r="I723" s="98"/>
      <c r="J723" s="11"/>
      <c r="K723" s="11"/>
      <c r="L723" s="11"/>
    </row>
    <row r="724">
      <c r="A724" s="100"/>
      <c r="B724" s="11"/>
      <c r="C724" s="11"/>
      <c r="D724" s="11"/>
      <c r="E724" s="11"/>
      <c r="F724" s="11"/>
      <c r="G724" s="11"/>
      <c r="H724" s="11"/>
      <c r="I724" s="11"/>
      <c r="J724" s="11"/>
      <c r="K724" s="11"/>
      <c r="L724" s="11"/>
    </row>
    <row r="725">
      <c r="A725" s="100"/>
      <c r="B725" s="11"/>
      <c r="C725" s="11"/>
      <c r="D725" s="11"/>
      <c r="E725" s="11"/>
      <c r="F725" s="11"/>
      <c r="G725" s="11"/>
      <c r="H725" s="11"/>
      <c r="I725" s="98"/>
      <c r="J725" s="11"/>
      <c r="K725" s="11"/>
      <c r="L725" s="11"/>
    </row>
    <row r="726">
      <c r="A726" s="100"/>
      <c r="B726" s="11"/>
      <c r="C726" s="11"/>
      <c r="D726" s="11"/>
      <c r="E726" s="11"/>
      <c r="F726" s="11"/>
      <c r="G726" s="11"/>
      <c r="H726" s="11"/>
      <c r="I726" s="98"/>
      <c r="J726" s="11"/>
      <c r="K726" s="11"/>
      <c r="L726" s="11"/>
    </row>
    <row r="727">
      <c r="A727" s="100"/>
      <c r="B727" s="11"/>
      <c r="C727" s="11"/>
      <c r="D727" s="11"/>
      <c r="E727" s="11"/>
      <c r="F727" s="11"/>
      <c r="G727" s="11"/>
      <c r="H727" s="11"/>
      <c r="I727" s="11"/>
      <c r="J727" s="11"/>
      <c r="K727" s="11"/>
      <c r="L727" s="11"/>
    </row>
    <row r="728">
      <c r="A728" s="100"/>
      <c r="B728" s="11"/>
      <c r="C728" s="11"/>
      <c r="D728" s="11"/>
      <c r="E728" s="11"/>
      <c r="F728" s="11"/>
      <c r="G728" s="11"/>
      <c r="H728" s="11"/>
      <c r="I728" s="96"/>
      <c r="J728" s="11"/>
      <c r="K728" s="11"/>
      <c r="L728" s="11"/>
    </row>
    <row r="729">
      <c r="A729" s="100"/>
      <c r="B729" s="11"/>
      <c r="C729" s="11"/>
      <c r="D729" s="11"/>
      <c r="E729" s="11"/>
      <c r="F729" s="11"/>
      <c r="G729" s="11"/>
      <c r="H729" s="11"/>
      <c r="I729" s="11"/>
      <c r="J729" s="11"/>
      <c r="K729" s="11"/>
      <c r="L729" s="11"/>
    </row>
    <row r="730">
      <c r="A730" s="100"/>
      <c r="B730" s="11"/>
      <c r="C730" s="11"/>
      <c r="D730" s="11"/>
      <c r="E730" s="11"/>
      <c r="F730" s="11"/>
      <c r="G730" s="11"/>
      <c r="H730" s="11"/>
      <c r="I730" s="11"/>
      <c r="J730" s="11"/>
      <c r="K730" s="11"/>
      <c r="L730" s="11"/>
    </row>
    <row r="731">
      <c r="A731" s="100"/>
      <c r="B731" s="11"/>
      <c r="C731" s="11"/>
      <c r="D731" s="11"/>
      <c r="E731" s="11"/>
      <c r="F731" s="11"/>
      <c r="G731" s="11"/>
      <c r="H731" s="11"/>
      <c r="I731" s="11"/>
      <c r="J731" s="11"/>
      <c r="K731" s="11"/>
      <c r="L731" s="11"/>
    </row>
    <row r="732">
      <c r="A732" s="100"/>
      <c r="B732" s="11"/>
      <c r="C732" s="11"/>
      <c r="D732" s="11"/>
      <c r="E732" s="11"/>
      <c r="F732" s="11"/>
      <c r="G732" s="11"/>
      <c r="H732" s="11"/>
      <c r="I732" s="98"/>
      <c r="J732" s="11"/>
      <c r="K732" s="11"/>
      <c r="L732" s="11"/>
    </row>
    <row r="733">
      <c r="A733" s="100"/>
      <c r="B733" s="11"/>
      <c r="C733" s="11"/>
      <c r="D733" s="11"/>
      <c r="E733" s="11"/>
      <c r="F733" s="11"/>
      <c r="G733" s="11"/>
      <c r="H733" s="11"/>
      <c r="I733" s="98"/>
      <c r="J733" s="11"/>
      <c r="K733" s="11"/>
      <c r="L733" s="11"/>
    </row>
    <row r="734">
      <c r="A734" s="100"/>
      <c r="B734" s="11"/>
      <c r="C734" s="11"/>
      <c r="D734" s="11"/>
      <c r="E734" s="11"/>
      <c r="F734" s="11"/>
      <c r="G734" s="11"/>
      <c r="H734" s="11"/>
      <c r="I734" s="98"/>
      <c r="J734" s="11"/>
      <c r="K734" s="11"/>
      <c r="L734" s="11"/>
    </row>
    <row r="735">
      <c r="A735" s="100"/>
      <c r="B735" s="11"/>
      <c r="C735" s="11"/>
      <c r="D735" s="11"/>
      <c r="E735" s="11"/>
      <c r="F735" s="11"/>
      <c r="G735" s="11"/>
      <c r="H735" s="11"/>
      <c r="I735" s="11"/>
      <c r="J735" s="11"/>
      <c r="K735" s="11"/>
      <c r="L735" s="11"/>
    </row>
    <row r="736">
      <c r="A736" s="100"/>
      <c r="B736" s="11"/>
      <c r="C736" s="11"/>
      <c r="D736" s="11"/>
      <c r="E736" s="11"/>
      <c r="F736" s="11"/>
      <c r="G736" s="11"/>
      <c r="H736" s="11"/>
      <c r="I736" s="98"/>
      <c r="J736" s="11"/>
      <c r="K736" s="11"/>
      <c r="L736" s="11"/>
    </row>
    <row r="737">
      <c r="A737" s="100"/>
      <c r="B737" s="11"/>
      <c r="C737" s="11"/>
      <c r="D737" s="11"/>
      <c r="E737" s="11"/>
      <c r="F737" s="11"/>
      <c r="G737" s="11"/>
      <c r="H737" s="11"/>
      <c r="I737" s="11"/>
      <c r="J737" s="11"/>
      <c r="K737" s="11"/>
      <c r="L737" s="11"/>
    </row>
    <row r="738">
      <c r="A738" s="100"/>
      <c r="B738" s="11"/>
      <c r="C738" s="11"/>
      <c r="D738" s="11"/>
      <c r="E738" s="11"/>
      <c r="F738" s="11"/>
      <c r="G738" s="11"/>
      <c r="H738" s="11"/>
      <c r="I738" s="11"/>
      <c r="J738" s="11"/>
      <c r="K738" s="11"/>
      <c r="L738" s="11"/>
    </row>
    <row r="739">
      <c r="A739" s="100"/>
      <c r="B739" s="11"/>
      <c r="C739" s="11"/>
      <c r="D739" s="11"/>
      <c r="E739" s="11"/>
      <c r="F739" s="11"/>
      <c r="G739" s="11"/>
      <c r="H739" s="11"/>
      <c r="I739" s="11"/>
      <c r="J739" s="11"/>
      <c r="K739" s="11"/>
      <c r="L739" s="11"/>
    </row>
    <row r="740">
      <c r="A740" s="100"/>
      <c r="B740" s="11"/>
      <c r="C740" s="11"/>
      <c r="D740" s="11"/>
      <c r="E740" s="11"/>
      <c r="F740" s="11"/>
      <c r="G740" s="11"/>
      <c r="H740" s="11"/>
      <c r="I740" s="96"/>
      <c r="J740" s="11"/>
      <c r="K740" s="11"/>
      <c r="L740" s="11"/>
    </row>
    <row r="741">
      <c r="A741" s="100"/>
      <c r="B741" s="11"/>
      <c r="C741" s="11"/>
      <c r="D741" s="11"/>
      <c r="E741" s="11"/>
      <c r="F741" s="11"/>
      <c r="G741" s="11"/>
      <c r="H741" s="11"/>
      <c r="I741" s="98"/>
      <c r="J741" s="11"/>
      <c r="K741" s="11"/>
      <c r="L741" s="11"/>
    </row>
    <row r="742">
      <c r="A742" s="100"/>
      <c r="B742" s="11"/>
      <c r="C742" s="11"/>
      <c r="D742" s="11"/>
      <c r="E742" s="11"/>
      <c r="F742" s="11"/>
      <c r="G742" s="11"/>
      <c r="H742" s="11"/>
      <c r="I742" s="11"/>
      <c r="J742" s="11"/>
      <c r="K742" s="11"/>
      <c r="L742" s="11"/>
    </row>
    <row r="743">
      <c r="A743" s="100"/>
      <c r="B743" s="11"/>
      <c r="C743" s="11"/>
      <c r="D743" s="11"/>
      <c r="E743" s="11"/>
      <c r="F743" s="11"/>
      <c r="G743" s="11"/>
      <c r="H743" s="11"/>
      <c r="I743" s="11"/>
      <c r="J743" s="11"/>
      <c r="K743" s="11"/>
      <c r="L743" s="11"/>
    </row>
    <row r="744">
      <c r="A744" s="100"/>
      <c r="B744" s="11"/>
      <c r="C744" s="11"/>
      <c r="D744" s="11"/>
      <c r="E744" s="11"/>
      <c r="F744" s="11"/>
      <c r="G744" s="11"/>
      <c r="H744" s="11"/>
      <c r="I744" s="98"/>
      <c r="J744" s="11"/>
      <c r="K744" s="11"/>
      <c r="L744" s="11"/>
    </row>
    <row r="745">
      <c r="A745" s="100"/>
      <c r="B745" s="11"/>
      <c r="C745" s="11"/>
      <c r="D745" s="11"/>
      <c r="E745" s="11"/>
      <c r="F745" s="11"/>
      <c r="G745" s="11"/>
      <c r="H745" s="11"/>
      <c r="I745" s="11"/>
      <c r="J745" s="11"/>
      <c r="K745" s="11"/>
      <c r="L745" s="11"/>
    </row>
    <row r="746">
      <c r="A746" s="100"/>
      <c r="B746" s="11"/>
      <c r="C746" s="11"/>
      <c r="D746" s="11"/>
      <c r="E746" s="11"/>
      <c r="F746" s="11"/>
      <c r="G746" s="11"/>
      <c r="H746" s="11"/>
      <c r="I746" s="11"/>
      <c r="J746" s="11"/>
      <c r="K746" s="11"/>
      <c r="L746" s="11"/>
    </row>
    <row r="747">
      <c r="A747" s="100"/>
      <c r="B747" s="11"/>
      <c r="C747" s="11"/>
      <c r="D747" s="11"/>
      <c r="E747" s="11"/>
      <c r="F747" s="11"/>
      <c r="G747" s="11"/>
      <c r="H747" s="11"/>
      <c r="I747" s="11"/>
      <c r="J747" s="11"/>
      <c r="K747" s="11"/>
      <c r="L747" s="11"/>
    </row>
    <row r="748">
      <c r="A748" s="100"/>
      <c r="B748" s="11"/>
      <c r="C748" s="11"/>
      <c r="D748" s="11"/>
      <c r="E748" s="11"/>
      <c r="F748" s="11"/>
      <c r="G748" s="11"/>
      <c r="H748" s="11"/>
      <c r="I748" s="98"/>
      <c r="J748" s="11"/>
      <c r="K748" s="11"/>
      <c r="L748" s="11"/>
    </row>
    <row r="749">
      <c r="A749" s="100"/>
      <c r="B749" s="11"/>
      <c r="C749" s="11"/>
      <c r="D749" s="11"/>
      <c r="E749" s="11"/>
      <c r="F749" s="11"/>
      <c r="G749" s="11"/>
      <c r="H749" s="11"/>
      <c r="I749" s="11"/>
      <c r="J749" s="11"/>
      <c r="K749" s="11"/>
      <c r="L749" s="11"/>
    </row>
    <row r="750">
      <c r="A750" s="100"/>
      <c r="B750" s="11"/>
      <c r="C750" s="11"/>
      <c r="D750" s="11"/>
      <c r="E750" s="11"/>
      <c r="F750" s="11"/>
      <c r="G750" s="11"/>
      <c r="H750" s="11"/>
      <c r="I750" s="11"/>
      <c r="J750" s="11"/>
      <c r="K750" s="11"/>
      <c r="L750" s="11"/>
    </row>
    <row r="751">
      <c r="A751" s="100"/>
      <c r="B751" s="11"/>
      <c r="C751" s="11"/>
      <c r="D751" s="11"/>
      <c r="E751" s="11"/>
      <c r="F751" s="11"/>
      <c r="G751" s="11"/>
      <c r="H751" s="11"/>
      <c r="I751" s="98"/>
      <c r="J751" s="11"/>
      <c r="K751" s="11"/>
      <c r="L751" s="11"/>
    </row>
    <row r="752">
      <c r="A752" s="100"/>
      <c r="B752" s="11"/>
      <c r="C752" s="11"/>
      <c r="D752" s="11"/>
      <c r="E752" s="11"/>
      <c r="F752" s="11"/>
      <c r="G752" s="11"/>
      <c r="H752" s="11"/>
      <c r="I752" s="11"/>
      <c r="J752" s="11"/>
      <c r="K752" s="11"/>
      <c r="L752" s="11"/>
    </row>
    <row r="753">
      <c r="A753" s="100"/>
      <c r="B753" s="11"/>
      <c r="C753" s="11"/>
      <c r="D753" s="11"/>
      <c r="E753" s="11"/>
      <c r="F753" s="11"/>
      <c r="G753" s="11"/>
      <c r="H753" s="11"/>
      <c r="I753" s="11"/>
      <c r="J753" s="11"/>
      <c r="K753" s="11"/>
      <c r="L753" s="11"/>
    </row>
    <row r="754">
      <c r="A754" s="100"/>
      <c r="B754" s="11"/>
      <c r="C754" s="11"/>
      <c r="D754" s="11"/>
      <c r="E754" s="11"/>
      <c r="F754" s="11"/>
      <c r="G754" s="11"/>
      <c r="H754" s="11"/>
      <c r="I754" s="11"/>
      <c r="J754" s="11"/>
      <c r="K754" s="11"/>
      <c r="L754" s="11"/>
    </row>
    <row r="755">
      <c r="A755" s="100"/>
      <c r="B755" s="11"/>
      <c r="C755" s="11"/>
      <c r="D755" s="11"/>
      <c r="E755" s="11"/>
      <c r="F755" s="11"/>
      <c r="G755" s="11"/>
      <c r="H755" s="11"/>
      <c r="I755" s="11"/>
      <c r="J755" s="11"/>
      <c r="K755" s="11"/>
      <c r="L755" s="11"/>
    </row>
    <row r="756">
      <c r="A756" s="100"/>
      <c r="B756" s="11"/>
      <c r="C756" s="11"/>
      <c r="D756" s="11"/>
      <c r="E756" s="11"/>
      <c r="F756" s="11"/>
      <c r="G756" s="11"/>
      <c r="H756" s="11"/>
      <c r="I756" s="11"/>
      <c r="J756" s="11"/>
      <c r="K756" s="11"/>
      <c r="L756" s="11"/>
    </row>
    <row r="757">
      <c r="A757" s="100"/>
      <c r="B757" s="11"/>
      <c r="C757" s="11"/>
      <c r="D757" s="11"/>
      <c r="E757" s="11"/>
      <c r="F757" s="11"/>
      <c r="G757" s="11"/>
      <c r="H757" s="11"/>
      <c r="I757" s="98"/>
      <c r="J757" s="11"/>
      <c r="K757" s="11"/>
      <c r="L757" s="11"/>
    </row>
    <row r="758">
      <c r="A758" s="100"/>
      <c r="B758" s="11"/>
      <c r="C758" s="11"/>
      <c r="D758" s="11"/>
      <c r="E758" s="11"/>
      <c r="F758" s="11"/>
      <c r="G758" s="11"/>
      <c r="H758" s="11"/>
      <c r="I758" s="98"/>
      <c r="J758" s="11"/>
      <c r="K758" s="11"/>
      <c r="L758" s="11"/>
    </row>
    <row r="759">
      <c r="A759" s="100"/>
      <c r="B759" s="11"/>
      <c r="C759" s="11"/>
      <c r="D759" s="11"/>
      <c r="E759" s="11"/>
      <c r="F759" s="11"/>
      <c r="G759" s="11"/>
      <c r="H759" s="11"/>
      <c r="I759" s="11"/>
      <c r="J759" s="11"/>
      <c r="K759" s="11"/>
      <c r="L759" s="11"/>
    </row>
    <row r="760">
      <c r="A760" s="100"/>
      <c r="B760" s="11"/>
      <c r="C760" s="11"/>
      <c r="D760" s="11"/>
      <c r="E760" s="11"/>
      <c r="F760" s="11"/>
      <c r="G760" s="11"/>
      <c r="H760" s="11"/>
      <c r="I760" s="11"/>
      <c r="J760" s="11"/>
      <c r="K760" s="11"/>
      <c r="L760" s="11"/>
    </row>
    <row r="761">
      <c r="A761" s="100"/>
      <c r="B761" s="11"/>
      <c r="C761" s="11"/>
      <c r="D761" s="11"/>
      <c r="E761" s="11"/>
      <c r="F761" s="11"/>
      <c r="G761" s="11"/>
      <c r="H761" s="11"/>
      <c r="I761" s="11"/>
      <c r="J761" s="11"/>
      <c r="K761" s="11"/>
      <c r="L761" s="11"/>
    </row>
    <row r="762">
      <c r="A762" s="100"/>
      <c r="B762" s="11"/>
      <c r="C762" s="11"/>
      <c r="D762" s="11"/>
      <c r="E762" s="11"/>
      <c r="F762" s="11"/>
      <c r="G762" s="11"/>
      <c r="H762" s="11"/>
      <c r="I762" s="11"/>
      <c r="J762" s="11"/>
      <c r="K762" s="11"/>
      <c r="L762" s="11"/>
    </row>
    <row r="763">
      <c r="A763" s="100"/>
      <c r="B763" s="11"/>
      <c r="C763" s="11"/>
      <c r="D763" s="11"/>
      <c r="E763" s="11"/>
      <c r="F763" s="11"/>
      <c r="G763" s="11"/>
      <c r="H763" s="11"/>
      <c r="I763" s="11"/>
      <c r="J763" s="11"/>
      <c r="K763" s="11"/>
      <c r="L763" s="11"/>
    </row>
    <row r="764">
      <c r="A764" s="100"/>
      <c r="B764" s="11"/>
      <c r="C764" s="11"/>
      <c r="D764" s="11"/>
      <c r="E764" s="11"/>
      <c r="F764" s="11"/>
      <c r="G764" s="11"/>
      <c r="H764" s="11"/>
      <c r="I764" s="11"/>
      <c r="J764" s="11"/>
      <c r="K764" s="11"/>
      <c r="L764" s="11"/>
    </row>
    <row r="765">
      <c r="A765" s="100"/>
      <c r="B765" s="11"/>
      <c r="C765" s="11"/>
      <c r="D765" s="11"/>
      <c r="E765" s="11"/>
      <c r="F765" s="11"/>
      <c r="G765" s="11"/>
      <c r="H765" s="11"/>
      <c r="I765" s="11"/>
      <c r="J765" s="11"/>
      <c r="K765" s="11"/>
      <c r="L765" s="11"/>
    </row>
    <row r="766">
      <c r="A766" s="100"/>
      <c r="B766" s="11"/>
      <c r="C766" s="11"/>
      <c r="D766" s="11"/>
      <c r="E766" s="11"/>
      <c r="F766" s="11"/>
      <c r="G766" s="11"/>
      <c r="H766" s="11"/>
      <c r="I766" s="11"/>
      <c r="J766" s="11"/>
      <c r="K766" s="11"/>
      <c r="L766" s="11"/>
    </row>
    <row r="767">
      <c r="A767" s="100"/>
      <c r="B767" s="11"/>
      <c r="C767" s="11"/>
      <c r="D767" s="11"/>
      <c r="E767" s="11"/>
      <c r="F767" s="11"/>
      <c r="G767" s="11"/>
      <c r="H767" s="11"/>
      <c r="I767" s="11"/>
      <c r="J767" s="11"/>
      <c r="K767" s="11"/>
      <c r="L767" s="11"/>
    </row>
    <row r="768">
      <c r="A768" s="100"/>
      <c r="B768" s="11"/>
      <c r="C768" s="11"/>
      <c r="D768" s="11"/>
      <c r="E768" s="11"/>
      <c r="F768" s="11"/>
      <c r="G768" s="11"/>
      <c r="H768" s="11"/>
      <c r="I768" s="11"/>
      <c r="J768" s="11"/>
      <c r="K768" s="11"/>
      <c r="L768" s="11"/>
    </row>
    <row r="769">
      <c r="A769" s="100"/>
      <c r="B769" s="11"/>
      <c r="C769" s="11"/>
      <c r="D769" s="11"/>
      <c r="E769" s="11"/>
      <c r="F769" s="11"/>
      <c r="G769" s="11"/>
      <c r="H769" s="11"/>
      <c r="I769" s="11"/>
      <c r="J769" s="11"/>
      <c r="K769" s="11"/>
      <c r="L769" s="11"/>
    </row>
    <row r="770">
      <c r="A770" s="100"/>
      <c r="B770" s="11"/>
      <c r="C770" s="11"/>
      <c r="D770" s="11"/>
      <c r="E770" s="11"/>
      <c r="F770" s="11"/>
      <c r="G770" s="11"/>
      <c r="H770" s="11"/>
      <c r="I770" s="11"/>
      <c r="J770" s="11"/>
      <c r="K770" s="11"/>
      <c r="L770" s="11"/>
    </row>
    <row r="771">
      <c r="A771" s="100"/>
      <c r="B771" s="11"/>
      <c r="C771" s="11"/>
      <c r="D771" s="11"/>
      <c r="E771" s="11"/>
      <c r="F771" s="11"/>
      <c r="G771" s="11"/>
      <c r="H771" s="11"/>
      <c r="I771" s="11"/>
      <c r="J771" s="11"/>
      <c r="K771" s="11"/>
      <c r="L771" s="11"/>
    </row>
    <row r="772">
      <c r="A772" s="100"/>
      <c r="B772" s="11"/>
      <c r="C772" s="11"/>
      <c r="D772" s="11"/>
      <c r="E772" s="11"/>
      <c r="F772" s="11"/>
      <c r="G772" s="11"/>
      <c r="H772" s="11"/>
      <c r="I772" s="11"/>
      <c r="J772" s="11"/>
      <c r="K772" s="11"/>
      <c r="L772" s="11"/>
    </row>
    <row r="773">
      <c r="A773" s="100"/>
      <c r="B773" s="11"/>
      <c r="C773" s="11"/>
      <c r="D773" s="11"/>
      <c r="E773" s="11"/>
      <c r="F773" s="11"/>
      <c r="G773" s="11"/>
      <c r="H773" s="11"/>
      <c r="I773" s="11"/>
      <c r="J773" s="11"/>
      <c r="K773" s="11"/>
      <c r="L773" s="11"/>
    </row>
    <row r="774">
      <c r="A774" s="100"/>
      <c r="B774" s="11"/>
      <c r="C774" s="11"/>
      <c r="D774" s="11"/>
      <c r="E774" s="11"/>
      <c r="F774" s="11"/>
      <c r="G774" s="11"/>
      <c r="H774" s="11"/>
      <c r="I774" s="98"/>
      <c r="J774" s="11"/>
      <c r="K774" s="11"/>
      <c r="L774" s="11"/>
    </row>
    <row r="775">
      <c r="A775" s="100"/>
      <c r="B775" s="11"/>
      <c r="C775" s="11"/>
      <c r="D775" s="11"/>
      <c r="E775" s="11"/>
      <c r="F775" s="11"/>
      <c r="G775" s="11"/>
      <c r="H775" s="11"/>
      <c r="I775" s="96"/>
      <c r="J775" s="11"/>
      <c r="K775" s="11"/>
      <c r="L775" s="11"/>
    </row>
    <row r="776">
      <c r="A776" s="100"/>
      <c r="B776" s="11"/>
      <c r="C776" s="11"/>
      <c r="D776" s="11"/>
      <c r="E776" s="11"/>
      <c r="F776" s="11"/>
      <c r="G776" s="11"/>
      <c r="H776" s="11"/>
      <c r="I776" s="11"/>
      <c r="J776" s="11"/>
      <c r="K776" s="11"/>
      <c r="L776" s="11"/>
    </row>
    <row r="777">
      <c r="A777" s="100"/>
      <c r="B777" s="11"/>
      <c r="C777" s="11"/>
      <c r="D777" s="11"/>
      <c r="E777" s="11"/>
      <c r="F777" s="11"/>
      <c r="G777" s="11"/>
      <c r="H777" s="11"/>
      <c r="I777" s="96"/>
      <c r="J777" s="11"/>
      <c r="K777" s="11"/>
      <c r="L777" s="11"/>
    </row>
    <row r="778">
      <c r="A778" s="100"/>
      <c r="B778" s="11"/>
      <c r="C778" s="11"/>
      <c r="D778" s="11"/>
      <c r="E778" s="11"/>
      <c r="F778" s="11"/>
      <c r="G778" s="11"/>
      <c r="H778" s="11"/>
      <c r="I778" s="11"/>
      <c r="J778" s="11"/>
      <c r="K778" s="11"/>
      <c r="L778" s="11"/>
    </row>
    <row r="779">
      <c r="A779" s="100"/>
      <c r="B779" s="11"/>
      <c r="C779" s="11"/>
      <c r="D779" s="11"/>
      <c r="E779" s="11"/>
      <c r="F779" s="11"/>
      <c r="G779" s="11"/>
      <c r="H779" s="11"/>
      <c r="I779" s="98"/>
      <c r="J779" s="11"/>
      <c r="K779" s="11"/>
      <c r="L779" s="11"/>
    </row>
    <row r="780">
      <c r="A780" s="100"/>
      <c r="B780" s="11"/>
      <c r="C780" s="11"/>
      <c r="D780" s="11"/>
      <c r="E780" s="11"/>
      <c r="F780" s="11"/>
      <c r="G780" s="11"/>
      <c r="H780" s="11"/>
      <c r="I780" s="11"/>
      <c r="J780" s="11"/>
      <c r="K780" s="11"/>
      <c r="L780" s="11"/>
    </row>
    <row r="781">
      <c r="A781" s="100"/>
      <c r="B781" s="11"/>
      <c r="C781" s="11"/>
      <c r="D781" s="11"/>
      <c r="E781" s="11"/>
      <c r="F781" s="11"/>
      <c r="G781" s="11"/>
      <c r="H781" s="11"/>
      <c r="I781" s="11"/>
      <c r="J781" s="11"/>
      <c r="K781" s="11"/>
      <c r="L781" s="11"/>
    </row>
    <row r="782">
      <c r="A782" s="100"/>
      <c r="B782" s="11"/>
      <c r="C782" s="11"/>
      <c r="D782" s="11"/>
      <c r="E782" s="11"/>
      <c r="F782" s="11"/>
      <c r="G782" s="11"/>
      <c r="H782" s="11"/>
      <c r="I782" s="11"/>
      <c r="J782" s="11"/>
      <c r="K782" s="11"/>
      <c r="L782" s="11"/>
    </row>
    <row r="783">
      <c r="A783" s="100"/>
      <c r="B783" s="11"/>
      <c r="C783" s="11"/>
      <c r="D783" s="11"/>
      <c r="E783" s="11"/>
      <c r="F783" s="11"/>
      <c r="G783" s="11"/>
      <c r="H783" s="11"/>
      <c r="I783" s="98"/>
      <c r="J783" s="11"/>
      <c r="K783" s="11"/>
      <c r="L783" s="11"/>
    </row>
    <row r="784">
      <c r="A784" s="100"/>
      <c r="B784" s="11"/>
      <c r="C784" s="11"/>
      <c r="D784" s="11"/>
      <c r="E784" s="11"/>
      <c r="F784" s="11"/>
      <c r="G784" s="11"/>
      <c r="H784" s="11"/>
      <c r="I784" s="11"/>
      <c r="J784" s="11"/>
      <c r="K784" s="11"/>
      <c r="L784" s="11"/>
    </row>
    <row r="785">
      <c r="A785" s="100"/>
      <c r="B785" s="11"/>
      <c r="C785" s="11"/>
      <c r="D785" s="11"/>
      <c r="E785" s="11"/>
      <c r="F785" s="11"/>
      <c r="G785" s="11"/>
      <c r="H785" s="11"/>
      <c r="I785" s="97"/>
      <c r="J785" s="11"/>
      <c r="K785" s="11"/>
      <c r="L785" s="11"/>
    </row>
    <row r="786">
      <c r="A786" s="100"/>
      <c r="B786" s="11"/>
      <c r="C786" s="11"/>
      <c r="D786" s="11"/>
      <c r="E786" s="11"/>
      <c r="F786" s="11"/>
      <c r="G786" s="11"/>
      <c r="H786" s="11"/>
      <c r="I786" s="96"/>
      <c r="J786" s="11"/>
      <c r="K786" s="11"/>
      <c r="L786" s="11"/>
    </row>
    <row r="787">
      <c r="A787" s="100"/>
      <c r="B787" s="11"/>
      <c r="C787" s="11"/>
      <c r="D787" s="11"/>
      <c r="E787" s="11"/>
      <c r="F787" s="11"/>
      <c r="G787" s="11"/>
      <c r="H787" s="11"/>
      <c r="I787" s="11"/>
      <c r="J787" s="11"/>
      <c r="K787" s="11"/>
      <c r="L787" s="11"/>
    </row>
    <row r="788">
      <c r="A788" s="100"/>
      <c r="B788" s="11"/>
      <c r="C788" s="11"/>
      <c r="D788" s="11"/>
      <c r="E788" s="11"/>
      <c r="F788" s="11"/>
      <c r="G788" s="11"/>
      <c r="H788" s="11"/>
      <c r="I788" s="96"/>
      <c r="J788" s="11"/>
      <c r="K788" s="11"/>
      <c r="L788" s="11"/>
    </row>
    <row r="789">
      <c r="A789" s="100"/>
      <c r="B789" s="11"/>
      <c r="C789" s="11"/>
      <c r="D789" s="11"/>
      <c r="E789" s="11"/>
      <c r="F789" s="11"/>
      <c r="G789" s="11"/>
      <c r="H789" s="11"/>
      <c r="I789" s="96"/>
      <c r="J789" s="11"/>
      <c r="K789" s="11"/>
      <c r="L789" s="11"/>
    </row>
    <row r="790">
      <c r="A790" s="100"/>
      <c r="B790" s="11"/>
      <c r="C790" s="11"/>
      <c r="D790" s="11"/>
      <c r="E790" s="11"/>
      <c r="F790" s="11"/>
      <c r="G790" s="11"/>
      <c r="H790" s="11"/>
      <c r="I790" s="11"/>
      <c r="J790" s="11"/>
      <c r="K790" s="11"/>
      <c r="L790" s="11"/>
    </row>
    <row r="791">
      <c r="A791" s="100"/>
      <c r="B791" s="11"/>
      <c r="C791" s="11"/>
      <c r="D791" s="11"/>
      <c r="E791" s="11"/>
      <c r="F791" s="11"/>
      <c r="G791" s="11"/>
      <c r="H791" s="11"/>
      <c r="I791" s="96"/>
      <c r="J791" s="11"/>
      <c r="K791" s="11"/>
      <c r="L791" s="11"/>
    </row>
    <row r="792">
      <c r="A792" s="100"/>
      <c r="B792" s="11"/>
      <c r="C792" s="11"/>
      <c r="D792" s="11"/>
      <c r="E792" s="11"/>
      <c r="F792" s="11"/>
      <c r="G792" s="11"/>
      <c r="H792" s="11"/>
      <c r="I792" s="98"/>
      <c r="J792" s="11"/>
      <c r="K792" s="11"/>
      <c r="L792" s="11"/>
    </row>
    <row r="793">
      <c r="A793" s="100"/>
      <c r="B793" s="11"/>
      <c r="C793" s="11"/>
      <c r="D793" s="11"/>
      <c r="E793" s="11"/>
      <c r="F793" s="11"/>
      <c r="G793" s="11"/>
      <c r="H793" s="11"/>
      <c r="I793" s="98"/>
      <c r="J793" s="11"/>
      <c r="K793" s="11"/>
      <c r="L793" s="11"/>
    </row>
    <row r="794">
      <c r="A794" s="100"/>
      <c r="B794" s="11"/>
      <c r="C794" s="11"/>
      <c r="D794" s="11"/>
      <c r="E794" s="11"/>
      <c r="F794" s="11"/>
      <c r="G794" s="11"/>
      <c r="H794" s="11"/>
      <c r="I794" s="98"/>
      <c r="J794" s="11"/>
      <c r="K794" s="11"/>
      <c r="L794" s="11"/>
    </row>
    <row r="795">
      <c r="A795" s="100"/>
      <c r="B795" s="11"/>
      <c r="C795" s="11"/>
      <c r="D795" s="11"/>
      <c r="E795" s="11"/>
      <c r="F795" s="11"/>
      <c r="G795" s="11"/>
      <c r="H795" s="11"/>
      <c r="I795" s="11"/>
      <c r="J795" s="11"/>
      <c r="K795" s="11"/>
      <c r="L795" s="11"/>
    </row>
    <row r="796">
      <c r="A796" s="100"/>
      <c r="B796" s="11"/>
      <c r="C796" s="11"/>
      <c r="D796" s="11"/>
      <c r="E796" s="11"/>
      <c r="F796" s="11"/>
      <c r="G796" s="11"/>
      <c r="H796" s="11"/>
      <c r="I796" s="98"/>
      <c r="J796" s="11"/>
      <c r="K796" s="11"/>
      <c r="L796" s="11"/>
    </row>
    <row r="797">
      <c r="A797" s="100"/>
      <c r="B797" s="11"/>
      <c r="C797" s="11"/>
      <c r="D797" s="11"/>
      <c r="E797" s="11"/>
      <c r="F797" s="11"/>
      <c r="G797" s="11"/>
      <c r="H797" s="11"/>
      <c r="I797" s="11"/>
      <c r="J797" s="11"/>
      <c r="K797" s="11"/>
      <c r="L797" s="11"/>
    </row>
    <row r="798">
      <c r="A798" s="100"/>
      <c r="B798" s="11"/>
      <c r="C798" s="11"/>
      <c r="D798" s="11"/>
      <c r="E798" s="11"/>
      <c r="F798" s="11"/>
      <c r="G798" s="11"/>
      <c r="H798" s="11"/>
      <c r="I798" s="98"/>
      <c r="J798" s="11"/>
      <c r="K798" s="11"/>
      <c r="L798" s="11"/>
    </row>
    <row r="799">
      <c r="A799" s="100"/>
      <c r="B799" s="11"/>
      <c r="C799" s="11"/>
      <c r="D799" s="11"/>
      <c r="E799" s="11"/>
      <c r="F799" s="11"/>
      <c r="G799" s="11"/>
      <c r="H799" s="11"/>
      <c r="I799" s="11"/>
      <c r="J799" s="11"/>
      <c r="K799" s="11"/>
      <c r="L799" s="11"/>
    </row>
    <row r="800">
      <c r="A800" s="100"/>
      <c r="B800" s="11"/>
      <c r="C800" s="11"/>
      <c r="D800" s="11"/>
      <c r="E800" s="11"/>
      <c r="F800" s="11"/>
      <c r="G800" s="11"/>
      <c r="H800" s="11"/>
      <c r="I800" s="11"/>
      <c r="J800" s="11"/>
      <c r="K800" s="11"/>
      <c r="L800" s="11"/>
    </row>
    <row r="801">
      <c r="A801" s="100"/>
      <c r="B801" s="11"/>
      <c r="C801" s="11"/>
      <c r="D801" s="11"/>
      <c r="E801" s="11"/>
      <c r="F801" s="11"/>
      <c r="G801" s="11"/>
      <c r="H801" s="11"/>
      <c r="I801" s="98"/>
      <c r="J801" s="11"/>
      <c r="K801" s="11"/>
      <c r="L801" s="11"/>
    </row>
    <row r="802">
      <c r="A802" s="100"/>
      <c r="B802" s="11"/>
      <c r="C802" s="11"/>
      <c r="D802" s="11"/>
      <c r="E802" s="11"/>
      <c r="F802" s="11"/>
      <c r="G802" s="11"/>
      <c r="H802" s="11"/>
      <c r="I802" s="11"/>
      <c r="J802" s="11"/>
      <c r="K802" s="11"/>
      <c r="L802" s="11"/>
    </row>
    <row r="803">
      <c r="A803" s="100"/>
      <c r="B803" s="11"/>
      <c r="C803" s="11"/>
      <c r="D803" s="11"/>
      <c r="E803" s="11"/>
      <c r="F803" s="11"/>
      <c r="G803" s="11"/>
      <c r="H803" s="11"/>
      <c r="I803" s="11"/>
      <c r="J803" s="11"/>
      <c r="K803" s="11"/>
      <c r="L803" s="11"/>
    </row>
    <row r="804">
      <c r="A804" s="100"/>
      <c r="B804" s="11"/>
      <c r="C804" s="11"/>
      <c r="D804" s="11"/>
      <c r="E804" s="11"/>
      <c r="F804" s="11"/>
      <c r="G804" s="11"/>
      <c r="H804" s="11"/>
      <c r="I804" s="98"/>
      <c r="J804" s="11"/>
      <c r="K804" s="11"/>
      <c r="L804" s="11"/>
    </row>
    <row r="805">
      <c r="A805" s="100"/>
      <c r="B805" s="11"/>
      <c r="C805" s="11"/>
      <c r="D805" s="11"/>
      <c r="E805" s="11"/>
      <c r="F805" s="11"/>
      <c r="G805" s="11"/>
      <c r="H805" s="11"/>
      <c r="I805" s="98"/>
      <c r="J805" s="11"/>
      <c r="K805" s="11"/>
      <c r="L805" s="11"/>
    </row>
    <row r="806">
      <c r="A806" s="100"/>
      <c r="B806" s="11"/>
      <c r="C806" s="11"/>
      <c r="D806" s="11"/>
      <c r="E806" s="11"/>
      <c r="F806" s="11"/>
      <c r="G806" s="11"/>
      <c r="H806" s="11"/>
      <c r="I806" s="98"/>
      <c r="J806" s="11"/>
      <c r="K806" s="11"/>
      <c r="L806" s="11"/>
    </row>
    <row r="807">
      <c r="A807" s="100"/>
      <c r="B807" s="11"/>
      <c r="C807" s="11"/>
      <c r="D807" s="11"/>
      <c r="E807" s="11"/>
      <c r="F807" s="11"/>
      <c r="G807" s="11"/>
      <c r="H807" s="11"/>
      <c r="I807" s="96"/>
      <c r="J807" s="11"/>
      <c r="K807" s="11"/>
      <c r="L807" s="11"/>
    </row>
    <row r="808">
      <c r="A808" s="100"/>
      <c r="B808" s="11"/>
      <c r="C808" s="11"/>
      <c r="D808" s="11"/>
      <c r="E808" s="11"/>
      <c r="F808" s="11"/>
      <c r="G808" s="11"/>
      <c r="H808" s="11"/>
      <c r="I808" s="11"/>
      <c r="J808" s="11"/>
      <c r="K808" s="11"/>
      <c r="L808" s="11"/>
    </row>
    <row r="809">
      <c r="A809" s="100"/>
      <c r="B809" s="11"/>
      <c r="C809" s="11"/>
      <c r="D809" s="11"/>
      <c r="E809" s="11"/>
      <c r="F809" s="11"/>
      <c r="G809" s="11"/>
      <c r="H809" s="11"/>
      <c r="I809" s="98"/>
      <c r="J809" s="11"/>
      <c r="K809" s="11"/>
      <c r="L809" s="11"/>
    </row>
    <row r="810">
      <c r="A810" s="100"/>
      <c r="B810" s="11"/>
      <c r="C810" s="11"/>
      <c r="D810" s="11"/>
      <c r="E810" s="11"/>
      <c r="F810" s="11"/>
      <c r="G810" s="11"/>
      <c r="H810" s="11"/>
      <c r="I810" s="98"/>
      <c r="J810" s="11"/>
      <c r="K810" s="11"/>
      <c r="L810" s="11"/>
    </row>
    <row r="811">
      <c r="A811" s="100"/>
      <c r="B811" s="11"/>
      <c r="C811" s="11"/>
      <c r="D811" s="11"/>
      <c r="E811" s="11"/>
      <c r="F811" s="11"/>
      <c r="G811" s="11"/>
      <c r="H811" s="11"/>
      <c r="I811" s="98"/>
      <c r="J811" s="11"/>
      <c r="K811" s="11"/>
      <c r="L811" s="11"/>
    </row>
    <row r="812">
      <c r="A812" s="100"/>
      <c r="B812" s="11"/>
      <c r="C812" s="11"/>
      <c r="D812" s="11"/>
      <c r="E812" s="11"/>
      <c r="F812" s="11"/>
      <c r="G812" s="11"/>
      <c r="H812" s="11"/>
      <c r="I812" s="11"/>
      <c r="J812" s="11"/>
      <c r="K812" s="11"/>
      <c r="L812" s="11"/>
    </row>
    <row r="813">
      <c r="A813" s="100"/>
      <c r="B813" s="11"/>
      <c r="C813" s="11"/>
      <c r="D813" s="11"/>
      <c r="E813" s="11"/>
      <c r="F813" s="11"/>
      <c r="G813" s="11"/>
      <c r="H813" s="11"/>
      <c r="I813" s="98"/>
      <c r="J813" s="11"/>
      <c r="K813" s="11"/>
      <c r="L813" s="11"/>
    </row>
    <row r="814">
      <c r="A814" s="100"/>
      <c r="B814" s="11"/>
      <c r="C814" s="11"/>
      <c r="D814" s="11"/>
      <c r="E814" s="11"/>
      <c r="F814" s="11"/>
      <c r="G814" s="11"/>
      <c r="H814" s="11"/>
      <c r="I814" s="11"/>
      <c r="J814" s="11"/>
      <c r="K814" s="11"/>
      <c r="L814" s="11"/>
    </row>
    <row r="815">
      <c r="A815" s="100"/>
      <c r="B815" s="11"/>
      <c r="C815" s="11"/>
      <c r="D815" s="11"/>
      <c r="E815" s="11"/>
      <c r="F815" s="11"/>
      <c r="G815" s="11"/>
      <c r="H815" s="11"/>
      <c r="I815" s="98"/>
      <c r="J815" s="11"/>
      <c r="K815" s="11"/>
      <c r="L815" s="11"/>
    </row>
    <row r="816">
      <c r="A816" s="100"/>
      <c r="B816" s="11"/>
      <c r="C816" s="11"/>
      <c r="D816" s="11"/>
      <c r="E816" s="11"/>
      <c r="F816" s="11"/>
      <c r="G816" s="11"/>
      <c r="H816" s="11"/>
      <c r="I816" s="98"/>
      <c r="J816" s="11"/>
      <c r="K816" s="11"/>
      <c r="L816" s="11"/>
    </row>
    <row r="817">
      <c r="A817" s="100"/>
      <c r="B817" s="11"/>
      <c r="C817" s="11"/>
      <c r="D817" s="11"/>
      <c r="E817" s="11"/>
      <c r="F817" s="11"/>
      <c r="G817" s="11"/>
      <c r="H817" s="11"/>
      <c r="I817" s="98"/>
      <c r="J817" s="11"/>
      <c r="K817" s="11"/>
      <c r="L817" s="11"/>
    </row>
    <row r="818">
      <c r="A818" s="100"/>
      <c r="B818" s="11"/>
      <c r="C818" s="11"/>
      <c r="D818" s="11"/>
      <c r="E818" s="11"/>
      <c r="F818" s="11"/>
      <c r="G818" s="11"/>
      <c r="H818" s="11"/>
      <c r="I818" s="96"/>
      <c r="J818" s="11"/>
      <c r="K818" s="11"/>
      <c r="L818" s="11"/>
    </row>
    <row r="819">
      <c r="A819" s="100"/>
      <c r="B819" s="11"/>
      <c r="C819" s="11"/>
      <c r="D819" s="11"/>
      <c r="E819" s="11"/>
      <c r="F819" s="11"/>
      <c r="G819" s="11"/>
      <c r="H819" s="11"/>
      <c r="I819" s="11"/>
      <c r="J819" s="11"/>
      <c r="K819" s="11"/>
      <c r="L819" s="11"/>
    </row>
    <row r="820">
      <c r="A820" s="100"/>
      <c r="B820" s="11"/>
      <c r="C820" s="11"/>
      <c r="D820" s="11"/>
      <c r="E820" s="11"/>
      <c r="F820" s="11"/>
      <c r="G820" s="11"/>
      <c r="H820" s="11"/>
      <c r="I820" s="11"/>
      <c r="J820" s="11"/>
      <c r="K820" s="11"/>
      <c r="L820" s="11"/>
    </row>
    <row r="821">
      <c r="A821" s="100"/>
      <c r="B821" s="11"/>
      <c r="C821" s="11"/>
      <c r="D821" s="11"/>
      <c r="E821" s="11"/>
      <c r="F821" s="11"/>
      <c r="G821" s="11"/>
      <c r="H821" s="11"/>
      <c r="I821" s="96"/>
      <c r="J821" s="11"/>
      <c r="K821" s="11"/>
      <c r="L821" s="11"/>
    </row>
    <row r="822">
      <c r="A822" s="100"/>
      <c r="B822" s="11"/>
      <c r="C822" s="11"/>
      <c r="D822" s="11"/>
      <c r="E822" s="11"/>
      <c r="F822" s="11"/>
      <c r="G822" s="11"/>
      <c r="H822" s="11"/>
      <c r="I822" s="96"/>
      <c r="J822" s="11"/>
      <c r="K822" s="11"/>
      <c r="L822" s="11"/>
    </row>
    <row r="823">
      <c r="A823" s="100"/>
      <c r="B823" s="11"/>
      <c r="C823" s="11"/>
      <c r="D823" s="11"/>
      <c r="E823" s="11"/>
      <c r="F823" s="11"/>
      <c r="G823" s="11"/>
      <c r="H823" s="11"/>
      <c r="I823" s="98"/>
      <c r="J823" s="11"/>
      <c r="K823" s="11"/>
      <c r="L823" s="11"/>
    </row>
    <row r="824">
      <c r="A824" s="100"/>
      <c r="B824" s="11"/>
      <c r="C824" s="11"/>
      <c r="D824" s="11"/>
      <c r="E824" s="11"/>
      <c r="F824" s="11"/>
      <c r="G824" s="11"/>
      <c r="H824" s="11"/>
      <c r="I824" s="98"/>
      <c r="J824" s="11"/>
      <c r="K824" s="11"/>
      <c r="L824" s="11"/>
    </row>
    <row r="825">
      <c r="A825" s="100"/>
      <c r="B825" s="11"/>
      <c r="C825" s="11"/>
      <c r="D825" s="11"/>
      <c r="E825" s="11"/>
      <c r="F825" s="11"/>
      <c r="G825" s="11"/>
      <c r="H825" s="11"/>
      <c r="I825" s="11"/>
      <c r="J825" s="11"/>
      <c r="K825" s="11"/>
      <c r="L825" s="11"/>
    </row>
    <row r="826">
      <c r="A826" s="100"/>
      <c r="B826" s="11"/>
      <c r="C826" s="11"/>
      <c r="D826" s="11"/>
      <c r="E826" s="11"/>
      <c r="F826" s="11"/>
      <c r="G826" s="11"/>
      <c r="H826" s="11"/>
      <c r="I826" s="98"/>
      <c r="J826" s="11"/>
      <c r="K826" s="11"/>
      <c r="L826" s="11"/>
    </row>
    <row r="827">
      <c r="A827" s="100"/>
      <c r="B827" s="11"/>
      <c r="C827" s="11"/>
      <c r="D827" s="11"/>
      <c r="E827" s="11"/>
      <c r="F827" s="11"/>
      <c r="G827" s="11"/>
      <c r="H827" s="11"/>
      <c r="I827" s="98"/>
      <c r="J827" s="11"/>
      <c r="K827" s="11"/>
      <c r="L827" s="11"/>
    </row>
    <row r="828">
      <c r="A828" s="100"/>
      <c r="B828" s="11"/>
      <c r="C828" s="11"/>
      <c r="D828" s="11"/>
      <c r="E828" s="11"/>
      <c r="F828" s="11"/>
      <c r="G828" s="11"/>
      <c r="H828" s="11"/>
      <c r="I828" s="11"/>
      <c r="J828" s="11"/>
      <c r="K828" s="11"/>
      <c r="L828" s="11"/>
    </row>
    <row r="829">
      <c r="A829" s="100"/>
      <c r="B829" s="11"/>
      <c r="C829" s="11"/>
      <c r="D829" s="11"/>
      <c r="E829" s="11"/>
      <c r="F829" s="11"/>
      <c r="G829" s="11"/>
      <c r="H829" s="11"/>
      <c r="I829" s="11"/>
      <c r="J829" s="11"/>
      <c r="K829" s="11"/>
      <c r="L829" s="11"/>
    </row>
    <row r="830">
      <c r="A830" s="100"/>
      <c r="B830" s="11"/>
      <c r="C830" s="11"/>
      <c r="D830" s="11"/>
      <c r="E830" s="11"/>
      <c r="F830" s="11"/>
      <c r="G830" s="11"/>
      <c r="H830" s="11"/>
      <c r="I830" s="11"/>
      <c r="J830" s="11"/>
      <c r="K830" s="11"/>
      <c r="L830" s="11"/>
    </row>
    <row r="831">
      <c r="A831" s="100"/>
      <c r="B831" s="11"/>
      <c r="C831" s="11"/>
      <c r="D831" s="11"/>
      <c r="E831" s="11"/>
      <c r="F831" s="11"/>
      <c r="G831" s="11"/>
      <c r="H831" s="11"/>
      <c r="I831" s="96"/>
      <c r="J831" s="11"/>
      <c r="K831" s="11"/>
      <c r="L831" s="11"/>
    </row>
    <row r="832">
      <c r="A832" s="100"/>
      <c r="B832" s="11"/>
      <c r="C832" s="11"/>
      <c r="D832" s="11"/>
      <c r="E832" s="11"/>
      <c r="F832" s="11"/>
      <c r="G832" s="11"/>
      <c r="H832" s="11"/>
      <c r="I832" s="96"/>
      <c r="J832" s="11"/>
      <c r="K832" s="11"/>
      <c r="L832" s="11"/>
    </row>
    <row r="833">
      <c r="A833" s="100"/>
      <c r="B833" s="11"/>
      <c r="C833" s="11"/>
      <c r="D833" s="11"/>
      <c r="E833" s="11"/>
      <c r="F833" s="11"/>
      <c r="G833" s="11"/>
      <c r="H833" s="11"/>
      <c r="I833" s="11"/>
      <c r="J833" s="11"/>
      <c r="K833" s="11"/>
      <c r="L833" s="11"/>
    </row>
    <row r="834">
      <c r="A834" s="100"/>
      <c r="B834" s="11"/>
      <c r="C834" s="11"/>
      <c r="D834" s="11"/>
      <c r="E834" s="11"/>
      <c r="F834" s="11"/>
      <c r="G834" s="11"/>
      <c r="H834" s="11"/>
      <c r="I834" s="97"/>
      <c r="J834" s="11"/>
      <c r="K834" s="11"/>
      <c r="L834" s="11"/>
    </row>
    <row r="835">
      <c r="A835" s="100"/>
      <c r="B835" s="11"/>
      <c r="C835" s="11"/>
      <c r="D835" s="11"/>
      <c r="E835" s="11"/>
      <c r="F835" s="11"/>
      <c r="G835" s="11"/>
      <c r="H835" s="11"/>
      <c r="I835" s="96"/>
      <c r="J835" s="11"/>
      <c r="K835" s="11"/>
      <c r="L835" s="11"/>
    </row>
    <row r="836">
      <c r="A836" s="100"/>
      <c r="B836" s="11"/>
      <c r="C836" s="11"/>
      <c r="D836" s="11"/>
      <c r="E836" s="11"/>
      <c r="F836" s="11"/>
      <c r="G836" s="11"/>
      <c r="H836" s="11"/>
      <c r="I836" s="11"/>
      <c r="J836" s="11"/>
      <c r="K836" s="11"/>
      <c r="L836" s="11"/>
    </row>
    <row r="837">
      <c r="A837" s="100"/>
      <c r="B837" s="11"/>
      <c r="C837" s="11"/>
      <c r="D837" s="11"/>
      <c r="E837" s="11"/>
      <c r="F837" s="11"/>
      <c r="G837" s="11"/>
      <c r="H837" s="11"/>
      <c r="I837" s="11"/>
      <c r="J837" s="11"/>
      <c r="K837" s="11"/>
      <c r="L837" s="11"/>
    </row>
    <row r="838">
      <c r="A838" s="100"/>
      <c r="B838" s="11"/>
      <c r="C838" s="11"/>
      <c r="D838" s="11"/>
      <c r="E838" s="11"/>
      <c r="F838" s="11"/>
      <c r="G838" s="11"/>
      <c r="H838" s="11"/>
      <c r="I838" s="11"/>
      <c r="J838" s="11"/>
      <c r="K838" s="11"/>
      <c r="L838" s="11"/>
    </row>
    <row r="839">
      <c r="A839" s="100"/>
      <c r="B839" s="11"/>
      <c r="C839" s="11"/>
      <c r="D839" s="11"/>
      <c r="E839" s="11"/>
      <c r="F839" s="11"/>
      <c r="G839" s="11"/>
      <c r="H839" s="11"/>
      <c r="I839" s="11"/>
      <c r="J839" s="11"/>
      <c r="K839" s="11"/>
      <c r="L839" s="11"/>
    </row>
    <row r="840">
      <c r="A840" s="100"/>
      <c r="B840" s="11"/>
      <c r="C840" s="11"/>
      <c r="D840" s="11"/>
      <c r="E840" s="11"/>
      <c r="F840" s="11"/>
      <c r="G840" s="11"/>
      <c r="H840" s="11"/>
      <c r="I840" s="98"/>
      <c r="J840" s="11"/>
      <c r="K840" s="11"/>
      <c r="L840" s="11"/>
    </row>
    <row r="841">
      <c r="A841" s="100"/>
      <c r="B841" s="11"/>
      <c r="C841" s="11"/>
      <c r="D841" s="11"/>
      <c r="E841" s="11"/>
      <c r="F841" s="11"/>
      <c r="G841" s="11"/>
      <c r="H841" s="11"/>
      <c r="I841" s="98"/>
      <c r="J841" s="11"/>
      <c r="K841" s="11"/>
      <c r="L841" s="11"/>
    </row>
    <row r="842">
      <c r="A842" s="100"/>
      <c r="B842" s="11"/>
      <c r="C842" s="11"/>
      <c r="D842" s="11"/>
      <c r="E842" s="11"/>
      <c r="F842" s="11"/>
      <c r="G842" s="11"/>
      <c r="H842" s="11"/>
      <c r="I842" s="98"/>
      <c r="J842" s="11"/>
      <c r="K842" s="11"/>
      <c r="L842" s="11"/>
    </row>
    <row r="843">
      <c r="A843" s="100"/>
      <c r="B843" s="11"/>
      <c r="C843" s="11"/>
      <c r="D843" s="11"/>
      <c r="E843" s="11"/>
      <c r="F843" s="11"/>
      <c r="G843" s="11"/>
      <c r="H843" s="11"/>
      <c r="I843" s="11"/>
      <c r="J843" s="11"/>
      <c r="K843" s="11"/>
      <c r="L843" s="11"/>
    </row>
    <row r="844">
      <c r="A844" s="100"/>
      <c r="B844" s="11"/>
      <c r="C844" s="11"/>
      <c r="D844" s="11"/>
      <c r="E844" s="11"/>
      <c r="F844" s="11"/>
      <c r="G844" s="11"/>
      <c r="H844" s="11"/>
      <c r="I844" s="98"/>
      <c r="J844" s="11"/>
      <c r="K844" s="11"/>
      <c r="L844" s="11"/>
    </row>
    <row r="845">
      <c r="A845" s="100"/>
      <c r="B845" s="11"/>
      <c r="C845" s="11"/>
      <c r="D845" s="11"/>
      <c r="E845" s="11"/>
      <c r="F845" s="11"/>
      <c r="G845" s="11"/>
      <c r="H845" s="11"/>
      <c r="I845" s="98"/>
      <c r="J845" s="11"/>
      <c r="K845" s="11"/>
      <c r="L845" s="11"/>
    </row>
    <row r="846">
      <c r="A846" s="100"/>
      <c r="B846" s="11"/>
      <c r="C846" s="11"/>
      <c r="D846" s="11"/>
      <c r="E846" s="11"/>
      <c r="F846" s="11"/>
      <c r="G846" s="11"/>
      <c r="H846" s="11"/>
      <c r="I846" s="96"/>
      <c r="J846" s="11"/>
      <c r="K846" s="11"/>
      <c r="L846" s="11"/>
    </row>
    <row r="847">
      <c r="A847" s="100"/>
      <c r="B847" s="11"/>
      <c r="C847" s="11"/>
      <c r="D847" s="11"/>
      <c r="E847" s="11"/>
      <c r="F847" s="11"/>
      <c r="G847" s="11"/>
      <c r="H847" s="11"/>
      <c r="I847" s="98"/>
      <c r="J847" s="11"/>
      <c r="K847" s="11"/>
      <c r="L847" s="11"/>
    </row>
    <row r="848">
      <c r="A848" s="100"/>
      <c r="B848" s="11"/>
      <c r="C848" s="11"/>
      <c r="D848" s="11"/>
      <c r="E848" s="11"/>
      <c r="F848" s="11"/>
      <c r="G848" s="11"/>
      <c r="H848" s="11"/>
      <c r="I848" s="11"/>
      <c r="J848" s="11"/>
      <c r="K848" s="11"/>
      <c r="L848" s="11"/>
    </row>
    <row r="849">
      <c r="A849" s="100"/>
      <c r="B849" s="11"/>
      <c r="C849" s="11"/>
      <c r="D849" s="11"/>
      <c r="E849" s="11"/>
      <c r="F849" s="11"/>
      <c r="G849" s="11"/>
      <c r="H849" s="11"/>
      <c r="I849" s="98"/>
      <c r="J849" s="11"/>
      <c r="K849" s="11"/>
      <c r="L849" s="11"/>
    </row>
    <row r="850">
      <c r="A850" s="100"/>
      <c r="B850" s="11"/>
      <c r="C850" s="11"/>
      <c r="D850" s="11"/>
      <c r="E850" s="11"/>
      <c r="F850" s="11"/>
      <c r="G850" s="11"/>
      <c r="H850" s="11"/>
      <c r="I850" s="98"/>
      <c r="J850" s="11"/>
      <c r="K850" s="11"/>
      <c r="L850" s="11"/>
    </row>
    <row r="851">
      <c r="A851" s="100"/>
      <c r="B851" s="11"/>
      <c r="C851" s="11"/>
      <c r="D851" s="11"/>
      <c r="E851" s="11"/>
      <c r="F851" s="11"/>
      <c r="G851" s="11"/>
      <c r="H851" s="11"/>
      <c r="I851" s="11"/>
      <c r="J851" s="11"/>
      <c r="K851" s="11"/>
      <c r="L851" s="11"/>
    </row>
    <row r="852">
      <c r="A852" s="100"/>
      <c r="B852" s="11"/>
      <c r="C852" s="11"/>
      <c r="D852" s="11"/>
      <c r="E852" s="11"/>
      <c r="F852" s="11"/>
      <c r="G852" s="11"/>
      <c r="H852" s="11"/>
      <c r="I852" s="98"/>
      <c r="J852" s="11"/>
      <c r="K852" s="11"/>
      <c r="L852" s="11"/>
    </row>
    <row r="853">
      <c r="A853" s="100"/>
      <c r="B853" s="11"/>
      <c r="C853" s="11"/>
      <c r="D853" s="11"/>
      <c r="E853" s="11"/>
      <c r="F853" s="11"/>
      <c r="G853" s="11"/>
      <c r="H853" s="11"/>
      <c r="I853" s="98"/>
      <c r="J853" s="11"/>
      <c r="K853" s="11"/>
      <c r="L853" s="11"/>
    </row>
    <row r="854">
      <c r="A854" s="100"/>
      <c r="B854" s="11"/>
      <c r="C854" s="11"/>
      <c r="D854" s="11"/>
      <c r="E854" s="11"/>
      <c r="F854" s="11"/>
      <c r="G854" s="11"/>
      <c r="H854" s="11"/>
      <c r="I854" s="98"/>
      <c r="J854" s="11"/>
      <c r="K854" s="11"/>
      <c r="L854" s="11"/>
    </row>
    <row r="855">
      <c r="A855" s="100"/>
      <c r="B855" s="11"/>
      <c r="C855" s="11"/>
      <c r="D855" s="11"/>
      <c r="E855" s="11"/>
      <c r="F855" s="11"/>
      <c r="G855" s="11"/>
      <c r="H855" s="11"/>
      <c r="I855" s="96"/>
      <c r="J855" s="11"/>
      <c r="K855" s="11"/>
      <c r="L855" s="11"/>
    </row>
    <row r="856">
      <c r="A856" s="100"/>
      <c r="B856" s="11"/>
      <c r="C856" s="11"/>
      <c r="D856" s="11"/>
      <c r="E856" s="11"/>
      <c r="F856" s="11"/>
      <c r="G856" s="11"/>
      <c r="H856" s="11"/>
      <c r="I856" s="98"/>
      <c r="J856" s="11"/>
      <c r="K856" s="11"/>
      <c r="L856" s="11"/>
    </row>
    <row r="857">
      <c r="A857" s="100"/>
      <c r="B857" s="11"/>
      <c r="C857" s="11"/>
      <c r="D857" s="11"/>
      <c r="E857" s="11"/>
      <c r="F857" s="11"/>
      <c r="G857" s="11"/>
      <c r="H857" s="11"/>
      <c r="I857" s="98"/>
      <c r="J857" s="11"/>
      <c r="K857" s="11"/>
      <c r="L857" s="11"/>
    </row>
    <row r="858">
      <c r="A858" s="100"/>
      <c r="B858" s="11"/>
      <c r="C858" s="11"/>
      <c r="D858" s="11"/>
      <c r="E858" s="11"/>
      <c r="F858" s="11"/>
      <c r="G858" s="11"/>
      <c r="H858" s="11"/>
      <c r="I858" s="11"/>
      <c r="J858" s="11"/>
      <c r="K858" s="11"/>
      <c r="L858" s="11"/>
    </row>
    <row r="859">
      <c r="A859" s="100"/>
      <c r="B859" s="11"/>
      <c r="C859" s="11"/>
      <c r="D859" s="11"/>
      <c r="E859" s="11"/>
      <c r="F859" s="11"/>
      <c r="G859" s="11"/>
      <c r="H859" s="11"/>
      <c r="I859" s="11"/>
      <c r="J859" s="11"/>
      <c r="K859" s="11"/>
      <c r="L859" s="11"/>
    </row>
    <row r="860">
      <c r="A860" s="100"/>
      <c r="B860" s="11"/>
      <c r="C860" s="11"/>
      <c r="D860" s="11"/>
      <c r="E860" s="11"/>
      <c r="F860" s="11"/>
      <c r="G860" s="11"/>
      <c r="H860" s="11"/>
      <c r="I860" s="98"/>
      <c r="J860" s="11"/>
      <c r="K860" s="11"/>
      <c r="L860" s="11"/>
    </row>
    <row r="861">
      <c r="A861" s="100"/>
      <c r="B861" s="11"/>
      <c r="C861" s="11"/>
      <c r="D861" s="11"/>
      <c r="E861" s="11"/>
      <c r="F861" s="11"/>
      <c r="G861" s="11"/>
      <c r="H861" s="11"/>
      <c r="I861" s="98"/>
      <c r="J861" s="11"/>
      <c r="K861" s="11"/>
      <c r="L861" s="11"/>
    </row>
    <row r="862">
      <c r="A862" s="100"/>
      <c r="B862" s="11"/>
      <c r="C862" s="11"/>
      <c r="D862" s="11"/>
      <c r="E862" s="11"/>
      <c r="F862" s="11"/>
      <c r="G862" s="11"/>
      <c r="H862" s="11"/>
      <c r="I862" s="98"/>
      <c r="J862" s="11"/>
      <c r="K862" s="11"/>
      <c r="L862" s="11"/>
    </row>
    <row r="863">
      <c r="A863" s="100"/>
      <c r="B863" s="11"/>
      <c r="C863" s="11"/>
      <c r="D863" s="11"/>
      <c r="E863" s="11"/>
      <c r="F863" s="11"/>
      <c r="G863" s="11"/>
      <c r="H863" s="11"/>
      <c r="I863" s="98"/>
      <c r="J863" s="11"/>
      <c r="K863" s="11"/>
      <c r="L863" s="11"/>
    </row>
    <row r="864">
      <c r="A864" s="100"/>
      <c r="B864" s="11"/>
      <c r="C864" s="11"/>
      <c r="D864" s="11"/>
      <c r="E864" s="11"/>
      <c r="F864" s="11"/>
      <c r="G864" s="11"/>
      <c r="H864" s="11"/>
      <c r="I864" s="98"/>
      <c r="J864" s="11"/>
      <c r="K864" s="11"/>
      <c r="L864" s="11"/>
    </row>
    <row r="865">
      <c r="A865" s="100"/>
      <c r="B865" s="11"/>
      <c r="C865" s="11"/>
      <c r="D865" s="11"/>
      <c r="E865" s="11"/>
      <c r="F865" s="11"/>
      <c r="G865" s="11"/>
      <c r="H865" s="11"/>
      <c r="I865" s="11"/>
      <c r="J865" s="11"/>
      <c r="K865" s="11"/>
      <c r="L865" s="11"/>
    </row>
    <row r="866">
      <c r="A866" s="100"/>
      <c r="B866" s="11"/>
      <c r="C866" s="11"/>
      <c r="D866" s="11"/>
      <c r="E866" s="11"/>
      <c r="F866" s="11"/>
      <c r="G866" s="11"/>
      <c r="H866" s="11"/>
      <c r="I866" s="98"/>
      <c r="J866" s="11"/>
      <c r="K866" s="11"/>
      <c r="L866" s="11"/>
    </row>
    <row r="867">
      <c r="A867" s="100"/>
      <c r="B867" s="11"/>
      <c r="C867" s="11"/>
      <c r="D867" s="11"/>
      <c r="E867" s="11"/>
      <c r="F867" s="11"/>
      <c r="G867" s="11"/>
      <c r="H867" s="11"/>
      <c r="I867" s="11"/>
      <c r="J867" s="11"/>
      <c r="K867" s="11"/>
      <c r="L867" s="11"/>
    </row>
    <row r="868">
      <c r="A868" s="100"/>
      <c r="B868" s="11"/>
      <c r="C868" s="11"/>
      <c r="D868" s="11"/>
      <c r="E868" s="11"/>
      <c r="F868" s="11"/>
      <c r="G868" s="11"/>
      <c r="H868" s="11"/>
      <c r="I868" s="98"/>
      <c r="J868" s="11"/>
      <c r="K868" s="11"/>
      <c r="L868" s="11"/>
    </row>
    <row r="869">
      <c r="A869" s="100"/>
      <c r="B869" s="11"/>
      <c r="C869" s="11"/>
      <c r="D869" s="11"/>
      <c r="E869" s="11"/>
      <c r="F869" s="11"/>
      <c r="G869" s="11"/>
      <c r="H869" s="11"/>
      <c r="I869" s="97"/>
      <c r="J869" s="11"/>
      <c r="K869" s="11"/>
      <c r="L869" s="11"/>
    </row>
    <row r="870">
      <c r="A870" s="100"/>
      <c r="B870" s="11"/>
      <c r="C870" s="11"/>
      <c r="D870" s="11"/>
      <c r="E870" s="11"/>
      <c r="F870" s="11"/>
      <c r="G870" s="11"/>
      <c r="H870" s="11"/>
      <c r="I870" s="98"/>
      <c r="J870" s="11"/>
      <c r="K870" s="11"/>
      <c r="L870" s="11"/>
    </row>
    <row r="871">
      <c r="A871" s="100"/>
      <c r="B871" s="11"/>
      <c r="C871" s="11"/>
      <c r="D871" s="11"/>
      <c r="E871" s="11"/>
      <c r="F871" s="11"/>
      <c r="G871" s="11"/>
      <c r="H871" s="11"/>
      <c r="I871" s="96"/>
      <c r="J871" s="11"/>
      <c r="K871" s="11"/>
      <c r="L871" s="11"/>
    </row>
    <row r="872">
      <c r="A872" s="100"/>
      <c r="B872" s="11"/>
      <c r="C872" s="11"/>
      <c r="D872" s="11"/>
      <c r="E872" s="11"/>
      <c r="F872" s="11"/>
      <c r="G872" s="11"/>
      <c r="H872" s="11"/>
      <c r="I872" s="98"/>
      <c r="J872" s="11"/>
      <c r="K872" s="11"/>
      <c r="L872" s="11"/>
    </row>
    <row r="873">
      <c r="A873" s="100"/>
      <c r="B873" s="11"/>
      <c r="C873" s="11"/>
      <c r="D873" s="11"/>
      <c r="E873" s="11"/>
      <c r="F873" s="11"/>
      <c r="G873" s="11"/>
      <c r="H873" s="11"/>
      <c r="I873" s="11"/>
      <c r="J873" s="11"/>
      <c r="K873" s="11"/>
      <c r="L873" s="11"/>
    </row>
    <row r="874">
      <c r="A874" s="100"/>
      <c r="B874" s="11"/>
      <c r="C874" s="11"/>
      <c r="D874" s="11"/>
      <c r="E874" s="11"/>
      <c r="F874" s="11"/>
      <c r="G874" s="11"/>
      <c r="H874" s="11"/>
      <c r="I874" s="98"/>
      <c r="J874" s="11"/>
      <c r="K874" s="11"/>
      <c r="L874" s="11"/>
    </row>
    <row r="875">
      <c r="A875" s="100"/>
      <c r="B875" s="11"/>
      <c r="C875" s="11"/>
      <c r="D875" s="11"/>
      <c r="E875" s="11"/>
      <c r="F875" s="11"/>
      <c r="G875" s="11"/>
      <c r="H875" s="11"/>
      <c r="I875" s="96"/>
      <c r="J875" s="11"/>
      <c r="K875" s="11"/>
      <c r="L875" s="11"/>
    </row>
    <row r="876">
      <c r="A876" s="100"/>
      <c r="B876" s="11"/>
      <c r="C876" s="11"/>
      <c r="D876" s="11"/>
      <c r="E876" s="11"/>
      <c r="F876" s="11"/>
      <c r="G876" s="11"/>
      <c r="H876" s="11"/>
      <c r="I876" s="98"/>
      <c r="J876" s="11"/>
      <c r="K876" s="11"/>
      <c r="L876" s="11"/>
    </row>
    <row r="877">
      <c r="A877" s="100"/>
      <c r="B877" s="11"/>
      <c r="C877" s="11"/>
      <c r="D877" s="11"/>
      <c r="E877" s="11"/>
      <c r="F877" s="11"/>
      <c r="G877" s="11"/>
      <c r="H877" s="11"/>
      <c r="I877" s="98"/>
      <c r="J877" s="11"/>
      <c r="K877" s="11"/>
      <c r="L877" s="11"/>
    </row>
    <row r="878">
      <c r="A878" s="100"/>
      <c r="B878" s="11"/>
      <c r="C878" s="11"/>
      <c r="D878" s="11"/>
      <c r="E878" s="11"/>
      <c r="F878" s="11"/>
      <c r="G878" s="11"/>
      <c r="H878" s="11"/>
      <c r="I878" s="96"/>
      <c r="J878" s="11"/>
      <c r="K878" s="11"/>
      <c r="L878" s="11"/>
    </row>
    <row r="879">
      <c r="A879" s="100"/>
      <c r="B879" s="11"/>
      <c r="C879" s="11"/>
      <c r="D879" s="11"/>
      <c r="E879" s="11"/>
      <c r="F879" s="11"/>
      <c r="G879" s="11"/>
      <c r="H879" s="11"/>
      <c r="I879" s="98"/>
      <c r="J879" s="11"/>
      <c r="K879" s="11"/>
      <c r="L879" s="11"/>
    </row>
    <row r="880">
      <c r="A880" s="100"/>
      <c r="B880" s="11"/>
      <c r="C880" s="11"/>
      <c r="D880" s="11"/>
      <c r="E880" s="11"/>
      <c r="F880" s="11"/>
      <c r="G880" s="11"/>
      <c r="H880" s="11"/>
      <c r="I880" s="96"/>
      <c r="J880" s="11"/>
      <c r="K880" s="11"/>
      <c r="L880" s="11"/>
    </row>
    <row r="881">
      <c r="A881" s="100"/>
      <c r="B881" s="11"/>
      <c r="C881" s="11"/>
      <c r="D881" s="11"/>
      <c r="E881" s="11"/>
      <c r="F881" s="11"/>
      <c r="G881" s="11"/>
      <c r="H881" s="11"/>
      <c r="I881" s="11"/>
      <c r="J881" s="11"/>
      <c r="K881" s="11"/>
      <c r="L881" s="11"/>
    </row>
    <row r="882">
      <c r="A882" s="100"/>
      <c r="B882" s="11"/>
      <c r="C882" s="11"/>
      <c r="D882" s="11"/>
      <c r="E882" s="11"/>
      <c r="F882" s="11"/>
      <c r="G882" s="11"/>
      <c r="H882" s="11"/>
      <c r="I882" s="96"/>
      <c r="J882" s="11"/>
      <c r="K882" s="11"/>
      <c r="L882" s="11"/>
    </row>
    <row r="883">
      <c r="A883" s="100"/>
      <c r="B883" s="11"/>
      <c r="C883" s="11"/>
      <c r="D883" s="11"/>
      <c r="E883" s="11"/>
      <c r="F883" s="11"/>
      <c r="G883" s="11"/>
      <c r="H883" s="11"/>
      <c r="I883" s="11"/>
      <c r="J883" s="11"/>
      <c r="K883" s="11"/>
      <c r="L883" s="11"/>
    </row>
    <row r="884">
      <c r="A884" s="100"/>
      <c r="B884" s="11"/>
      <c r="C884" s="11"/>
      <c r="D884" s="11"/>
      <c r="E884" s="11"/>
      <c r="F884" s="11"/>
      <c r="G884" s="11"/>
      <c r="H884" s="11"/>
      <c r="I884" s="11"/>
      <c r="J884" s="11"/>
      <c r="K884" s="11"/>
      <c r="L884" s="11"/>
    </row>
    <row r="885">
      <c r="A885" s="100"/>
      <c r="B885" s="11"/>
      <c r="C885" s="11"/>
      <c r="D885" s="11"/>
      <c r="E885" s="11"/>
      <c r="F885" s="11"/>
      <c r="G885" s="11"/>
      <c r="H885" s="11"/>
      <c r="I885" s="96"/>
      <c r="J885" s="11"/>
      <c r="K885" s="11"/>
      <c r="L885" s="11"/>
    </row>
    <row r="886">
      <c r="A886" s="100"/>
      <c r="B886" s="11"/>
      <c r="C886" s="11"/>
      <c r="D886" s="11"/>
      <c r="E886" s="11"/>
      <c r="F886" s="11"/>
      <c r="G886" s="11"/>
      <c r="H886" s="11"/>
      <c r="I886" s="96"/>
      <c r="J886" s="11"/>
      <c r="K886" s="11"/>
      <c r="L886" s="11"/>
    </row>
    <row r="887">
      <c r="A887" s="100"/>
      <c r="B887" s="11"/>
      <c r="C887" s="11"/>
      <c r="D887" s="11"/>
      <c r="E887" s="11"/>
      <c r="F887" s="11"/>
      <c r="G887" s="11"/>
      <c r="H887" s="11"/>
      <c r="I887" s="98"/>
      <c r="J887" s="11"/>
      <c r="K887" s="11"/>
      <c r="L887" s="11"/>
    </row>
    <row r="888">
      <c r="A888" s="100"/>
      <c r="B888" s="11"/>
      <c r="C888" s="11"/>
      <c r="D888" s="11"/>
      <c r="E888" s="11"/>
      <c r="F888" s="11"/>
      <c r="G888" s="11"/>
      <c r="H888" s="11"/>
      <c r="I888" s="98"/>
      <c r="J888" s="11"/>
      <c r="K888" s="11"/>
      <c r="L888" s="11"/>
    </row>
    <row r="889">
      <c r="A889" s="100"/>
      <c r="B889" s="11"/>
      <c r="C889" s="11"/>
      <c r="D889" s="11"/>
      <c r="E889" s="11"/>
      <c r="F889" s="11"/>
      <c r="G889" s="11"/>
      <c r="H889" s="11"/>
      <c r="I889" s="97"/>
      <c r="J889" s="11"/>
      <c r="K889" s="11"/>
      <c r="L889" s="11"/>
    </row>
    <row r="890">
      <c r="A890" s="100"/>
      <c r="B890" s="11"/>
      <c r="C890" s="11"/>
      <c r="D890" s="11"/>
      <c r="E890" s="11"/>
      <c r="F890" s="11"/>
      <c r="G890" s="11"/>
      <c r="H890" s="11"/>
      <c r="I890" s="11"/>
      <c r="J890" s="11"/>
      <c r="K890" s="11"/>
      <c r="L890" s="11"/>
    </row>
    <row r="891">
      <c r="A891" s="100"/>
      <c r="B891" s="11"/>
      <c r="C891" s="11"/>
      <c r="D891" s="11"/>
      <c r="E891" s="11"/>
      <c r="F891" s="11"/>
      <c r="G891" s="11"/>
      <c r="H891" s="11"/>
      <c r="I891" s="11"/>
      <c r="J891" s="11"/>
      <c r="K891" s="11"/>
      <c r="L891" s="11"/>
    </row>
    <row r="892">
      <c r="A892" s="100"/>
      <c r="B892" s="11"/>
      <c r="C892" s="11"/>
      <c r="D892" s="11"/>
      <c r="E892" s="11"/>
      <c r="F892" s="11"/>
      <c r="G892" s="11"/>
      <c r="H892" s="11"/>
      <c r="I892" s="11"/>
      <c r="J892" s="11"/>
      <c r="K892" s="11"/>
      <c r="L892" s="11"/>
    </row>
    <row r="893">
      <c r="A893" s="100"/>
      <c r="B893" s="11"/>
      <c r="C893" s="11"/>
      <c r="D893" s="11"/>
      <c r="E893" s="11"/>
      <c r="F893" s="11"/>
      <c r="G893" s="11"/>
      <c r="H893" s="11"/>
      <c r="I893" s="11"/>
      <c r="J893" s="11"/>
      <c r="K893" s="11"/>
      <c r="L893" s="11"/>
    </row>
    <row r="894">
      <c r="A894" s="100"/>
      <c r="B894" s="11"/>
      <c r="C894" s="11"/>
      <c r="D894" s="11"/>
      <c r="E894" s="11"/>
      <c r="F894" s="11"/>
      <c r="G894" s="11"/>
      <c r="H894" s="11"/>
      <c r="I894" s="97"/>
      <c r="J894" s="11"/>
      <c r="K894" s="11"/>
      <c r="L894" s="11"/>
    </row>
    <row r="895">
      <c r="A895" s="100"/>
      <c r="B895" s="11"/>
      <c r="C895" s="11"/>
      <c r="D895" s="11"/>
      <c r="E895" s="11"/>
      <c r="F895" s="11"/>
      <c r="G895" s="11"/>
      <c r="H895" s="11"/>
      <c r="I895" s="98"/>
      <c r="J895" s="11"/>
      <c r="K895" s="11"/>
      <c r="L895" s="11"/>
    </row>
    <row r="896">
      <c r="A896" s="100"/>
      <c r="B896" s="11"/>
      <c r="C896" s="11"/>
      <c r="D896" s="11"/>
      <c r="E896" s="11"/>
      <c r="F896" s="11"/>
      <c r="G896" s="11"/>
      <c r="H896" s="11"/>
      <c r="I896" s="11"/>
      <c r="J896" s="11"/>
      <c r="K896" s="11"/>
      <c r="L896" s="11"/>
    </row>
    <row r="897">
      <c r="A897" s="100"/>
      <c r="B897" s="11"/>
      <c r="C897" s="11"/>
      <c r="D897" s="11"/>
      <c r="E897" s="11"/>
      <c r="F897" s="11"/>
      <c r="G897" s="11"/>
      <c r="H897" s="11"/>
      <c r="I897" s="97"/>
      <c r="J897" s="11"/>
      <c r="K897" s="11"/>
      <c r="L897" s="11"/>
    </row>
    <row r="898">
      <c r="A898" s="100"/>
      <c r="B898" s="11"/>
      <c r="C898" s="11"/>
      <c r="D898" s="11"/>
      <c r="E898" s="11"/>
      <c r="F898" s="11"/>
      <c r="G898" s="11"/>
      <c r="H898" s="11"/>
      <c r="I898" s="11"/>
      <c r="J898" s="11"/>
      <c r="K898" s="11"/>
      <c r="L898" s="11"/>
    </row>
    <row r="899">
      <c r="A899" s="100"/>
      <c r="B899" s="11"/>
      <c r="C899" s="11"/>
      <c r="D899" s="11"/>
      <c r="E899" s="11"/>
      <c r="F899" s="11"/>
      <c r="G899" s="11"/>
      <c r="H899" s="11"/>
      <c r="I899" s="11"/>
      <c r="J899" s="11"/>
      <c r="K899" s="11"/>
      <c r="L899" s="11"/>
    </row>
    <row r="900">
      <c r="A900" s="100"/>
      <c r="B900" s="11"/>
      <c r="C900" s="11"/>
      <c r="D900" s="11"/>
      <c r="E900" s="11"/>
      <c r="F900" s="11"/>
      <c r="G900" s="11"/>
      <c r="H900" s="11"/>
      <c r="I900" s="96"/>
      <c r="J900" s="11"/>
      <c r="K900" s="11"/>
      <c r="L900" s="11"/>
    </row>
    <row r="901">
      <c r="A901" s="100"/>
      <c r="B901" s="11"/>
      <c r="C901" s="11"/>
      <c r="D901" s="11"/>
      <c r="E901" s="11"/>
      <c r="F901" s="11"/>
      <c r="G901" s="11"/>
      <c r="H901" s="11"/>
      <c r="I901" s="96"/>
      <c r="J901" s="11"/>
      <c r="K901" s="11"/>
      <c r="L901" s="11"/>
    </row>
    <row r="902">
      <c r="A902" s="100"/>
      <c r="B902" s="11"/>
      <c r="C902" s="11"/>
      <c r="D902" s="11"/>
      <c r="E902" s="11"/>
      <c r="F902" s="11"/>
      <c r="G902" s="11"/>
      <c r="H902" s="11"/>
      <c r="I902" s="97"/>
      <c r="J902" s="11"/>
      <c r="K902" s="11"/>
      <c r="L902" s="11"/>
    </row>
    <row r="903">
      <c r="A903" s="100"/>
      <c r="B903" s="11"/>
      <c r="C903" s="11"/>
      <c r="D903" s="11"/>
      <c r="E903" s="11"/>
      <c r="F903" s="11"/>
      <c r="G903" s="11"/>
      <c r="H903" s="11"/>
      <c r="I903" s="11"/>
      <c r="J903" s="11"/>
      <c r="K903" s="11"/>
      <c r="L903" s="11"/>
    </row>
    <row r="904">
      <c r="A904" s="100"/>
      <c r="B904" s="11"/>
      <c r="C904" s="11"/>
      <c r="D904" s="11"/>
      <c r="E904" s="11"/>
      <c r="F904" s="11"/>
      <c r="G904" s="11"/>
      <c r="H904" s="11"/>
      <c r="I904" s="97"/>
      <c r="J904" s="11"/>
      <c r="K904" s="11"/>
      <c r="L904" s="11"/>
    </row>
    <row r="905">
      <c r="A905" s="100"/>
      <c r="B905" s="11"/>
      <c r="C905" s="11"/>
      <c r="D905" s="11"/>
      <c r="E905" s="11"/>
      <c r="F905" s="11"/>
      <c r="G905" s="11"/>
      <c r="H905" s="11"/>
      <c r="I905" s="11"/>
      <c r="J905" s="11"/>
      <c r="K905" s="11"/>
      <c r="L905" s="11"/>
    </row>
    <row r="906">
      <c r="A906" s="100"/>
      <c r="B906" s="11"/>
      <c r="C906" s="11"/>
      <c r="D906" s="11"/>
      <c r="E906" s="11"/>
      <c r="F906" s="11"/>
      <c r="G906" s="11"/>
      <c r="H906" s="11"/>
      <c r="I906" s="96"/>
      <c r="J906" s="11"/>
      <c r="K906" s="11"/>
      <c r="L906" s="11"/>
    </row>
    <row r="907">
      <c r="A907" s="100"/>
      <c r="B907" s="11"/>
      <c r="C907" s="11"/>
      <c r="D907" s="11"/>
      <c r="E907" s="11"/>
      <c r="F907" s="11"/>
      <c r="G907" s="11"/>
      <c r="H907" s="11"/>
      <c r="I907" s="96"/>
      <c r="J907" s="11"/>
      <c r="K907" s="11"/>
      <c r="L907" s="11"/>
    </row>
    <row r="908">
      <c r="A908" s="100"/>
      <c r="B908" s="11"/>
      <c r="C908" s="11"/>
      <c r="D908" s="11"/>
      <c r="E908" s="11"/>
      <c r="F908" s="11"/>
      <c r="G908" s="11"/>
      <c r="H908" s="11"/>
      <c r="I908" s="11"/>
      <c r="J908" s="11"/>
      <c r="K908" s="11"/>
      <c r="L908" s="11"/>
    </row>
    <row r="909">
      <c r="A909" s="100"/>
      <c r="B909" s="11"/>
      <c r="C909" s="11"/>
      <c r="D909" s="11"/>
      <c r="E909" s="11"/>
      <c r="F909" s="11"/>
      <c r="G909" s="11"/>
      <c r="H909" s="11"/>
      <c r="I909" s="11"/>
      <c r="J909" s="11"/>
      <c r="K909" s="11"/>
      <c r="L909" s="11"/>
    </row>
    <row r="910">
      <c r="A910" s="100"/>
      <c r="B910" s="11"/>
      <c r="C910" s="11"/>
      <c r="D910" s="11"/>
      <c r="E910" s="11"/>
      <c r="F910" s="11"/>
      <c r="G910" s="11"/>
      <c r="H910" s="11"/>
      <c r="I910" s="96"/>
      <c r="J910" s="11"/>
      <c r="K910" s="11"/>
      <c r="L910" s="11"/>
    </row>
    <row r="911">
      <c r="A911" s="100"/>
      <c r="B911" s="11"/>
      <c r="C911" s="11"/>
      <c r="D911" s="11"/>
      <c r="E911" s="11"/>
      <c r="F911" s="11"/>
      <c r="G911" s="11"/>
      <c r="H911" s="11"/>
      <c r="I911" s="96"/>
      <c r="J911" s="11"/>
      <c r="K911" s="11"/>
      <c r="L911" s="11"/>
    </row>
    <row r="912">
      <c r="A912" s="100"/>
      <c r="B912" s="11"/>
      <c r="C912" s="11"/>
      <c r="D912" s="11"/>
      <c r="E912" s="11"/>
      <c r="F912" s="11"/>
      <c r="G912" s="11"/>
      <c r="H912" s="11"/>
      <c r="I912" s="11"/>
      <c r="J912" s="11"/>
      <c r="K912" s="11"/>
      <c r="L912" s="11"/>
    </row>
    <row r="913">
      <c r="A913" s="100"/>
      <c r="B913" s="11"/>
      <c r="C913" s="11"/>
      <c r="D913" s="11"/>
      <c r="E913" s="11"/>
      <c r="F913" s="11"/>
      <c r="G913" s="11"/>
      <c r="H913" s="11"/>
      <c r="I913" s="11"/>
      <c r="J913" s="11"/>
      <c r="K913" s="11"/>
      <c r="L913" s="11"/>
    </row>
    <row r="914">
      <c r="A914" s="100"/>
      <c r="B914" s="11"/>
      <c r="C914" s="11"/>
      <c r="D914" s="11"/>
      <c r="E914" s="11"/>
      <c r="F914" s="11"/>
      <c r="G914" s="11"/>
      <c r="H914" s="11"/>
      <c r="I914" s="11"/>
      <c r="J914" s="11"/>
      <c r="K914" s="11"/>
      <c r="L914" s="11"/>
    </row>
    <row r="915">
      <c r="A915" s="100"/>
      <c r="B915" s="11"/>
      <c r="C915" s="11"/>
      <c r="D915" s="11"/>
      <c r="E915" s="11"/>
      <c r="F915" s="11"/>
      <c r="G915" s="11"/>
      <c r="H915" s="11"/>
      <c r="I915" s="96"/>
      <c r="J915" s="11"/>
      <c r="K915" s="11"/>
      <c r="L915" s="11"/>
    </row>
    <row r="916">
      <c r="A916" s="100"/>
      <c r="B916" s="11"/>
      <c r="C916" s="11"/>
      <c r="D916" s="11"/>
      <c r="E916" s="11"/>
      <c r="F916" s="11"/>
      <c r="G916" s="11"/>
      <c r="H916" s="11"/>
      <c r="I916" s="96"/>
      <c r="J916" s="11"/>
      <c r="K916" s="11"/>
      <c r="L916" s="11"/>
    </row>
    <row r="917">
      <c r="A917" s="100"/>
      <c r="B917" s="11"/>
      <c r="C917" s="11"/>
      <c r="D917" s="11"/>
      <c r="E917" s="11"/>
      <c r="F917" s="11"/>
      <c r="G917" s="11"/>
      <c r="H917" s="11"/>
      <c r="I917" s="98"/>
      <c r="J917" s="11"/>
      <c r="K917" s="11"/>
      <c r="L917" s="11"/>
    </row>
    <row r="918">
      <c r="A918" s="100"/>
      <c r="B918" s="11"/>
      <c r="C918" s="11"/>
      <c r="D918" s="11"/>
      <c r="E918" s="11"/>
      <c r="F918" s="11"/>
      <c r="G918" s="11"/>
      <c r="H918" s="11"/>
      <c r="I918" s="96"/>
      <c r="J918" s="11"/>
      <c r="K918" s="11"/>
      <c r="L918" s="11"/>
    </row>
    <row r="919">
      <c r="A919" s="100"/>
      <c r="B919" s="11"/>
      <c r="C919" s="11"/>
      <c r="D919" s="11"/>
      <c r="E919" s="11"/>
      <c r="F919" s="11"/>
      <c r="G919" s="11"/>
      <c r="H919" s="11"/>
      <c r="I919" s="11"/>
      <c r="J919" s="11"/>
      <c r="K919" s="11"/>
      <c r="L919" s="11"/>
    </row>
    <row r="920">
      <c r="A920" s="100"/>
      <c r="B920" s="11"/>
      <c r="C920" s="11"/>
      <c r="D920" s="11"/>
      <c r="E920" s="11"/>
      <c r="F920" s="11"/>
      <c r="G920" s="11"/>
      <c r="H920" s="11"/>
      <c r="I920" s="98"/>
      <c r="J920" s="11"/>
      <c r="K920" s="11"/>
      <c r="L920" s="11"/>
    </row>
    <row r="921">
      <c r="A921" s="100"/>
      <c r="B921" s="11"/>
      <c r="C921" s="11"/>
      <c r="D921" s="11"/>
      <c r="E921" s="11"/>
      <c r="F921" s="11"/>
      <c r="G921" s="11"/>
      <c r="H921" s="11"/>
      <c r="I921" s="98"/>
      <c r="J921" s="11"/>
      <c r="K921" s="11"/>
      <c r="L921" s="11"/>
    </row>
    <row r="922">
      <c r="A922" s="100"/>
      <c r="B922" s="11"/>
      <c r="C922" s="11"/>
      <c r="D922" s="11"/>
      <c r="E922" s="11"/>
      <c r="F922" s="11"/>
      <c r="G922" s="11"/>
      <c r="H922" s="11"/>
      <c r="I922" s="11"/>
      <c r="J922" s="11"/>
      <c r="K922" s="11"/>
      <c r="L922" s="11"/>
    </row>
    <row r="923">
      <c r="A923" s="100"/>
      <c r="B923" s="11"/>
      <c r="C923" s="11"/>
      <c r="D923" s="11"/>
      <c r="E923" s="11"/>
      <c r="F923" s="11"/>
      <c r="G923" s="11"/>
      <c r="H923" s="11"/>
      <c r="I923" s="97"/>
      <c r="J923" s="11"/>
      <c r="K923" s="11"/>
      <c r="L923" s="11"/>
    </row>
    <row r="924">
      <c r="A924" s="100"/>
      <c r="B924" s="11"/>
      <c r="C924" s="11"/>
      <c r="D924" s="11"/>
      <c r="E924" s="11"/>
      <c r="F924" s="11"/>
      <c r="G924" s="11"/>
      <c r="H924" s="11"/>
      <c r="I924" s="98"/>
      <c r="J924" s="11"/>
      <c r="K924" s="11"/>
      <c r="L924" s="11"/>
    </row>
    <row r="925">
      <c r="A925" s="100"/>
      <c r="B925" s="11"/>
      <c r="C925" s="11"/>
      <c r="D925" s="11"/>
      <c r="E925" s="11"/>
      <c r="F925" s="11"/>
      <c r="G925" s="11"/>
      <c r="H925" s="11"/>
      <c r="I925" s="11"/>
      <c r="J925" s="11"/>
      <c r="K925" s="11"/>
      <c r="L925" s="11"/>
    </row>
    <row r="926">
      <c r="A926" s="100"/>
      <c r="B926" s="11"/>
      <c r="C926" s="11"/>
      <c r="D926" s="11"/>
      <c r="E926" s="11"/>
      <c r="F926" s="11"/>
      <c r="G926" s="11"/>
      <c r="H926" s="11"/>
      <c r="I926" s="11"/>
      <c r="J926" s="11"/>
      <c r="K926" s="11"/>
      <c r="L926" s="11"/>
    </row>
    <row r="927">
      <c r="A927" s="100"/>
      <c r="B927" s="11"/>
      <c r="C927" s="11"/>
      <c r="D927" s="11"/>
      <c r="E927" s="11"/>
      <c r="F927" s="11"/>
      <c r="G927" s="11"/>
      <c r="H927" s="11"/>
      <c r="I927" s="11"/>
      <c r="J927" s="11"/>
      <c r="K927" s="11"/>
      <c r="L927" s="11"/>
    </row>
    <row r="928">
      <c r="A928" s="100"/>
      <c r="B928" s="11"/>
      <c r="C928" s="11"/>
      <c r="D928" s="11"/>
      <c r="E928" s="11"/>
      <c r="F928" s="11"/>
      <c r="G928" s="11"/>
      <c r="H928" s="11"/>
      <c r="I928" s="11"/>
      <c r="J928" s="11"/>
      <c r="K928" s="11"/>
      <c r="L928" s="11"/>
    </row>
    <row r="929">
      <c r="A929" s="100"/>
      <c r="B929" s="11"/>
      <c r="C929" s="11"/>
      <c r="D929" s="11"/>
      <c r="E929" s="11"/>
      <c r="F929" s="11"/>
      <c r="G929" s="11"/>
      <c r="H929" s="11"/>
      <c r="I929" s="98"/>
      <c r="J929" s="11"/>
      <c r="K929" s="11"/>
      <c r="L929" s="11"/>
    </row>
    <row r="930">
      <c r="A930" s="100"/>
      <c r="B930" s="11"/>
      <c r="C930" s="11"/>
      <c r="D930" s="11"/>
      <c r="E930" s="11"/>
      <c r="F930" s="11"/>
      <c r="G930" s="11"/>
      <c r="H930" s="11"/>
      <c r="I930" s="98"/>
      <c r="J930" s="11"/>
      <c r="K930" s="11"/>
      <c r="L930" s="11"/>
    </row>
    <row r="931">
      <c r="A931" s="100"/>
      <c r="B931" s="11"/>
      <c r="C931" s="11"/>
      <c r="D931" s="11"/>
      <c r="E931" s="11"/>
      <c r="F931" s="11"/>
      <c r="G931" s="11"/>
      <c r="H931" s="11"/>
      <c r="I931" s="96"/>
      <c r="J931" s="11"/>
      <c r="K931" s="11"/>
      <c r="L931" s="11"/>
    </row>
    <row r="932">
      <c r="A932" s="100"/>
      <c r="B932" s="11"/>
      <c r="C932" s="11"/>
      <c r="D932" s="11"/>
      <c r="E932" s="11"/>
      <c r="F932" s="11"/>
      <c r="G932" s="11"/>
      <c r="H932" s="11"/>
      <c r="I932" s="96"/>
      <c r="J932" s="11"/>
      <c r="K932" s="11"/>
      <c r="L932" s="11"/>
    </row>
    <row r="933">
      <c r="A933" s="100"/>
      <c r="B933" s="11"/>
      <c r="C933" s="11"/>
      <c r="D933" s="11"/>
      <c r="E933" s="11"/>
      <c r="F933" s="11"/>
      <c r="G933" s="11"/>
      <c r="H933" s="11"/>
      <c r="I933" s="11"/>
      <c r="J933" s="11"/>
      <c r="K933" s="11"/>
      <c r="L933" s="11"/>
    </row>
    <row r="934">
      <c r="A934" s="100"/>
      <c r="B934" s="11"/>
      <c r="C934" s="11"/>
      <c r="D934" s="11"/>
      <c r="E934" s="11"/>
      <c r="F934" s="11"/>
      <c r="G934" s="11"/>
      <c r="H934" s="11"/>
      <c r="I934" s="96"/>
      <c r="J934" s="11"/>
      <c r="K934" s="11"/>
      <c r="L934" s="11"/>
    </row>
    <row r="935">
      <c r="A935" s="100"/>
      <c r="B935" s="11"/>
      <c r="C935" s="11"/>
      <c r="D935" s="11"/>
      <c r="E935" s="11"/>
      <c r="F935" s="11"/>
      <c r="G935" s="11"/>
      <c r="H935" s="11"/>
      <c r="I935" s="96"/>
      <c r="J935" s="11"/>
      <c r="K935" s="11"/>
      <c r="L935" s="11"/>
    </row>
    <row r="936">
      <c r="A936" s="100"/>
      <c r="B936" s="11"/>
      <c r="C936" s="11"/>
      <c r="D936" s="11"/>
      <c r="E936" s="11"/>
      <c r="F936" s="11"/>
      <c r="G936" s="11"/>
      <c r="H936" s="11"/>
      <c r="I936" s="11"/>
      <c r="J936" s="11"/>
      <c r="K936" s="11"/>
      <c r="L936" s="11"/>
    </row>
    <row r="937">
      <c r="A937" s="100"/>
      <c r="B937" s="11"/>
      <c r="C937" s="11"/>
      <c r="D937" s="11"/>
      <c r="E937" s="11"/>
      <c r="F937" s="11"/>
      <c r="G937" s="11"/>
      <c r="H937" s="11"/>
      <c r="I937" s="11"/>
      <c r="J937" s="11"/>
      <c r="K937" s="11"/>
      <c r="L937" s="11"/>
    </row>
    <row r="938">
      <c r="A938" s="100"/>
      <c r="B938" s="11"/>
      <c r="C938" s="11"/>
      <c r="D938" s="11"/>
      <c r="E938" s="11"/>
      <c r="F938" s="11"/>
      <c r="G938" s="11"/>
      <c r="H938" s="11"/>
      <c r="I938" s="11"/>
      <c r="J938" s="11"/>
      <c r="K938" s="11"/>
      <c r="L938" s="11"/>
    </row>
    <row r="939">
      <c r="A939" s="100"/>
      <c r="B939" s="11"/>
      <c r="C939" s="11"/>
      <c r="D939" s="11"/>
      <c r="E939" s="11"/>
      <c r="F939" s="11"/>
      <c r="G939" s="11"/>
      <c r="H939" s="11"/>
      <c r="I939" s="11"/>
      <c r="J939" s="11"/>
      <c r="K939" s="11"/>
      <c r="L939" s="11"/>
    </row>
    <row r="940">
      <c r="A940" s="100"/>
      <c r="B940" s="11"/>
      <c r="C940" s="11"/>
      <c r="D940" s="11"/>
      <c r="E940" s="11"/>
      <c r="F940" s="11"/>
      <c r="G940" s="11"/>
      <c r="H940" s="11"/>
      <c r="I940" s="97"/>
      <c r="J940" s="11"/>
      <c r="K940" s="11"/>
      <c r="L940" s="11"/>
    </row>
    <row r="941">
      <c r="A941" s="100"/>
      <c r="B941" s="11"/>
      <c r="C941" s="11"/>
      <c r="D941" s="11"/>
      <c r="E941" s="11"/>
      <c r="F941" s="11"/>
      <c r="G941" s="11"/>
      <c r="H941" s="11"/>
      <c r="I941" s="11"/>
      <c r="J941" s="11"/>
      <c r="K941" s="11"/>
      <c r="L941" s="11"/>
    </row>
    <row r="942">
      <c r="A942" s="100"/>
      <c r="B942" s="11"/>
      <c r="C942" s="11"/>
      <c r="D942" s="11"/>
      <c r="E942" s="11"/>
      <c r="F942" s="11"/>
      <c r="G942" s="11"/>
      <c r="H942" s="11"/>
      <c r="I942" s="11"/>
      <c r="J942" s="11"/>
      <c r="K942" s="11"/>
      <c r="L942" s="11"/>
    </row>
    <row r="943">
      <c r="A943" s="100"/>
      <c r="B943" s="11"/>
      <c r="C943" s="11"/>
      <c r="D943" s="11"/>
      <c r="E943" s="11"/>
      <c r="F943" s="11"/>
      <c r="G943" s="11"/>
      <c r="H943" s="11"/>
      <c r="I943" s="11"/>
      <c r="J943" s="11"/>
      <c r="K943" s="11"/>
      <c r="L943" s="11"/>
    </row>
    <row r="944">
      <c r="A944" s="100"/>
      <c r="B944" s="11"/>
      <c r="C944" s="11"/>
      <c r="D944" s="11"/>
      <c r="E944" s="11"/>
      <c r="F944" s="11"/>
      <c r="G944" s="11"/>
      <c r="H944" s="11"/>
      <c r="I944" s="11"/>
      <c r="J944" s="11"/>
      <c r="K944" s="11"/>
      <c r="L944" s="11"/>
    </row>
    <row r="945">
      <c r="A945" s="100"/>
      <c r="B945" s="11"/>
      <c r="C945" s="11"/>
      <c r="D945" s="11"/>
      <c r="E945" s="11"/>
      <c r="F945" s="11"/>
      <c r="G945" s="11"/>
      <c r="H945" s="11"/>
      <c r="I945" s="11"/>
      <c r="J945" s="11"/>
      <c r="K945" s="11"/>
      <c r="L945" s="11"/>
    </row>
    <row r="946">
      <c r="A946" s="100"/>
      <c r="B946" s="11"/>
      <c r="C946" s="11"/>
      <c r="D946" s="11"/>
      <c r="E946" s="11"/>
      <c r="F946" s="11"/>
      <c r="G946" s="11"/>
      <c r="H946" s="11"/>
      <c r="I946" s="11"/>
      <c r="J946" s="11"/>
      <c r="K946" s="11"/>
      <c r="L946" s="11"/>
    </row>
    <row r="947">
      <c r="A947" s="100"/>
      <c r="B947" s="11"/>
      <c r="C947" s="11"/>
      <c r="D947" s="11"/>
      <c r="E947" s="11"/>
      <c r="F947" s="11"/>
      <c r="G947" s="11"/>
      <c r="H947" s="11"/>
      <c r="I947" s="96"/>
      <c r="J947" s="11"/>
      <c r="K947" s="11"/>
      <c r="L947" s="11"/>
    </row>
    <row r="948">
      <c r="A948" s="100"/>
      <c r="B948" s="11"/>
      <c r="C948" s="11"/>
      <c r="D948" s="11"/>
      <c r="E948" s="11"/>
      <c r="F948" s="11"/>
      <c r="G948" s="11"/>
      <c r="H948" s="11"/>
      <c r="I948" s="11"/>
      <c r="J948" s="11"/>
      <c r="K948" s="11"/>
      <c r="L948" s="11"/>
    </row>
    <row r="949">
      <c r="A949" s="100"/>
      <c r="B949" s="11"/>
      <c r="C949" s="11"/>
      <c r="D949" s="11"/>
      <c r="E949" s="11"/>
      <c r="F949" s="11"/>
      <c r="G949" s="11"/>
      <c r="H949" s="11"/>
      <c r="I949" s="98"/>
      <c r="J949" s="11"/>
      <c r="K949" s="11"/>
      <c r="L949" s="11"/>
    </row>
    <row r="950">
      <c r="A950" s="100"/>
      <c r="B950" s="11"/>
      <c r="C950" s="11"/>
      <c r="D950" s="11"/>
      <c r="E950" s="11"/>
      <c r="F950" s="11"/>
      <c r="G950" s="11"/>
      <c r="H950" s="11"/>
      <c r="I950" s="98"/>
      <c r="J950" s="11"/>
      <c r="K950" s="11"/>
      <c r="L950" s="11"/>
    </row>
    <row r="951">
      <c r="A951" s="100"/>
      <c r="B951" s="11"/>
      <c r="C951" s="11"/>
      <c r="D951" s="11"/>
      <c r="E951" s="11"/>
      <c r="F951" s="11"/>
      <c r="G951" s="11"/>
      <c r="H951" s="11"/>
      <c r="I951" s="11"/>
      <c r="J951" s="11"/>
      <c r="K951" s="11"/>
      <c r="L951" s="11"/>
    </row>
    <row r="952">
      <c r="A952" s="100"/>
      <c r="B952" s="11"/>
      <c r="C952" s="11"/>
      <c r="D952" s="11"/>
      <c r="E952" s="11"/>
      <c r="F952" s="11"/>
      <c r="G952" s="11"/>
      <c r="H952" s="11"/>
      <c r="I952" s="11"/>
      <c r="J952" s="11"/>
      <c r="K952" s="11"/>
      <c r="L952" s="11"/>
    </row>
    <row r="953">
      <c r="A953" s="100"/>
      <c r="B953" s="11"/>
      <c r="C953" s="11"/>
      <c r="D953" s="11"/>
      <c r="E953" s="11"/>
      <c r="F953" s="11"/>
      <c r="G953" s="11"/>
      <c r="H953" s="11"/>
      <c r="I953" s="97"/>
      <c r="J953" s="11"/>
      <c r="K953" s="11"/>
      <c r="L953" s="11"/>
    </row>
    <row r="954">
      <c r="A954" s="100"/>
      <c r="B954" s="11"/>
      <c r="C954" s="11"/>
      <c r="D954" s="11"/>
      <c r="E954" s="11"/>
      <c r="F954" s="11"/>
      <c r="G954" s="11"/>
      <c r="H954" s="11"/>
      <c r="I954" s="97"/>
      <c r="J954" s="11"/>
      <c r="K954" s="11"/>
      <c r="L954" s="11"/>
    </row>
    <row r="955">
      <c r="A955" s="100"/>
      <c r="B955" s="11"/>
      <c r="C955" s="11"/>
      <c r="D955" s="11"/>
      <c r="E955" s="11"/>
      <c r="F955" s="11"/>
      <c r="G955" s="11"/>
      <c r="H955" s="11"/>
      <c r="I955" s="96"/>
      <c r="J955" s="11"/>
      <c r="K955" s="11"/>
      <c r="L955" s="11"/>
    </row>
    <row r="956">
      <c r="A956" s="100"/>
      <c r="B956" s="11"/>
      <c r="C956" s="11"/>
      <c r="D956" s="11"/>
      <c r="E956" s="11"/>
      <c r="F956" s="11"/>
      <c r="G956" s="11"/>
      <c r="H956" s="11"/>
      <c r="I956" s="11"/>
      <c r="J956" s="11"/>
      <c r="K956" s="11"/>
      <c r="L956" s="11"/>
    </row>
    <row r="957">
      <c r="A957" s="100"/>
      <c r="B957" s="11"/>
      <c r="C957" s="11"/>
      <c r="D957" s="11"/>
      <c r="E957" s="11"/>
      <c r="F957" s="11"/>
      <c r="G957" s="11"/>
      <c r="H957" s="11"/>
      <c r="I957" s="98"/>
      <c r="J957" s="11"/>
      <c r="K957" s="11"/>
      <c r="L957" s="11"/>
    </row>
    <row r="958">
      <c r="A958" s="100"/>
      <c r="B958" s="11"/>
      <c r="C958" s="11"/>
      <c r="D958" s="11"/>
      <c r="E958" s="11"/>
      <c r="F958" s="11"/>
      <c r="G958" s="11"/>
      <c r="H958" s="11"/>
      <c r="I958" s="97"/>
      <c r="J958" s="11"/>
      <c r="K958" s="11"/>
      <c r="L958" s="11"/>
    </row>
    <row r="959">
      <c r="A959" s="100"/>
      <c r="B959" s="11"/>
      <c r="C959" s="11"/>
      <c r="D959" s="11"/>
      <c r="E959" s="11"/>
      <c r="F959" s="11"/>
      <c r="G959" s="11"/>
      <c r="H959" s="11"/>
      <c r="I959" s="97"/>
      <c r="J959" s="11"/>
      <c r="K959" s="11"/>
      <c r="L959" s="11"/>
    </row>
    <row r="960">
      <c r="A960" s="100"/>
      <c r="B960" s="11"/>
      <c r="C960" s="11"/>
      <c r="D960" s="11"/>
      <c r="E960" s="11"/>
      <c r="F960" s="11"/>
      <c r="G960" s="11"/>
      <c r="H960" s="11"/>
      <c r="I960" s="98"/>
      <c r="J960" s="11"/>
      <c r="K960" s="11"/>
      <c r="L960" s="11"/>
    </row>
    <row r="961">
      <c r="A961" s="100"/>
      <c r="B961" s="11"/>
      <c r="C961" s="11"/>
      <c r="D961" s="11"/>
      <c r="E961" s="11"/>
      <c r="F961" s="11"/>
      <c r="G961" s="11"/>
      <c r="H961" s="11"/>
      <c r="I961" s="11"/>
      <c r="J961" s="11"/>
      <c r="K961" s="11"/>
      <c r="L961" s="11"/>
    </row>
    <row r="962">
      <c r="A962" s="100"/>
      <c r="B962" s="11"/>
      <c r="C962" s="11"/>
      <c r="D962" s="11"/>
      <c r="E962" s="11"/>
      <c r="F962" s="11"/>
      <c r="G962" s="11"/>
      <c r="H962" s="11"/>
      <c r="I962" s="11"/>
      <c r="J962" s="11"/>
      <c r="K962" s="11"/>
      <c r="L962" s="11"/>
    </row>
    <row r="963">
      <c r="A963" s="100"/>
      <c r="B963" s="11"/>
      <c r="C963" s="11"/>
      <c r="D963" s="11"/>
      <c r="E963" s="11"/>
      <c r="F963" s="11"/>
      <c r="G963" s="11"/>
      <c r="H963" s="11"/>
      <c r="I963" s="98"/>
      <c r="J963" s="11"/>
      <c r="K963" s="11"/>
      <c r="L963" s="11"/>
    </row>
    <row r="964">
      <c r="A964" s="100"/>
      <c r="B964" s="11"/>
      <c r="C964" s="11"/>
      <c r="D964" s="11"/>
      <c r="E964" s="11"/>
      <c r="F964" s="11"/>
      <c r="G964" s="11"/>
      <c r="H964" s="11"/>
      <c r="I964" s="11"/>
      <c r="J964" s="11"/>
      <c r="K964" s="11"/>
      <c r="L964" s="11"/>
    </row>
    <row r="965">
      <c r="A965" s="100"/>
      <c r="B965" s="11"/>
      <c r="C965" s="11"/>
      <c r="D965" s="11"/>
      <c r="E965" s="11"/>
      <c r="F965" s="11"/>
      <c r="G965" s="11"/>
      <c r="H965" s="11"/>
      <c r="I965" s="11"/>
      <c r="J965" s="11"/>
      <c r="K965" s="11"/>
      <c r="L965" s="11"/>
    </row>
    <row r="966">
      <c r="A966" s="100"/>
      <c r="B966" s="11"/>
      <c r="C966" s="11"/>
      <c r="D966" s="11"/>
      <c r="E966" s="11"/>
      <c r="F966" s="11"/>
      <c r="G966" s="11"/>
      <c r="H966" s="11"/>
      <c r="I966" s="98"/>
      <c r="J966" s="11"/>
      <c r="K966" s="11"/>
      <c r="L966" s="11"/>
    </row>
    <row r="967">
      <c r="A967" s="100"/>
      <c r="B967" s="11"/>
      <c r="C967" s="11"/>
      <c r="D967" s="11"/>
      <c r="E967" s="11"/>
      <c r="F967" s="11"/>
      <c r="G967" s="11"/>
      <c r="H967" s="11"/>
      <c r="I967" s="96"/>
      <c r="J967" s="11"/>
      <c r="K967" s="11"/>
      <c r="L967" s="11"/>
    </row>
    <row r="968">
      <c r="A968" s="100"/>
      <c r="B968" s="11"/>
      <c r="C968" s="11"/>
      <c r="D968" s="11"/>
      <c r="E968" s="11"/>
      <c r="F968" s="11"/>
      <c r="G968" s="11"/>
      <c r="H968" s="11"/>
      <c r="I968" s="11"/>
      <c r="J968" s="11"/>
      <c r="K968" s="11"/>
      <c r="L968" s="11"/>
    </row>
    <row r="969">
      <c r="A969" s="100"/>
      <c r="B969" s="11"/>
      <c r="C969" s="11"/>
      <c r="D969" s="11"/>
      <c r="E969" s="11"/>
      <c r="F969" s="11"/>
      <c r="G969" s="11"/>
      <c r="H969" s="11"/>
      <c r="I969" s="11"/>
      <c r="J969" s="11"/>
      <c r="K969" s="11"/>
      <c r="L969" s="11"/>
    </row>
    <row r="970">
      <c r="A970" s="100"/>
      <c r="B970" s="11"/>
      <c r="C970" s="11"/>
      <c r="D970" s="11"/>
      <c r="E970" s="11"/>
      <c r="F970" s="11"/>
      <c r="G970" s="11"/>
      <c r="H970" s="11"/>
      <c r="I970" s="98"/>
      <c r="J970" s="11"/>
      <c r="K970" s="11"/>
      <c r="L970" s="11"/>
    </row>
    <row r="971">
      <c r="A971" s="100"/>
      <c r="B971" s="11"/>
      <c r="C971" s="11"/>
      <c r="D971" s="11"/>
      <c r="E971" s="11"/>
      <c r="F971" s="11"/>
      <c r="G971" s="11"/>
      <c r="H971" s="11"/>
      <c r="I971" s="96"/>
      <c r="J971" s="11"/>
      <c r="K971" s="11"/>
      <c r="L971" s="11"/>
    </row>
    <row r="972">
      <c r="A972" s="100"/>
      <c r="B972" s="11"/>
      <c r="C972" s="11"/>
      <c r="D972" s="11"/>
      <c r="E972" s="11"/>
      <c r="F972" s="11"/>
      <c r="G972" s="11"/>
      <c r="H972" s="11"/>
      <c r="I972" s="96"/>
      <c r="J972" s="11"/>
      <c r="K972" s="11"/>
      <c r="L972" s="11"/>
    </row>
    <row r="973">
      <c r="A973" s="100"/>
      <c r="B973" s="11"/>
      <c r="C973" s="11"/>
      <c r="D973" s="11"/>
      <c r="E973" s="11"/>
      <c r="F973" s="11"/>
      <c r="G973" s="11"/>
      <c r="H973" s="11"/>
      <c r="I973" s="98"/>
      <c r="J973" s="11"/>
      <c r="K973" s="11"/>
      <c r="L973" s="11"/>
    </row>
    <row r="974">
      <c r="A974" s="100"/>
      <c r="B974" s="11"/>
      <c r="C974" s="11"/>
      <c r="D974" s="11"/>
      <c r="E974" s="11"/>
      <c r="F974" s="11"/>
      <c r="G974" s="11"/>
      <c r="H974" s="11"/>
      <c r="I974" s="11"/>
      <c r="J974" s="11"/>
      <c r="K974" s="11"/>
      <c r="L974" s="11"/>
    </row>
    <row r="975">
      <c r="A975" s="100"/>
      <c r="B975" s="11"/>
      <c r="C975" s="11"/>
      <c r="D975" s="11"/>
      <c r="E975" s="11"/>
      <c r="F975" s="11"/>
      <c r="G975" s="11"/>
      <c r="H975" s="11"/>
      <c r="I975" s="98"/>
      <c r="J975" s="11"/>
      <c r="K975" s="11"/>
      <c r="L975" s="11"/>
    </row>
    <row r="976">
      <c r="A976" s="100"/>
      <c r="B976" s="11"/>
      <c r="C976" s="11"/>
      <c r="D976" s="11"/>
      <c r="E976" s="11"/>
      <c r="F976" s="11"/>
      <c r="G976" s="11"/>
      <c r="H976" s="11"/>
      <c r="I976" s="11"/>
      <c r="J976" s="11"/>
      <c r="K976" s="11"/>
      <c r="L976" s="11"/>
    </row>
    <row r="977">
      <c r="A977" s="100"/>
      <c r="B977" s="11"/>
      <c r="C977" s="11"/>
      <c r="D977" s="11"/>
      <c r="E977" s="11"/>
      <c r="F977" s="11"/>
      <c r="G977" s="11"/>
      <c r="H977" s="11"/>
      <c r="I977" s="11"/>
      <c r="J977" s="11"/>
      <c r="K977" s="11"/>
      <c r="L977" s="11"/>
    </row>
    <row r="978">
      <c r="A978" s="100"/>
      <c r="B978" s="11"/>
      <c r="C978" s="11"/>
      <c r="D978" s="11"/>
      <c r="E978" s="11"/>
      <c r="F978" s="11"/>
      <c r="G978" s="11"/>
      <c r="H978" s="11"/>
      <c r="I978" s="98"/>
      <c r="J978" s="11"/>
      <c r="K978" s="11"/>
      <c r="L978" s="11"/>
    </row>
    <row r="979">
      <c r="A979" s="100"/>
      <c r="B979" s="11"/>
      <c r="C979" s="11"/>
      <c r="D979" s="11"/>
      <c r="E979" s="11"/>
      <c r="F979" s="11"/>
      <c r="G979" s="11"/>
      <c r="H979" s="11"/>
      <c r="I979" s="11"/>
      <c r="J979" s="11"/>
      <c r="K979" s="11"/>
      <c r="L979" s="11"/>
    </row>
    <row r="980">
      <c r="A980" s="100"/>
      <c r="B980" s="11"/>
      <c r="C980" s="11"/>
      <c r="D980" s="11"/>
      <c r="E980" s="11"/>
      <c r="F980" s="11"/>
      <c r="G980" s="11"/>
      <c r="H980" s="11"/>
      <c r="I980" s="98"/>
      <c r="J980" s="11"/>
      <c r="K980" s="11"/>
      <c r="L980" s="11"/>
    </row>
    <row r="981">
      <c r="A981" s="100"/>
      <c r="B981" s="11"/>
      <c r="C981" s="11"/>
      <c r="D981" s="11"/>
      <c r="E981" s="11"/>
      <c r="F981" s="11"/>
      <c r="G981" s="11"/>
      <c r="H981" s="11"/>
      <c r="I981" s="11"/>
      <c r="J981" s="11"/>
      <c r="K981" s="11"/>
      <c r="L981" s="11"/>
    </row>
    <row r="982">
      <c r="A982" s="100"/>
      <c r="B982" s="11"/>
      <c r="C982" s="11"/>
      <c r="D982" s="11"/>
      <c r="E982" s="11"/>
      <c r="F982" s="11"/>
      <c r="G982" s="11"/>
      <c r="H982" s="11"/>
      <c r="I982" s="98"/>
      <c r="J982" s="11"/>
      <c r="K982" s="11"/>
      <c r="L982" s="11"/>
    </row>
    <row r="983">
      <c r="A983" s="100"/>
      <c r="B983" s="11"/>
      <c r="C983" s="11"/>
      <c r="D983" s="11"/>
      <c r="E983" s="11"/>
      <c r="F983" s="11"/>
      <c r="G983" s="11"/>
      <c r="H983" s="11"/>
      <c r="I983" s="97"/>
      <c r="J983" s="11"/>
      <c r="K983" s="11"/>
      <c r="L983" s="11"/>
    </row>
    <row r="984">
      <c r="A984" s="100"/>
      <c r="B984" s="11"/>
      <c r="C984" s="11"/>
      <c r="D984" s="11"/>
      <c r="E984" s="11"/>
      <c r="F984" s="11"/>
      <c r="G984" s="11"/>
      <c r="H984" s="11"/>
      <c r="I984" s="11"/>
      <c r="J984" s="11"/>
      <c r="K984" s="11"/>
      <c r="L984" s="11"/>
    </row>
    <row r="985">
      <c r="A985" s="100"/>
      <c r="B985" s="11"/>
      <c r="C985" s="11"/>
      <c r="D985" s="11"/>
      <c r="E985" s="11"/>
      <c r="F985" s="11"/>
      <c r="G985" s="11"/>
      <c r="H985" s="11"/>
      <c r="I985" s="11"/>
      <c r="J985" s="11"/>
      <c r="K985" s="11"/>
      <c r="L985" s="11"/>
    </row>
    <row r="986">
      <c r="A986" s="100"/>
      <c r="B986" s="11"/>
      <c r="C986" s="11"/>
      <c r="D986" s="11"/>
      <c r="E986" s="11"/>
      <c r="F986" s="11"/>
      <c r="G986" s="11"/>
      <c r="H986" s="11"/>
      <c r="I986" s="96"/>
      <c r="J986" s="11"/>
      <c r="K986" s="11"/>
      <c r="L986" s="11"/>
    </row>
    <row r="987">
      <c r="A987" s="100"/>
      <c r="B987" s="11"/>
      <c r="C987" s="11"/>
      <c r="D987" s="11"/>
      <c r="E987" s="11"/>
      <c r="F987" s="11"/>
      <c r="G987" s="11"/>
      <c r="H987" s="11"/>
      <c r="I987" s="98"/>
      <c r="J987" s="11"/>
      <c r="K987" s="11"/>
      <c r="L987" s="11"/>
    </row>
    <row r="988">
      <c r="A988" s="100"/>
      <c r="B988" s="11"/>
      <c r="C988" s="11"/>
      <c r="D988" s="11"/>
      <c r="E988" s="11"/>
      <c r="F988" s="11"/>
      <c r="G988" s="11"/>
      <c r="H988" s="11"/>
      <c r="I988" s="98"/>
      <c r="J988" s="11"/>
      <c r="K988" s="11"/>
      <c r="L988" s="11"/>
    </row>
    <row r="989">
      <c r="A989" s="100"/>
      <c r="B989" s="11"/>
      <c r="C989" s="11"/>
      <c r="D989" s="11"/>
      <c r="E989" s="11"/>
      <c r="F989" s="11"/>
      <c r="G989" s="11"/>
      <c r="H989" s="11"/>
      <c r="I989" s="96"/>
      <c r="J989" s="11"/>
      <c r="K989" s="11"/>
      <c r="L989" s="11"/>
    </row>
    <row r="990">
      <c r="A990" s="100"/>
      <c r="B990" s="11"/>
      <c r="C990" s="11"/>
      <c r="D990" s="11"/>
      <c r="E990" s="11"/>
      <c r="F990" s="11"/>
      <c r="G990" s="11"/>
      <c r="H990" s="11"/>
      <c r="I990" s="97"/>
      <c r="J990" s="11"/>
      <c r="K990" s="11"/>
      <c r="L990" s="11"/>
    </row>
    <row r="991">
      <c r="A991" s="100"/>
      <c r="B991" s="11"/>
      <c r="C991" s="11"/>
      <c r="D991" s="11"/>
      <c r="E991" s="11"/>
      <c r="F991" s="11"/>
      <c r="G991" s="11"/>
      <c r="H991" s="11"/>
      <c r="I991" s="97"/>
      <c r="J991" s="11"/>
      <c r="K991" s="11"/>
      <c r="L991" s="11"/>
    </row>
    <row r="992">
      <c r="A992" s="100"/>
      <c r="B992" s="11"/>
      <c r="C992" s="11"/>
      <c r="D992" s="11"/>
      <c r="E992" s="11"/>
      <c r="F992" s="11"/>
      <c r="G992" s="11"/>
      <c r="H992" s="11"/>
      <c r="I992" s="11"/>
      <c r="J992" s="11"/>
      <c r="K992" s="11"/>
      <c r="L992" s="11"/>
    </row>
    <row r="993">
      <c r="A993" s="100"/>
      <c r="B993" s="11"/>
      <c r="C993" s="11"/>
      <c r="D993" s="11"/>
      <c r="E993" s="11"/>
      <c r="F993" s="11"/>
      <c r="G993" s="11"/>
      <c r="H993" s="11"/>
      <c r="I993" s="98"/>
      <c r="J993" s="11"/>
      <c r="K993" s="11"/>
      <c r="L993" s="11"/>
    </row>
    <row r="994">
      <c r="A994" s="100"/>
      <c r="B994" s="11"/>
      <c r="C994" s="11"/>
      <c r="D994" s="11"/>
      <c r="E994" s="11"/>
      <c r="F994" s="11"/>
      <c r="G994" s="11"/>
      <c r="H994" s="11"/>
      <c r="I994" s="11"/>
      <c r="J994" s="11"/>
      <c r="K994" s="11"/>
      <c r="L994" s="11"/>
    </row>
    <row r="995">
      <c r="A995" s="100"/>
      <c r="B995" s="11"/>
      <c r="C995" s="11"/>
      <c r="D995" s="11"/>
      <c r="E995" s="11"/>
      <c r="F995" s="11"/>
      <c r="G995" s="11"/>
      <c r="H995" s="11"/>
      <c r="I995" s="11"/>
      <c r="J995" s="11"/>
      <c r="K995" s="11"/>
      <c r="L995" s="11"/>
    </row>
    <row r="996">
      <c r="A996" s="100"/>
      <c r="B996" s="11"/>
      <c r="C996" s="11"/>
      <c r="D996" s="11"/>
      <c r="E996" s="11"/>
      <c r="F996" s="11"/>
      <c r="G996" s="11"/>
      <c r="H996" s="11"/>
      <c r="I996" s="11"/>
      <c r="J996" s="11"/>
      <c r="K996" s="11"/>
      <c r="L996" s="11"/>
    </row>
    <row r="997">
      <c r="A997" s="100"/>
      <c r="B997" s="11"/>
      <c r="C997" s="11"/>
      <c r="D997" s="11"/>
      <c r="E997" s="11"/>
      <c r="F997" s="11"/>
      <c r="G997" s="11"/>
      <c r="H997" s="11"/>
      <c r="I997" s="97"/>
      <c r="J997" s="11"/>
      <c r="K997" s="11"/>
      <c r="L997" s="11"/>
    </row>
    <row r="998">
      <c r="A998" s="100"/>
      <c r="B998" s="11"/>
      <c r="C998" s="11"/>
      <c r="D998" s="11"/>
      <c r="E998" s="11"/>
      <c r="F998" s="11"/>
      <c r="G998" s="11"/>
      <c r="H998" s="11"/>
      <c r="I998" s="98"/>
      <c r="J998" s="11"/>
      <c r="K998" s="11"/>
      <c r="L998" s="11"/>
    </row>
    <row r="999">
      <c r="A999" s="100"/>
      <c r="B999" s="11"/>
      <c r="C999" s="11"/>
      <c r="D999" s="11"/>
      <c r="E999" s="11"/>
      <c r="F999" s="11"/>
      <c r="G999" s="11"/>
      <c r="H999" s="11"/>
      <c r="I999" s="98"/>
      <c r="J999" s="11"/>
      <c r="K999" s="11"/>
      <c r="L999" s="11"/>
    </row>
    <row r="1000">
      <c r="A1000" s="100"/>
      <c r="B1000" s="11"/>
      <c r="C1000" s="11"/>
      <c r="D1000" s="11"/>
      <c r="E1000" s="11"/>
      <c r="F1000" s="11"/>
      <c r="G1000" s="11"/>
      <c r="H1000" s="11"/>
      <c r="I1000" s="11"/>
      <c r="J1000" s="11"/>
      <c r="K1000" s="11"/>
      <c r="L1000" s="11"/>
    </row>
    <row r="1001">
      <c r="A1001" s="100"/>
      <c r="B1001" s="11"/>
      <c r="C1001" s="11"/>
      <c r="D1001" s="11"/>
      <c r="E1001" s="11"/>
      <c r="F1001" s="11"/>
      <c r="G1001" s="11"/>
      <c r="H1001" s="11"/>
      <c r="I1001" s="11"/>
      <c r="J1001" s="11"/>
      <c r="K1001" s="11"/>
      <c r="L1001" s="11"/>
    </row>
    <row r="1002">
      <c r="A1002" s="100"/>
      <c r="B1002" s="11"/>
      <c r="C1002" s="11"/>
      <c r="D1002" s="11"/>
      <c r="E1002" s="11"/>
      <c r="F1002" s="11"/>
      <c r="G1002" s="11"/>
      <c r="H1002" s="11"/>
      <c r="I1002" s="11"/>
      <c r="J1002" s="11"/>
      <c r="K1002" s="11"/>
      <c r="L1002" s="11"/>
    </row>
    <row r="1003">
      <c r="A1003" s="100"/>
      <c r="B1003" s="11"/>
      <c r="C1003" s="11"/>
      <c r="D1003" s="11"/>
      <c r="E1003" s="11"/>
      <c r="F1003" s="11"/>
      <c r="G1003" s="11"/>
      <c r="H1003" s="11"/>
      <c r="I1003" s="11"/>
      <c r="J1003" s="11"/>
      <c r="K1003" s="11"/>
      <c r="L1003" s="11"/>
    </row>
    <row r="1004">
      <c r="A1004" s="100"/>
      <c r="B1004" s="11"/>
      <c r="C1004" s="11"/>
      <c r="D1004" s="11"/>
      <c r="E1004" s="11"/>
      <c r="F1004" s="11"/>
      <c r="G1004" s="11"/>
      <c r="H1004" s="11"/>
      <c r="I1004" s="11"/>
      <c r="J1004" s="11"/>
      <c r="K1004" s="11"/>
      <c r="L1004" s="11"/>
    </row>
    <row r="1005">
      <c r="A1005" s="100"/>
      <c r="B1005" s="11"/>
      <c r="C1005" s="11"/>
      <c r="D1005" s="11"/>
      <c r="E1005" s="11"/>
      <c r="F1005" s="11"/>
      <c r="G1005" s="11"/>
      <c r="H1005" s="11"/>
      <c r="I1005" s="98"/>
      <c r="J1005" s="11"/>
      <c r="K1005" s="11"/>
      <c r="L1005" s="11"/>
    </row>
    <row r="1006">
      <c r="A1006" s="100"/>
      <c r="B1006" s="11"/>
      <c r="C1006" s="11"/>
      <c r="D1006" s="11"/>
      <c r="E1006" s="11"/>
      <c r="F1006" s="11"/>
      <c r="G1006" s="11"/>
      <c r="H1006" s="11"/>
      <c r="I1006" s="11"/>
      <c r="J1006" s="11"/>
      <c r="K1006" s="11"/>
      <c r="L1006" s="11"/>
    </row>
    <row r="1007">
      <c r="A1007" s="100"/>
      <c r="B1007" s="11"/>
      <c r="C1007" s="11"/>
      <c r="D1007" s="11"/>
      <c r="E1007" s="11"/>
      <c r="F1007" s="11"/>
      <c r="G1007" s="11"/>
      <c r="H1007" s="11"/>
      <c r="I1007" s="11"/>
      <c r="J1007" s="11"/>
      <c r="K1007" s="11"/>
      <c r="L1007" s="11"/>
    </row>
    <row r="1008">
      <c r="A1008" s="100"/>
      <c r="B1008" s="11"/>
      <c r="C1008" s="11"/>
      <c r="D1008" s="11"/>
      <c r="E1008" s="11"/>
      <c r="F1008" s="11"/>
      <c r="G1008" s="11"/>
      <c r="H1008" s="11"/>
      <c r="I1008" s="98"/>
      <c r="J1008" s="11"/>
      <c r="K1008" s="11"/>
      <c r="L1008" s="11"/>
    </row>
    <row r="1009">
      <c r="A1009" s="100"/>
      <c r="B1009" s="11"/>
      <c r="C1009" s="11"/>
      <c r="D1009" s="11"/>
      <c r="E1009" s="11"/>
      <c r="F1009" s="11"/>
      <c r="G1009" s="11"/>
      <c r="H1009" s="11"/>
      <c r="I1009" s="98"/>
      <c r="J1009" s="11"/>
      <c r="K1009" s="11"/>
      <c r="L1009" s="11"/>
    </row>
    <row r="1010">
      <c r="A1010" s="100"/>
      <c r="B1010" s="11"/>
      <c r="C1010" s="11"/>
      <c r="D1010" s="11"/>
      <c r="E1010" s="11"/>
      <c r="F1010" s="11"/>
      <c r="G1010" s="11"/>
      <c r="H1010" s="11"/>
      <c r="I1010" s="11"/>
      <c r="J1010" s="11"/>
      <c r="K1010" s="11"/>
      <c r="L1010" s="11"/>
    </row>
    <row r="1011">
      <c r="A1011" s="100"/>
      <c r="B1011" s="11"/>
      <c r="C1011" s="11"/>
      <c r="D1011" s="11"/>
      <c r="E1011" s="11"/>
      <c r="F1011" s="11"/>
      <c r="G1011" s="11"/>
      <c r="H1011" s="11"/>
      <c r="I1011" s="11"/>
      <c r="J1011" s="11"/>
      <c r="K1011" s="11"/>
      <c r="L1011" s="11"/>
    </row>
    <row r="1012">
      <c r="A1012" s="100"/>
      <c r="B1012" s="11"/>
      <c r="C1012" s="11"/>
      <c r="D1012" s="11"/>
      <c r="E1012" s="11"/>
      <c r="F1012" s="11"/>
      <c r="G1012" s="11"/>
      <c r="H1012" s="11"/>
      <c r="I1012" s="11"/>
      <c r="J1012" s="11"/>
      <c r="K1012" s="11"/>
      <c r="L1012" s="11"/>
    </row>
    <row r="1013">
      <c r="A1013" s="100"/>
      <c r="B1013" s="11"/>
      <c r="C1013" s="11"/>
      <c r="D1013" s="11"/>
      <c r="E1013" s="11"/>
      <c r="F1013" s="11"/>
      <c r="G1013" s="11"/>
      <c r="H1013" s="11"/>
      <c r="I1013" s="98"/>
      <c r="J1013" s="11"/>
      <c r="K1013" s="11"/>
      <c r="L1013" s="11"/>
    </row>
    <row r="1014">
      <c r="A1014" s="100"/>
      <c r="B1014" s="11"/>
      <c r="C1014" s="11"/>
      <c r="D1014" s="11"/>
      <c r="E1014" s="11"/>
      <c r="F1014" s="11"/>
      <c r="G1014" s="11"/>
      <c r="H1014" s="11"/>
      <c r="I1014" s="98"/>
      <c r="J1014" s="11"/>
      <c r="K1014" s="11"/>
      <c r="L1014" s="11"/>
    </row>
    <row r="1015">
      <c r="A1015" s="100"/>
      <c r="B1015" s="11"/>
      <c r="C1015" s="11"/>
      <c r="D1015" s="11"/>
      <c r="E1015" s="11"/>
      <c r="F1015" s="11"/>
      <c r="G1015" s="11"/>
      <c r="H1015" s="11"/>
      <c r="I1015" s="11"/>
      <c r="J1015" s="11"/>
      <c r="K1015" s="11"/>
      <c r="L1015" s="11"/>
    </row>
    <row r="1016">
      <c r="A1016" s="100"/>
      <c r="B1016" s="11"/>
      <c r="C1016" s="11"/>
      <c r="D1016" s="11"/>
      <c r="E1016" s="11"/>
      <c r="F1016" s="11"/>
      <c r="G1016" s="11"/>
      <c r="H1016" s="11"/>
      <c r="I1016" s="96"/>
      <c r="J1016" s="11"/>
      <c r="K1016" s="11"/>
      <c r="L1016" s="11"/>
    </row>
    <row r="1017">
      <c r="A1017" s="100"/>
      <c r="B1017" s="11"/>
      <c r="C1017" s="11"/>
      <c r="D1017" s="11"/>
      <c r="E1017" s="11"/>
      <c r="F1017" s="11"/>
      <c r="G1017" s="11"/>
      <c r="H1017" s="11"/>
      <c r="I1017" s="98"/>
      <c r="J1017" s="11"/>
      <c r="K1017" s="11"/>
      <c r="L1017" s="11"/>
    </row>
    <row r="1018">
      <c r="A1018" s="100"/>
      <c r="B1018" s="11"/>
      <c r="C1018" s="11"/>
      <c r="D1018" s="11"/>
      <c r="E1018" s="11"/>
      <c r="F1018" s="11"/>
      <c r="G1018" s="11"/>
      <c r="H1018" s="11"/>
      <c r="I1018" s="96"/>
      <c r="J1018" s="11"/>
      <c r="K1018" s="11"/>
      <c r="L1018" s="11"/>
    </row>
    <row r="1019">
      <c r="A1019" s="100"/>
      <c r="B1019" s="11"/>
      <c r="C1019" s="11"/>
      <c r="D1019" s="11"/>
      <c r="E1019" s="11"/>
      <c r="F1019" s="11"/>
      <c r="G1019" s="11"/>
      <c r="H1019" s="11"/>
      <c r="I1019" s="97"/>
      <c r="J1019" s="11"/>
      <c r="K1019" s="11"/>
      <c r="L1019" s="11"/>
    </row>
    <row r="1020">
      <c r="A1020" s="100"/>
      <c r="B1020" s="11"/>
      <c r="C1020" s="11"/>
      <c r="D1020" s="11"/>
      <c r="E1020" s="11"/>
      <c r="F1020" s="11"/>
      <c r="G1020" s="11"/>
      <c r="H1020" s="11"/>
      <c r="I1020" s="96"/>
      <c r="J1020" s="11"/>
      <c r="K1020" s="11"/>
      <c r="L1020" s="11"/>
    </row>
    <row r="1021">
      <c r="A1021" s="100"/>
      <c r="B1021" s="11"/>
      <c r="C1021" s="11"/>
      <c r="D1021" s="11"/>
      <c r="E1021" s="11"/>
      <c r="F1021" s="11"/>
      <c r="G1021" s="11"/>
      <c r="H1021" s="11"/>
      <c r="I1021" s="11"/>
      <c r="J1021" s="11"/>
      <c r="K1021" s="11"/>
      <c r="L1021" s="11"/>
    </row>
    <row r="1022">
      <c r="A1022" s="100"/>
      <c r="B1022" s="11"/>
      <c r="C1022" s="11"/>
      <c r="D1022" s="11"/>
      <c r="E1022" s="11"/>
      <c r="F1022" s="11"/>
      <c r="G1022" s="11"/>
      <c r="H1022" s="11"/>
      <c r="I1022" s="11"/>
      <c r="J1022" s="11"/>
      <c r="K1022" s="11"/>
      <c r="L1022" s="11"/>
    </row>
    <row r="1023">
      <c r="A1023" s="100"/>
      <c r="B1023" s="11"/>
      <c r="C1023" s="11"/>
      <c r="D1023" s="11"/>
      <c r="E1023" s="11"/>
      <c r="F1023" s="11"/>
      <c r="G1023" s="11"/>
      <c r="H1023" s="11"/>
      <c r="I1023" s="98"/>
      <c r="J1023" s="11"/>
      <c r="K1023" s="11"/>
      <c r="L1023" s="11"/>
    </row>
    <row r="1024">
      <c r="A1024" s="100"/>
      <c r="B1024" s="11"/>
      <c r="C1024" s="11"/>
      <c r="D1024" s="11"/>
      <c r="E1024" s="11"/>
      <c r="F1024" s="11"/>
      <c r="G1024" s="11"/>
      <c r="H1024" s="11"/>
      <c r="I1024" s="96"/>
      <c r="J1024" s="11"/>
      <c r="K1024" s="11"/>
      <c r="L1024" s="11"/>
    </row>
    <row r="1025">
      <c r="A1025" s="100"/>
      <c r="B1025" s="11"/>
      <c r="C1025" s="11"/>
      <c r="D1025" s="11"/>
      <c r="E1025" s="11"/>
      <c r="F1025" s="11"/>
      <c r="G1025" s="11"/>
      <c r="H1025" s="11"/>
      <c r="I1025" s="96"/>
      <c r="J1025" s="11"/>
      <c r="K1025" s="11"/>
      <c r="L1025" s="11"/>
    </row>
    <row r="1026">
      <c r="A1026" s="100"/>
      <c r="B1026" s="11"/>
      <c r="C1026" s="11"/>
      <c r="D1026" s="11"/>
      <c r="E1026" s="11"/>
      <c r="F1026" s="11"/>
      <c r="G1026" s="11"/>
      <c r="H1026" s="11"/>
      <c r="I1026" s="96"/>
      <c r="J1026" s="11"/>
      <c r="K1026" s="11"/>
      <c r="L1026" s="11"/>
    </row>
    <row r="1027">
      <c r="A1027" s="100"/>
      <c r="B1027" s="11"/>
      <c r="C1027" s="11"/>
      <c r="D1027" s="11"/>
      <c r="E1027" s="11"/>
      <c r="F1027" s="11"/>
      <c r="G1027" s="11"/>
      <c r="H1027" s="11"/>
      <c r="I1027" s="96"/>
      <c r="J1027" s="11"/>
      <c r="K1027" s="11"/>
      <c r="L1027" s="11"/>
    </row>
    <row r="1028">
      <c r="A1028" s="100"/>
      <c r="B1028" s="11"/>
      <c r="C1028" s="11"/>
      <c r="D1028" s="11"/>
      <c r="E1028" s="11"/>
      <c r="F1028" s="11"/>
      <c r="G1028" s="11"/>
      <c r="H1028" s="11"/>
      <c r="I1028" s="11"/>
      <c r="J1028" s="11"/>
      <c r="K1028" s="11"/>
      <c r="L1028" s="11"/>
    </row>
    <row r="1029">
      <c r="A1029" s="100"/>
      <c r="B1029" s="11"/>
      <c r="C1029" s="11"/>
      <c r="D1029" s="11"/>
      <c r="E1029" s="11"/>
      <c r="F1029" s="11"/>
      <c r="G1029" s="11"/>
      <c r="H1029" s="11"/>
      <c r="I1029" s="11"/>
      <c r="J1029" s="11"/>
      <c r="K1029" s="11"/>
      <c r="L1029" s="11"/>
    </row>
    <row r="1030">
      <c r="A1030" s="100"/>
      <c r="B1030" s="11"/>
      <c r="C1030" s="11"/>
      <c r="D1030" s="11"/>
      <c r="E1030" s="11"/>
      <c r="F1030" s="11"/>
      <c r="G1030" s="11"/>
      <c r="H1030" s="11"/>
      <c r="I1030" s="96"/>
      <c r="J1030" s="11"/>
      <c r="K1030" s="11"/>
      <c r="L1030" s="11"/>
    </row>
    <row r="1031">
      <c r="A1031" s="100"/>
      <c r="B1031" s="11"/>
      <c r="C1031" s="11"/>
      <c r="D1031" s="11"/>
      <c r="E1031" s="11"/>
      <c r="F1031" s="11"/>
      <c r="G1031" s="11"/>
      <c r="H1031" s="11"/>
      <c r="I1031" s="98"/>
      <c r="J1031" s="11"/>
      <c r="K1031" s="11"/>
      <c r="L1031" s="11"/>
    </row>
    <row r="1032">
      <c r="A1032" s="100"/>
      <c r="B1032" s="11"/>
      <c r="C1032" s="11"/>
      <c r="D1032" s="11"/>
      <c r="E1032" s="11"/>
      <c r="F1032" s="11"/>
      <c r="G1032" s="11"/>
      <c r="H1032" s="11"/>
      <c r="I1032" s="97"/>
      <c r="J1032" s="11"/>
      <c r="K1032" s="11"/>
      <c r="L1032" s="11"/>
    </row>
    <row r="1033">
      <c r="A1033" s="100"/>
      <c r="B1033" s="11"/>
      <c r="C1033" s="11"/>
      <c r="D1033" s="11"/>
      <c r="E1033" s="11"/>
      <c r="F1033" s="11"/>
      <c r="G1033" s="11"/>
      <c r="H1033" s="11"/>
      <c r="I1033" s="97"/>
      <c r="J1033" s="11"/>
      <c r="K1033" s="11"/>
      <c r="L1033" s="11"/>
    </row>
    <row r="1034">
      <c r="A1034" s="100"/>
      <c r="B1034" s="11"/>
      <c r="C1034" s="11"/>
      <c r="D1034" s="11"/>
      <c r="E1034" s="11"/>
      <c r="F1034" s="11"/>
      <c r="G1034" s="11"/>
      <c r="H1034" s="11"/>
      <c r="I1034" s="98"/>
      <c r="J1034" s="11"/>
      <c r="K1034" s="11"/>
      <c r="L1034" s="11"/>
    </row>
    <row r="1035">
      <c r="A1035" s="100"/>
      <c r="B1035" s="11"/>
      <c r="C1035" s="11"/>
      <c r="D1035" s="11"/>
      <c r="E1035" s="11"/>
      <c r="F1035" s="11"/>
      <c r="G1035" s="11"/>
      <c r="H1035" s="11"/>
      <c r="I1035" s="98"/>
      <c r="J1035" s="11"/>
      <c r="K1035" s="11"/>
      <c r="L1035" s="11"/>
    </row>
    <row r="1036">
      <c r="A1036" s="100"/>
      <c r="B1036" s="11"/>
      <c r="C1036" s="11"/>
      <c r="D1036" s="11"/>
      <c r="E1036" s="11"/>
      <c r="F1036" s="11"/>
      <c r="G1036" s="11"/>
      <c r="H1036" s="11"/>
      <c r="I1036" s="98"/>
      <c r="J1036" s="11"/>
      <c r="K1036" s="11"/>
      <c r="L1036" s="11"/>
    </row>
    <row r="1037">
      <c r="A1037" s="100"/>
      <c r="B1037" s="11"/>
      <c r="C1037" s="11"/>
      <c r="D1037" s="11"/>
      <c r="E1037" s="11"/>
      <c r="F1037" s="11"/>
      <c r="G1037" s="11"/>
      <c r="H1037" s="11"/>
      <c r="I1037" s="96"/>
      <c r="J1037" s="11"/>
      <c r="K1037" s="11"/>
      <c r="L1037" s="11"/>
    </row>
    <row r="1038">
      <c r="A1038" s="100"/>
      <c r="B1038" s="11"/>
      <c r="C1038" s="11"/>
      <c r="D1038" s="11"/>
      <c r="E1038" s="11"/>
      <c r="F1038" s="11"/>
      <c r="G1038" s="11"/>
      <c r="H1038" s="11"/>
      <c r="I1038" s="96"/>
      <c r="J1038" s="11"/>
      <c r="K1038" s="11"/>
      <c r="L1038" s="11"/>
    </row>
    <row r="1039">
      <c r="A1039" s="100"/>
      <c r="B1039" s="11"/>
      <c r="C1039" s="11"/>
      <c r="D1039" s="11"/>
      <c r="E1039" s="11"/>
      <c r="F1039" s="11"/>
      <c r="G1039" s="11"/>
      <c r="H1039" s="11"/>
      <c r="I1039" s="11"/>
      <c r="J1039" s="11"/>
      <c r="K1039" s="11"/>
      <c r="L1039" s="11"/>
    </row>
    <row r="1040">
      <c r="A1040" s="100"/>
      <c r="B1040" s="11"/>
      <c r="C1040" s="11"/>
      <c r="D1040" s="11"/>
      <c r="E1040" s="11"/>
      <c r="F1040" s="11"/>
      <c r="G1040" s="11"/>
      <c r="H1040" s="11"/>
      <c r="I1040" s="98"/>
      <c r="J1040" s="11"/>
      <c r="K1040" s="11"/>
      <c r="L1040" s="11"/>
    </row>
    <row r="1041">
      <c r="A1041" s="100"/>
      <c r="B1041" s="11"/>
      <c r="C1041" s="11"/>
      <c r="D1041" s="11"/>
      <c r="E1041" s="11"/>
      <c r="F1041" s="11"/>
      <c r="G1041" s="11"/>
      <c r="H1041" s="11"/>
      <c r="I1041" s="11"/>
      <c r="J1041" s="11"/>
      <c r="K1041" s="11"/>
      <c r="L1041" s="11"/>
    </row>
    <row r="1042">
      <c r="A1042" s="100"/>
      <c r="B1042" s="11"/>
      <c r="C1042" s="11"/>
      <c r="D1042" s="11"/>
      <c r="E1042" s="11"/>
      <c r="F1042" s="11"/>
      <c r="G1042" s="11"/>
      <c r="H1042" s="11"/>
      <c r="I1042" s="11"/>
      <c r="J1042" s="11"/>
      <c r="K1042" s="11"/>
      <c r="L1042" s="11"/>
    </row>
    <row r="1043">
      <c r="A1043" s="100"/>
      <c r="B1043" s="11"/>
      <c r="C1043" s="11"/>
      <c r="D1043" s="11"/>
      <c r="E1043" s="11"/>
      <c r="F1043" s="11"/>
      <c r="G1043" s="11"/>
      <c r="H1043" s="11"/>
      <c r="I1043" s="96"/>
      <c r="J1043" s="11"/>
      <c r="K1043" s="11"/>
      <c r="L1043" s="11"/>
    </row>
    <row r="1044">
      <c r="A1044" s="100"/>
      <c r="B1044" s="11"/>
      <c r="C1044" s="11"/>
      <c r="D1044" s="11"/>
      <c r="E1044" s="11"/>
      <c r="F1044" s="11"/>
      <c r="G1044" s="11"/>
      <c r="H1044" s="11"/>
      <c r="I1044" s="98"/>
      <c r="J1044" s="11"/>
      <c r="K1044" s="11"/>
      <c r="L1044" s="11"/>
    </row>
    <row r="1045">
      <c r="A1045" s="100"/>
      <c r="B1045" s="11"/>
      <c r="C1045" s="11"/>
      <c r="D1045" s="11"/>
      <c r="E1045" s="11"/>
      <c r="F1045" s="11"/>
      <c r="G1045" s="11"/>
      <c r="H1045" s="11"/>
      <c r="I1045" s="96"/>
      <c r="J1045" s="11"/>
      <c r="K1045" s="11"/>
      <c r="L1045" s="11"/>
    </row>
    <row r="1046">
      <c r="A1046" s="100"/>
      <c r="B1046" s="11"/>
      <c r="C1046" s="11"/>
      <c r="D1046" s="11"/>
      <c r="E1046" s="11"/>
      <c r="F1046" s="11"/>
      <c r="G1046" s="11"/>
      <c r="H1046" s="11"/>
      <c r="I1046" s="98"/>
      <c r="J1046" s="11"/>
      <c r="K1046" s="11"/>
      <c r="L1046" s="11"/>
    </row>
    <row r="1047">
      <c r="A1047" s="100"/>
      <c r="B1047" s="11"/>
      <c r="C1047" s="11"/>
      <c r="D1047" s="11"/>
      <c r="E1047" s="11"/>
      <c r="F1047" s="11"/>
      <c r="G1047" s="11"/>
      <c r="H1047" s="11"/>
      <c r="I1047" s="96"/>
      <c r="J1047" s="11"/>
      <c r="K1047" s="11"/>
      <c r="L1047" s="11"/>
    </row>
    <row r="1048">
      <c r="A1048" s="100"/>
      <c r="B1048" s="11"/>
      <c r="C1048" s="11"/>
      <c r="D1048" s="11"/>
      <c r="E1048" s="11"/>
      <c r="F1048" s="11"/>
      <c r="G1048" s="11"/>
      <c r="H1048" s="11"/>
      <c r="I1048" s="98"/>
      <c r="J1048" s="11"/>
      <c r="K1048" s="11"/>
      <c r="L1048" s="11"/>
    </row>
    <row r="1049">
      <c r="A1049" s="100"/>
      <c r="B1049" s="11"/>
      <c r="C1049" s="11"/>
      <c r="D1049" s="11"/>
      <c r="E1049" s="11"/>
      <c r="F1049" s="11"/>
      <c r="G1049" s="11"/>
      <c r="H1049" s="11"/>
      <c r="I1049" s="96"/>
      <c r="J1049" s="11"/>
      <c r="K1049" s="11"/>
      <c r="L1049" s="11"/>
    </row>
    <row r="1050">
      <c r="A1050" s="100"/>
      <c r="B1050" s="11"/>
      <c r="C1050" s="11"/>
      <c r="D1050" s="11"/>
      <c r="E1050" s="11"/>
      <c r="F1050" s="11"/>
      <c r="G1050" s="11"/>
      <c r="H1050" s="11"/>
      <c r="I1050" s="98"/>
      <c r="J1050" s="11"/>
      <c r="K1050" s="11"/>
      <c r="L1050" s="11"/>
    </row>
    <row r="1051">
      <c r="A1051" s="100"/>
      <c r="B1051" s="11"/>
      <c r="C1051" s="11"/>
      <c r="D1051" s="11"/>
      <c r="E1051" s="11"/>
      <c r="F1051" s="11"/>
      <c r="G1051" s="11"/>
      <c r="H1051" s="11"/>
      <c r="I1051" s="98"/>
      <c r="J1051" s="11"/>
      <c r="K1051" s="11"/>
      <c r="L1051" s="11"/>
    </row>
    <row r="1052">
      <c r="A1052" s="100"/>
      <c r="B1052" s="11"/>
      <c r="C1052" s="11"/>
      <c r="D1052" s="11"/>
      <c r="E1052" s="11"/>
      <c r="F1052" s="11"/>
      <c r="G1052" s="11"/>
      <c r="H1052" s="11"/>
      <c r="I1052" s="98"/>
      <c r="J1052" s="11"/>
      <c r="K1052" s="11"/>
      <c r="L1052" s="11"/>
    </row>
    <row r="1053">
      <c r="A1053" s="100"/>
      <c r="B1053" s="11"/>
      <c r="C1053" s="11"/>
      <c r="D1053" s="11"/>
      <c r="E1053" s="11"/>
      <c r="F1053" s="11"/>
      <c r="G1053" s="11"/>
      <c r="H1053" s="11"/>
      <c r="I1053" s="11"/>
      <c r="J1053" s="11"/>
      <c r="K1053" s="11"/>
      <c r="L1053" s="11"/>
    </row>
    <row r="1054">
      <c r="A1054" s="100"/>
      <c r="B1054" s="11"/>
      <c r="C1054" s="11"/>
      <c r="D1054" s="11"/>
      <c r="E1054" s="11"/>
      <c r="F1054" s="11"/>
      <c r="G1054" s="11"/>
      <c r="H1054" s="11"/>
      <c r="I1054" s="11"/>
      <c r="J1054" s="11"/>
      <c r="K1054" s="11"/>
      <c r="L1054" s="11"/>
    </row>
    <row r="1055">
      <c r="A1055" s="100"/>
      <c r="B1055" s="11"/>
      <c r="C1055" s="11"/>
      <c r="D1055" s="11"/>
      <c r="E1055" s="11"/>
      <c r="F1055" s="11"/>
      <c r="G1055" s="11"/>
      <c r="H1055" s="11"/>
      <c r="I1055" s="96"/>
      <c r="J1055" s="11"/>
      <c r="K1055" s="11"/>
      <c r="L1055" s="11"/>
    </row>
    <row r="1056">
      <c r="A1056" s="100"/>
      <c r="B1056" s="11"/>
      <c r="C1056" s="11"/>
      <c r="D1056" s="11"/>
      <c r="E1056" s="11"/>
      <c r="F1056" s="11"/>
      <c r="G1056" s="11"/>
      <c r="H1056" s="11"/>
      <c r="I1056" s="11"/>
      <c r="J1056" s="11"/>
      <c r="K1056" s="11"/>
      <c r="L1056" s="11"/>
    </row>
    <row r="1057">
      <c r="A1057" s="100"/>
      <c r="B1057" s="11"/>
      <c r="C1057" s="11"/>
      <c r="D1057" s="11"/>
      <c r="E1057" s="11"/>
      <c r="F1057" s="11"/>
      <c r="G1057" s="11"/>
      <c r="H1057" s="11"/>
      <c r="I1057" s="11"/>
      <c r="J1057" s="11"/>
      <c r="K1057" s="11"/>
      <c r="L1057" s="11"/>
    </row>
    <row r="1058">
      <c r="A1058" s="100"/>
      <c r="B1058" s="11"/>
      <c r="C1058" s="11"/>
      <c r="D1058" s="11"/>
      <c r="E1058" s="11"/>
      <c r="F1058" s="11"/>
      <c r="G1058" s="11"/>
      <c r="H1058" s="11"/>
      <c r="I1058" s="11"/>
      <c r="J1058" s="11"/>
      <c r="K1058" s="11"/>
      <c r="L1058" s="11"/>
    </row>
    <row r="1059">
      <c r="A1059" s="100"/>
      <c r="B1059" s="11"/>
      <c r="C1059" s="11"/>
      <c r="D1059" s="11"/>
      <c r="E1059" s="11"/>
      <c r="F1059" s="11"/>
      <c r="G1059" s="11"/>
      <c r="H1059" s="11"/>
      <c r="I1059" s="98"/>
      <c r="J1059" s="11"/>
      <c r="K1059" s="11"/>
      <c r="L1059" s="11"/>
    </row>
    <row r="1060">
      <c r="A1060" s="100"/>
      <c r="B1060" s="11"/>
      <c r="C1060" s="11"/>
      <c r="D1060" s="11"/>
      <c r="E1060" s="11"/>
      <c r="F1060" s="11"/>
      <c r="G1060" s="11"/>
      <c r="H1060" s="11"/>
      <c r="I1060" s="96"/>
      <c r="J1060" s="11"/>
      <c r="K1060" s="11"/>
      <c r="L1060" s="11"/>
    </row>
    <row r="1061">
      <c r="A1061" s="100"/>
      <c r="B1061" s="11"/>
      <c r="C1061" s="11"/>
      <c r="D1061" s="11"/>
      <c r="E1061" s="11"/>
      <c r="F1061" s="11"/>
      <c r="G1061" s="11"/>
      <c r="H1061" s="11"/>
      <c r="I1061" s="11"/>
      <c r="J1061" s="11"/>
      <c r="K1061" s="11"/>
      <c r="L1061" s="11"/>
    </row>
    <row r="1062">
      <c r="A1062" s="100"/>
      <c r="B1062" s="11"/>
      <c r="C1062" s="11"/>
      <c r="D1062" s="11"/>
      <c r="E1062" s="11"/>
      <c r="F1062" s="11"/>
      <c r="G1062" s="11"/>
      <c r="H1062" s="11"/>
      <c r="I1062" s="96"/>
      <c r="J1062" s="11"/>
      <c r="K1062" s="11"/>
      <c r="L1062" s="11"/>
    </row>
    <row r="1063">
      <c r="A1063" s="100"/>
      <c r="B1063" s="11"/>
      <c r="C1063" s="11"/>
      <c r="D1063" s="11"/>
      <c r="E1063" s="11"/>
      <c r="F1063" s="11"/>
      <c r="G1063" s="11"/>
      <c r="H1063" s="11"/>
      <c r="I1063" s="98"/>
      <c r="J1063" s="11"/>
      <c r="K1063" s="11"/>
      <c r="L1063" s="11"/>
    </row>
    <row r="1064">
      <c r="A1064" s="100"/>
      <c r="B1064" s="11"/>
      <c r="C1064" s="11"/>
      <c r="D1064" s="11"/>
      <c r="E1064" s="11"/>
      <c r="F1064" s="11"/>
      <c r="G1064" s="11"/>
      <c r="H1064" s="11"/>
      <c r="I1064" s="11"/>
      <c r="J1064" s="11"/>
      <c r="K1064" s="11"/>
      <c r="L1064" s="11"/>
    </row>
    <row r="1065">
      <c r="A1065" s="100"/>
      <c r="B1065" s="11"/>
      <c r="C1065" s="11"/>
      <c r="D1065" s="11"/>
      <c r="E1065" s="11"/>
      <c r="F1065" s="11"/>
      <c r="G1065" s="11"/>
      <c r="H1065" s="11"/>
      <c r="I1065" s="96"/>
      <c r="J1065" s="11"/>
      <c r="K1065" s="11"/>
      <c r="L1065" s="11"/>
    </row>
    <row r="1066">
      <c r="A1066" s="100"/>
      <c r="B1066" s="11"/>
      <c r="C1066" s="11"/>
      <c r="D1066" s="11"/>
      <c r="E1066" s="11"/>
      <c r="F1066" s="11"/>
      <c r="G1066" s="11"/>
      <c r="H1066" s="11"/>
      <c r="I1066" s="11"/>
      <c r="J1066" s="11"/>
      <c r="K1066" s="11"/>
      <c r="L1066" s="11"/>
    </row>
    <row r="1067">
      <c r="A1067" s="100"/>
      <c r="B1067" s="11"/>
      <c r="C1067" s="11"/>
      <c r="D1067" s="11"/>
      <c r="E1067" s="11"/>
      <c r="F1067" s="11"/>
      <c r="G1067" s="11"/>
      <c r="H1067" s="11"/>
      <c r="I1067" s="11"/>
      <c r="J1067" s="11"/>
      <c r="K1067" s="11"/>
      <c r="L1067" s="11"/>
    </row>
    <row r="1068">
      <c r="A1068" s="100"/>
      <c r="B1068" s="11"/>
      <c r="C1068" s="11"/>
      <c r="D1068" s="11"/>
      <c r="E1068" s="11"/>
      <c r="F1068" s="11"/>
      <c r="G1068" s="11"/>
      <c r="H1068" s="11"/>
      <c r="I1068" s="11"/>
      <c r="J1068" s="11"/>
      <c r="K1068" s="11"/>
      <c r="L1068" s="11"/>
    </row>
    <row r="1069">
      <c r="A1069" s="100"/>
      <c r="B1069" s="11"/>
      <c r="C1069" s="11"/>
      <c r="D1069" s="11"/>
      <c r="E1069" s="11"/>
      <c r="F1069" s="11"/>
      <c r="G1069" s="11"/>
      <c r="H1069" s="11"/>
      <c r="I1069" s="11"/>
      <c r="J1069" s="11"/>
      <c r="K1069" s="11"/>
      <c r="L1069" s="11"/>
    </row>
  </sheetData>
  <hyperlinks>
    <hyperlink r:id="rId1" ref="G15"/>
    <hyperlink r:id="rId2" ref="G25"/>
    <hyperlink r:id="rId3" ref="G31"/>
    <hyperlink r:id="rId4" ref="G51"/>
    <hyperlink r:id="rId5" ref="G70"/>
    <hyperlink r:id="rId6" ref="G74"/>
    <hyperlink r:id="rId7" ref="G93"/>
    <hyperlink r:id="rId8" ref="G117"/>
    <hyperlink r:id="rId9" ref="G119"/>
    <hyperlink r:id="rId10" ref="G124"/>
    <hyperlink r:id="rId11" ref="G139"/>
    <hyperlink r:id="rId12" ref="G144"/>
    <hyperlink r:id="rId13" ref="G147"/>
    <hyperlink r:id="rId14" ref="G148"/>
    <hyperlink r:id="rId15" ref="G150"/>
    <hyperlink r:id="rId16" ref="G154"/>
    <hyperlink r:id="rId17" ref="G155"/>
    <hyperlink r:id="rId18" ref="G156"/>
    <hyperlink r:id="rId19" ref="G157"/>
    <hyperlink r:id="rId20" ref="G159"/>
    <hyperlink r:id="rId21" ref="G162"/>
    <hyperlink r:id="rId22" ref="G168"/>
    <hyperlink r:id="rId23" ref="G173"/>
    <hyperlink r:id="rId24" ref="G175"/>
    <hyperlink r:id="rId25" ref="G177"/>
    <hyperlink r:id="rId26" ref="G179"/>
    <hyperlink r:id="rId27" ref="G180"/>
    <hyperlink r:id="rId28" ref="G183"/>
    <hyperlink r:id="rId29" ref="G185"/>
    <hyperlink r:id="rId30" ref="G186"/>
    <hyperlink r:id="rId31" ref="G189"/>
    <hyperlink r:id="rId32" ref="G191"/>
    <hyperlink r:id="rId33" ref="G200"/>
    <hyperlink r:id="rId34" ref="G201"/>
    <hyperlink r:id="rId35" ref="G202"/>
    <hyperlink r:id="rId36" ref="G207"/>
    <hyperlink r:id="rId37" ref="G210"/>
    <hyperlink r:id="rId38" ref="G211"/>
    <hyperlink r:id="rId39" ref="G213"/>
    <hyperlink r:id="rId40" ref="G215"/>
    <hyperlink r:id="rId41" ref="G216"/>
    <hyperlink r:id="rId42" ref="G219"/>
    <hyperlink r:id="rId43" ref="G220"/>
    <hyperlink r:id="rId44" ref="G222"/>
    <hyperlink r:id="rId45" ref="G226"/>
    <hyperlink r:id="rId46" ref="G227"/>
    <hyperlink r:id="rId47" ref="G228"/>
    <hyperlink r:id="rId48" ref="G229"/>
    <hyperlink r:id="rId49" ref="G231"/>
    <hyperlink r:id="rId50" ref="G232"/>
    <hyperlink r:id="rId51" ref="G233"/>
    <hyperlink r:id="rId52" ref="G236"/>
    <hyperlink r:id="rId53" ref="G237"/>
    <hyperlink r:id="rId54" ref="G242"/>
    <hyperlink r:id="rId55" ref="G243"/>
    <hyperlink r:id="rId56" ref="G244"/>
    <hyperlink r:id="rId57" ref="G245"/>
    <hyperlink r:id="rId58" ref="G246"/>
    <hyperlink r:id="rId59" ref="G247"/>
    <hyperlink r:id="rId60" ref="G248"/>
    <hyperlink r:id="rId61" ref="G249"/>
    <hyperlink r:id="rId62" ref="G250"/>
    <hyperlink r:id="rId63" ref="G251"/>
    <hyperlink r:id="rId64" ref="G252"/>
    <hyperlink r:id="rId65" ref="G253"/>
    <hyperlink r:id="rId66" ref="G257"/>
    <hyperlink r:id="rId67" ref="G259"/>
    <hyperlink r:id="rId68" ref="G264"/>
    <hyperlink r:id="rId69" ref="G267"/>
    <hyperlink r:id="rId70" ref="G268"/>
    <hyperlink r:id="rId71" ref="G270"/>
    <hyperlink r:id="rId72" ref="G272"/>
    <hyperlink r:id="rId73" ref="G273"/>
    <hyperlink r:id="rId74" ref="G275"/>
    <hyperlink r:id="rId75" ref="G276"/>
    <hyperlink r:id="rId76" ref="G278"/>
    <hyperlink r:id="rId77" ref="G279"/>
    <hyperlink r:id="rId78" ref="G281"/>
    <hyperlink r:id="rId79" ref="G282"/>
    <hyperlink r:id="rId80" ref="G285"/>
    <hyperlink r:id="rId81" ref="G286"/>
    <hyperlink r:id="rId82" ref="G287"/>
    <hyperlink r:id="rId83" ref="G288"/>
    <hyperlink r:id="rId84" ref="G289"/>
    <hyperlink r:id="rId85" ref="G290"/>
    <hyperlink r:id="rId86" ref="G291"/>
    <hyperlink r:id="rId87" ref="G292"/>
    <hyperlink r:id="rId88" ref="G293"/>
    <hyperlink r:id="rId89" ref="G294"/>
    <hyperlink r:id="rId90" ref="G295"/>
    <hyperlink r:id="rId91" ref="G297"/>
    <hyperlink r:id="rId92" ref="G298"/>
    <hyperlink r:id="rId93" ref="G301"/>
    <hyperlink r:id="rId94" ref="G303"/>
    <hyperlink r:id="rId95" ref="G305"/>
    <hyperlink r:id="rId96" ref="G306"/>
    <hyperlink r:id="rId97" ref="G310"/>
    <hyperlink r:id="rId98" ref="G314"/>
    <hyperlink r:id="rId99" ref="G315"/>
    <hyperlink r:id="rId100" ref="G316"/>
    <hyperlink r:id="rId101" ref="G317"/>
    <hyperlink r:id="rId102" ref="G320"/>
    <hyperlink r:id="rId103" ref="G322"/>
    <hyperlink r:id="rId104" ref="G324"/>
    <hyperlink r:id="rId105" ref="G325"/>
    <hyperlink r:id="rId106" ref="G326"/>
    <hyperlink r:id="rId107" ref="G328"/>
    <hyperlink r:id="rId108" ref="G329"/>
    <hyperlink r:id="rId109" ref="G332"/>
    <hyperlink r:id="rId110" ref="G333"/>
    <hyperlink r:id="rId111" ref="G338"/>
    <hyperlink r:id="rId112" ref="G339"/>
    <hyperlink r:id="rId113" ref="G341"/>
    <hyperlink r:id="rId114" ref="G342"/>
    <hyperlink r:id="rId115" ref="G343"/>
    <hyperlink r:id="rId116" ref="G344"/>
    <hyperlink r:id="rId117" ref="G346"/>
    <hyperlink r:id="rId118" ref="G347"/>
    <hyperlink r:id="rId119" ref="G349"/>
    <hyperlink r:id="rId120" ref="G350"/>
    <hyperlink r:id="rId121" ref="G351"/>
    <hyperlink r:id="rId122" ref="G352"/>
    <hyperlink r:id="rId123" ref="G354"/>
    <hyperlink r:id="rId124" ref="G358"/>
    <hyperlink r:id="rId125" ref="G362"/>
    <hyperlink r:id="rId126" ref="G364"/>
    <hyperlink r:id="rId127" ref="G366"/>
    <hyperlink r:id="rId128" ref="G372"/>
    <hyperlink r:id="rId129" ref="G375"/>
    <hyperlink r:id="rId130" ref="G377"/>
    <hyperlink r:id="rId131" ref="G378"/>
    <hyperlink r:id="rId132" ref="G381"/>
    <hyperlink r:id="rId133" ref="G382"/>
    <hyperlink r:id="rId134" ref="G384"/>
    <hyperlink r:id="rId135" ref="G385"/>
    <hyperlink r:id="rId136" ref="G387"/>
    <hyperlink r:id="rId137" ref="G388"/>
    <hyperlink r:id="rId138" ref="G389"/>
    <hyperlink r:id="rId139" ref="G390"/>
    <hyperlink r:id="rId140" ref="G394"/>
    <hyperlink r:id="rId141" ref="G395"/>
    <hyperlink r:id="rId142" ref="G396"/>
    <hyperlink r:id="rId143" ref="G399"/>
    <hyperlink r:id="rId144" ref="G400"/>
    <hyperlink r:id="rId145" ref="G401"/>
    <hyperlink r:id="rId146" ref="G403"/>
    <hyperlink r:id="rId147" ref="G404"/>
    <hyperlink r:id="rId148" ref="G405"/>
    <hyperlink r:id="rId149" ref="G407"/>
    <hyperlink r:id="rId150" ref="G408"/>
    <hyperlink r:id="rId151" ref="G409"/>
    <hyperlink r:id="rId152" ref="G410"/>
    <hyperlink r:id="rId153" ref="G412"/>
    <hyperlink r:id="rId154" location="fig2" ref="G415"/>
    <hyperlink r:id="rId155" ref="G416"/>
    <hyperlink r:id="rId156" ref="G417"/>
    <hyperlink r:id="rId157" ref="G419"/>
    <hyperlink r:id="rId158" ref="G420"/>
    <hyperlink r:id="rId159" ref="G423"/>
    <hyperlink r:id="rId160" ref="G425"/>
    <hyperlink r:id="rId161" ref="G426"/>
    <hyperlink r:id="rId162" ref="G427"/>
    <hyperlink r:id="rId163" ref="G428"/>
    <hyperlink r:id="rId164" ref="G430"/>
    <hyperlink r:id="rId165" ref="G432"/>
    <hyperlink r:id="rId166" ref="G433"/>
    <hyperlink r:id="rId167" ref="G434"/>
    <hyperlink r:id="rId168" ref="G435"/>
    <hyperlink r:id="rId169" ref="G436"/>
    <hyperlink r:id="rId170" ref="G437"/>
    <hyperlink r:id="rId171" ref="G438"/>
    <hyperlink r:id="rId172" ref="G439"/>
    <hyperlink r:id="rId173" ref="G440"/>
    <hyperlink r:id="rId174" ref="G441"/>
    <hyperlink r:id="rId175" ref="G442"/>
    <hyperlink r:id="rId176" ref="G443"/>
    <hyperlink r:id="rId177" ref="G444"/>
    <hyperlink r:id="rId178" ref="G445"/>
    <hyperlink r:id="rId179" ref="G446"/>
    <hyperlink r:id="rId180" ref="G447"/>
    <hyperlink r:id="rId181" ref="G448"/>
    <hyperlink r:id="rId182" ref="G449"/>
    <hyperlink r:id="rId183" ref="G450"/>
    <hyperlink r:id="rId184" ref="G451"/>
    <hyperlink r:id="rId185" ref="G452"/>
  </hyperlinks>
  <drawing r:id="rId186"/>
  <tableParts count="2">
    <tablePart r:id="rId189"/>
    <tablePart r:id="rId190"/>
  </tableParts>
</worksheet>
</file>