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0" yWindow="0" windowWidth="25600" windowHeight="15520" tabRatio="500"/>
  </bookViews>
  <sheets>
    <sheet name="Plate 2" sheetId="2" r:id="rId1"/>
    <sheet name="Plate 3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2" l="1"/>
  <c r="C36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D23" i="2"/>
  <c r="D36" i="2"/>
  <c r="D35" i="2"/>
  <c r="D34" i="2"/>
  <c r="D33" i="2"/>
  <c r="D32" i="2"/>
  <c r="D31" i="2"/>
  <c r="C30" i="2"/>
  <c r="D30" i="2"/>
  <c r="D29" i="2"/>
  <c r="D28" i="2"/>
  <c r="D27" i="2"/>
  <c r="D26" i="2"/>
  <c r="D25" i="2"/>
  <c r="D24" i="2"/>
  <c r="E32" i="1"/>
  <c r="D32" i="1"/>
  <c r="C31" i="1"/>
  <c r="C35" i="1"/>
  <c r="D33" i="1"/>
  <c r="D23" i="1"/>
  <c r="B20" i="2"/>
  <c r="B18" i="2"/>
  <c r="B16" i="2"/>
  <c r="B21" i="2"/>
  <c r="E36" i="2"/>
  <c r="E35" i="2"/>
  <c r="C34" i="2"/>
  <c r="E34" i="2"/>
  <c r="C33" i="2"/>
  <c r="E33" i="2"/>
  <c r="C32" i="2"/>
  <c r="E32" i="2"/>
  <c r="C31" i="2"/>
  <c r="E31" i="2"/>
  <c r="E30" i="2"/>
  <c r="C29" i="2"/>
  <c r="E29" i="2"/>
  <c r="C28" i="2"/>
  <c r="E28" i="2"/>
  <c r="C27" i="2"/>
  <c r="E27" i="2"/>
  <c r="C26" i="2"/>
  <c r="E26" i="2"/>
  <c r="C25" i="2"/>
  <c r="E25" i="2"/>
  <c r="C24" i="2"/>
  <c r="E24" i="2"/>
  <c r="C23" i="2"/>
  <c r="E23" i="2"/>
  <c r="C21" i="2"/>
  <c r="C20" i="2"/>
  <c r="B19" i="2"/>
  <c r="C19" i="2"/>
  <c r="C18" i="2"/>
  <c r="B17" i="2"/>
  <c r="C17" i="2"/>
  <c r="C16" i="2"/>
  <c r="B15" i="2"/>
  <c r="C15" i="2"/>
  <c r="B14" i="2"/>
  <c r="C14" i="2"/>
  <c r="B23" i="1"/>
  <c r="B18" i="1"/>
  <c r="B14" i="1"/>
  <c r="B35" i="1"/>
  <c r="B21" i="1"/>
  <c r="D35" i="1"/>
  <c r="E35" i="1"/>
  <c r="B34" i="1"/>
  <c r="C34" i="1"/>
  <c r="D34" i="1"/>
  <c r="E34" i="1"/>
  <c r="B33" i="1"/>
  <c r="C33" i="1"/>
  <c r="E33" i="1"/>
  <c r="B32" i="1"/>
  <c r="C32" i="1"/>
  <c r="B31" i="1"/>
  <c r="D31" i="1"/>
  <c r="E31" i="1"/>
  <c r="B30" i="1"/>
  <c r="C30" i="1"/>
  <c r="D30" i="1"/>
  <c r="E30" i="1"/>
  <c r="B29" i="1"/>
  <c r="C29" i="1"/>
  <c r="D29" i="1"/>
  <c r="E29" i="1"/>
  <c r="B28" i="1"/>
  <c r="C28" i="1"/>
  <c r="D28" i="1"/>
  <c r="E28" i="1"/>
  <c r="B27" i="1"/>
  <c r="C27" i="1"/>
  <c r="D27" i="1"/>
  <c r="E27" i="1"/>
  <c r="B26" i="1"/>
  <c r="C26" i="1"/>
  <c r="D26" i="1"/>
  <c r="E26" i="1"/>
  <c r="B25" i="1"/>
  <c r="C25" i="1"/>
  <c r="D25" i="1"/>
  <c r="E25" i="1"/>
  <c r="B24" i="1"/>
  <c r="C24" i="1"/>
  <c r="D24" i="1"/>
  <c r="E24" i="1"/>
  <c r="C23" i="1"/>
  <c r="E23" i="1"/>
  <c r="C14" i="1"/>
  <c r="B20" i="1"/>
  <c r="C20" i="1"/>
  <c r="B15" i="1"/>
  <c r="C15" i="1"/>
  <c r="B16" i="1"/>
  <c r="C16" i="1"/>
  <c r="B17" i="1"/>
  <c r="C17" i="1"/>
  <c r="C18" i="1"/>
  <c r="B19" i="1"/>
  <c r="C19" i="1"/>
  <c r="C21" i="1"/>
</calcChain>
</file>

<file path=xl/sharedStrings.xml><?xml version="1.0" encoding="utf-8"?>
<sst xmlns="http://schemas.openxmlformats.org/spreadsheetml/2006/main" count="82" uniqueCount="51">
  <si>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</si>
  <si>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</si>
  <si>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</si>
  <si>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</si>
  <si>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</si>
  <si>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</si>
  <si>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</si>
  <si>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</si>
  <si>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</si>
  <si>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Ave </t>
  </si>
  <si>
    <t>Blank-corr.</t>
  </si>
  <si>
    <t>Gblank</t>
  </si>
  <si>
    <t>Calculated concentration (ug/ul)</t>
  </si>
  <si>
    <t>Standard Concentration (ug/ul)</t>
  </si>
  <si>
    <t>Average absorbance @ 540nm</t>
  </si>
  <si>
    <t>Blank-corr.    (X- 0.072)</t>
  </si>
  <si>
    <t>Standards</t>
  </si>
  <si>
    <t>Samples</t>
  </si>
  <si>
    <t>Vol sample needed for 100ug (in ul) (existing vol of sample)</t>
  </si>
  <si>
    <t>0..058</t>
  </si>
  <si>
    <t>Plate 3 Calculations</t>
  </si>
  <si>
    <t>G122</t>
  </si>
  <si>
    <t>G017</t>
  </si>
  <si>
    <t>G073</t>
  </si>
  <si>
    <t>G0127</t>
  </si>
  <si>
    <t>G049</t>
  </si>
  <si>
    <t>G079</t>
  </si>
  <si>
    <t>G060</t>
  </si>
  <si>
    <t>G071</t>
  </si>
  <si>
    <t>G016</t>
  </si>
  <si>
    <t>G042</t>
  </si>
  <si>
    <t>G129</t>
  </si>
  <si>
    <t>G002</t>
  </si>
  <si>
    <t>O17</t>
  </si>
  <si>
    <t>O124</t>
  </si>
  <si>
    <t>G007</t>
  </si>
  <si>
    <t>G040</t>
  </si>
  <si>
    <t>G013</t>
  </si>
  <si>
    <t>G053</t>
  </si>
  <si>
    <t>G064</t>
  </si>
  <si>
    <t>G070</t>
  </si>
  <si>
    <t>G114</t>
  </si>
  <si>
    <t>G132</t>
  </si>
  <si>
    <t>G008</t>
  </si>
  <si>
    <t>G120</t>
  </si>
  <si>
    <t>G055</t>
  </si>
  <si>
    <t>G031</t>
  </si>
  <si>
    <t xml:space="preserve">Plate: 3   Filter: ??? (last time it was 540) </t>
  </si>
  <si>
    <t>Plate 2 Calculations</t>
  </si>
  <si>
    <t>Plate: 3   Filter: ??? (last time it was 540)</t>
  </si>
  <si>
    <t>Blank-corrrected.    (X- 0.107)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</si>
</sst>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2" borderId="0" xfId="0" applyNumberForma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/>
    <xf numFmtId="164" fontId="1" fillId="0" borderId="0" xfId="0" applyNumberFormat="1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Plate 2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Protein Quantification Curve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DNR Geoduck Proteomics 05/25/2017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321104179285282"/>
                  <c:y val="0.073056994818652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'Plate 2'!$C$14:$C$21</c:f>
              <c:numCache>
                <c:formatCode>0.000</c:formatCode>
                <c:ptCount val="8"/>
                <c:pt idx="0">
                  <c:v>1.008</c:v>
                </c:pt>
                <c:pt idx="1">
                  <c:v>0.708</c:v>
                </c:pt>
                <c:pt idx="2">
                  <c:v>0.545666666666667</c:v>
                </c:pt>
                <c:pt idx="3">
                  <c:v>0.384</c:v>
                </c:pt>
                <c:pt idx="4">
                  <c:v>0.197</c:v>
                </c:pt>
                <c:pt idx="5">
                  <c:v>0.094</c:v>
                </c:pt>
                <c:pt idx="6">
                  <c:v>0.012</c:v>
                </c:pt>
                <c:pt idx="7">
                  <c:v>0.0</c:v>
                </c:pt>
              </c:numCache>
            </c:numRef>
          </c:xVal>
          <c:yVal>
            <c:numRef>
              <c:f>'Plate 2'!$D$14:$D$21</c:f>
              <c:numCache>
                <c:formatCode>General</c:formatCode>
                <c:ptCount val="8"/>
                <c:pt idx="0">
                  <c:v>1.5</c:v>
                </c:pt>
                <c:pt idx="1">
                  <c:v>1.0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0.125</c:v>
                </c:pt>
                <c:pt idx="6">
                  <c:v>0.025</c:v>
                </c:pt>
                <c:pt idx="7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441016"/>
        <c:axId val="-2144968296"/>
      </c:scatterChart>
      <c:valAx>
        <c:axId val="-21444410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Absorvance @ 540nm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4968296"/>
        <c:crosses val="autoZero"/>
        <c:crossBetween val="midCat"/>
      </c:valAx>
      <c:valAx>
        <c:axId val="-2144968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(ug/ml)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441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Plate 3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Protein Quantification Curve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DNR Geoduck Proteomics 05/25/2017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321104179285282"/>
                  <c:y val="0.073056994818652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xVal>
            <c:numRef>
              <c:f>'Plate 3'!$C$14:$C$21</c:f>
              <c:numCache>
                <c:formatCode>0.000</c:formatCode>
                <c:ptCount val="8"/>
                <c:pt idx="0">
                  <c:v>0.967</c:v>
                </c:pt>
                <c:pt idx="1">
                  <c:v>0.660333333333333</c:v>
                </c:pt>
                <c:pt idx="2">
                  <c:v>0.512</c:v>
                </c:pt>
                <c:pt idx="3">
                  <c:v>0.376333333333333</c:v>
                </c:pt>
                <c:pt idx="4">
                  <c:v>0.181</c:v>
                </c:pt>
                <c:pt idx="5">
                  <c:v>0.0823333333333333</c:v>
                </c:pt>
                <c:pt idx="6">
                  <c:v>0.00866666666666667</c:v>
                </c:pt>
                <c:pt idx="7">
                  <c:v>0.0</c:v>
                </c:pt>
              </c:numCache>
            </c:numRef>
          </c:xVal>
          <c:yVal>
            <c:numRef>
              <c:f>'Plate 3'!$D$14:$D$21</c:f>
              <c:numCache>
                <c:formatCode>General</c:formatCode>
                <c:ptCount val="8"/>
                <c:pt idx="0">
                  <c:v>1.5</c:v>
                </c:pt>
                <c:pt idx="1">
                  <c:v>1.0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0.125</c:v>
                </c:pt>
                <c:pt idx="6">
                  <c:v>0.025</c:v>
                </c:pt>
                <c:pt idx="7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941144"/>
        <c:axId val="1893770424"/>
      </c:scatterChart>
      <c:valAx>
        <c:axId val="18939411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Absorvance @ 540nm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3770424"/>
        <c:crosses val="autoZero"/>
        <c:crossBetween val="midCat"/>
      </c:valAx>
      <c:valAx>
        <c:axId val="1893770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(ug/ml)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3941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12</xdr:row>
      <xdr:rowOff>292100</xdr:rowOff>
    </xdr:from>
    <xdr:to>
      <xdr:col>14</xdr:col>
      <xdr:colOff>279400</xdr:colOff>
      <xdr:row>34</xdr:row>
      <xdr:rowOff>50800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12</xdr:row>
      <xdr:rowOff>292100</xdr:rowOff>
    </xdr:from>
    <xdr:to>
      <xdr:col>14</xdr:col>
      <xdr:colOff>279400</xdr:colOff>
      <xdr:row>34</xdr:row>
      <xdr:rowOff>50800</xdr:rowOff>
    </xdr:to>
    <xdr:graphicFrame macro="">
      <xdr:nvGraphicFramePr>
        <xdr:cNvPr id="10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showRuler="0" topLeftCell="A15" workbookViewId="0">
      <selection activeCell="D40" sqref="D40"/>
    </sheetView>
  </sheetViews>
  <sheetFormatPr baseColWidth="10" defaultRowHeight="15" x14ac:dyDescent="0"/>
  <cols>
    <col min="3" max="3" width="12.83203125" bestFit="1" customWidth="1"/>
    <col min="4" max="4" width="19.1640625" customWidth="1"/>
    <col min="5" max="5" width="13.5" customWidth="1"/>
  </cols>
  <sheetData>
    <row r="1" spans="1:13">
      <c r="A1" t="s">
        <v>47</v>
      </c>
    </row>
    <row r="2" spans="1:1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>
      <c r="A3" t="s">
        <v>0</v>
      </c>
      <c r="B3">
        <v>1.117</v>
      </c>
      <c r="C3">
        <v>1.1080000000000001</v>
      </c>
      <c r="D3" s="1">
        <v>1.133</v>
      </c>
      <c r="E3">
        <v>0.80400000000000005</v>
      </c>
      <c r="F3">
        <v>0.82599999999999996</v>
      </c>
      <c r="G3">
        <v>0.82799999999999996</v>
      </c>
      <c r="H3">
        <v>0.63800000000000001</v>
      </c>
      <c r="I3">
        <v>0.66200000000000003</v>
      </c>
      <c r="J3">
        <v>0.67100000000000004</v>
      </c>
      <c r="K3">
        <v>0.48699999999999999</v>
      </c>
      <c r="L3">
        <v>0.49399999999999999</v>
      </c>
      <c r="M3">
        <v>0.505</v>
      </c>
    </row>
    <row r="4" spans="1:13">
      <c r="A4" t="s">
        <v>1</v>
      </c>
      <c r="B4">
        <v>0.307</v>
      </c>
      <c r="C4">
        <v>0.308</v>
      </c>
      <c r="D4" s="1">
        <v>0.31</v>
      </c>
      <c r="E4">
        <v>0.20300000000000001</v>
      </c>
      <c r="F4">
        <v>0.20699999999999999</v>
      </c>
      <c r="G4">
        <v>0.20599999999999999</v>
      </c>
      <c r="H4">
        <v>0.124</v>
      </c>
      <c r="I4">
        <v>0.124</v>
      </c>
      <c r="J4">
        <v>0.122</v>
      </c>
      <c r="K4">
        <v>0.109</v>
      </c>
      <c r="L4">
        <v>0.11</v>
      </c>
      <c r="M4">
        <v>0.115</v>
      </c>
    </row>
    <row r="5" spans="1:13">
      <c r="A5" t="s">
        <v>2</v>
      </c>
      <c r="B5">
        <v>0.96399999999999997</v>
      </c>
      <c r="C5">
        <v>0.96499999999999997</v>
      </c>
      <c r="D5">
        <v>1.0620000000000001</v>
      </c>
      <c r="E5">
        <v>1.907</v>
      </c>
      <c r="F5">
        <v>1.9350000000000001</v>
      </c>
      <c r="G5">
        <v>1.948</v>
      </c>
      <c r="H5">
        <v>1.593</v>
      </c>
      <c r="I5">
        <v>1.6479999999999999</v>
      </c>
      <c r="J5">
        <v>1.6259999999999999</v>
      </c>
      <c r="K5">
        <v>1.048</v>
      </c>
      <c r="L5">
        <v>1.046</v>
      </c>
      <c r="M5">
        <v>0.98499999999999999</v>
      </c>
    </row>
    <row r="6" spans="1:13">
      <c r="A6" t="s">
        <v>3</v>
      </c>
      <c r="B6">
        <v>1.373</v>
      </c>
      <c r="C6">
        <v>1.3939999999999999</v>
      </c>
      <c r="D6">
        <v>1.365</v>
      </c>
      <c r="E6">
        <v>0.67900000000000005</v>
      </c>
      <c r="F6">
        <v>0.68500000000000005</v>
      </c>
      <c r="G6">
        <v>0.64800000000000002</v>
      </c>
      <c r="H6">
        <v>1.095</v>
      </c>
      <c r="I6">
        <v>1.109</v>
      </c>
      <c r="J6">
        <v>1.0680000000000001</v>
      </c>
      <c r="K6">
        <v>0.56499999999999995</v>
      </c>
      <c r="L6">
        <v>0.58699999999999997</v>
      </c>
      <c r="M6">
        <v>0.57799999999999996</v>
      </c>
    </row>
    <row r="7" spans="1:13">
      <c r="A7" t="s">
        <v>4</v>
      </c>
      <c r="B7">
        <v>0.79300000000000004</v>
      </c>
      <c r="C7">
        <v>0.80700000000000005</v>
      </c>
      <c r="D7">
        <v>0.79700000000000004</v>
      </c>
      <c r="E7">
        <v>0.94799999999999995</v>
      </c>
      <c r="F7">
        <v>0.97299999999999998</v>
      </c>
      <c r="G7">
        <v>0.98199999999999998</v>
      </c>
      <c r="H7">
        <v>2.3479999999999999</v>
      </c>
      <c r="I7">
        <v>2.3769999999999998</v>
      </c>
      <c r="J7">
        <v>2.6930000000000001</v>
      </c>
      <c r="K7">
        <v>2.6179999999999999</v>
      </c>
      <c r="L7">
        <v>2.7440000000000002</v>
      </c>
      <c r="M7">
        <v>2.7410000000000001</v>
      </c>
    </row>
    <row r="8" spans="1:13">
      <c r="A8" t="s">
        <v>5</v>
      </c>
      <c r="B8">
        <v>1.3140000000000001</v>
      </c>
      <c r="C8">
        <v>1.337</v>
      </c>
      <c r="D8">
        <v>1.3069999999999999</v>
      </c>
      <c r="E8">
        <v>1.0669999999999999</v>
      </c>
      <c r="F8">
        <v>1.0589999999999999</v>
      </c>
      <c r="G8">
        <v>1.016</v>
      </c>
      <c r="H8">
        <v>0.10299999999999999</v>
      </c>
      <c r="I8">
        <v>0.109</v>
      </c>
      <c r="J8">
        <v>0.107</v>
      </c>
      <c r="K8">
        <v>0.114</v>
      </c>
      <c r="L8">
        <v>0.10299999999999999</v>
      </c>
      <c r="M8">
        <v>0.105</v>
      </c>
    </row>
    <row r="9" spans="1:13">
      <c r="A9" t="s">
        <v>6</v>
      </c>
      <c r="B9">
        <v>5.7000000000000002E-2</v>
      </c>
      <c r="C9">
        <v>5.7000000000000002E-2</v>
      </c>
      <c r="D9">
        <v>5.6000000000000001E-2</v>
      </c>
      <c r="E9">
        <v>5.2999999999999999E-2</v>
      </c>
      <c r="F9">
        <v>5.1999999999999998E-2</v>
      </c>
      <c r="G9">
        <v>5.2999999999999999E-2</v>
      </c>
      <c r="H9">
        <v>5.5E-2</v>
      </c>
      <c r="I9">
        <v>5.3999999999999999E-2</v>
      </c>
      <c r="J9">
        <v>5.3999999999999999E-2</v>
      </c>
      <c r="K9">
        <v>5.5E-2</v>
      </c>
      <c r="L9">
        <v>5.2999999999999999E-2</v>
      </c>
      <c r="M9">
        <v>5.6000000000000001E-2</v>
      </c>
    </row>
    <row r="10" spans="1:13">
      <c r="A10" t="s">
        <v>7</v>
      </c>
      <c r="B10">
        <v>5.7000000000000002E-2</v>
      </c>
      <c r="C10">
        <v>5.7000000000000002E-2</v>
      </c>
      <c r="D10">
        <v>5.3999999999999999E-2</v>
      </c>
      <c r="E10">
        <v>5.2999999999999999E-2</v>
      </c>
      <c r="F10">
        <v>5.2999999999999999E-2</v>
      </c>
      <c r="G10">
        <v>5.2999999999999999E-2</v>
      </c>
      <c r="H10">
        <v>5.3999999999999999E-2</v>
      </c>
      <c r="I10">
        <v>5.3999999999999999E-2</v>
      </c>
      <c r="J10">
        <v>5.2999999999999999E-2</v>
      </c>
      <c r="K10">
        <v>5.5E-2</v>
      </c>
      <c r="L10">
        <v>5.6000000000000001E-2</v>
      </c>
      <c r="M10">
        <v>0.06</v>
      </c>
    </row>
    <row r="12" spans="1:13">
      <c r="A12" t="s">
        <v>48</v>
      </c>
    </row>
    <row r="13" spans="1:13" s="3" customFormat="1" ht="30">
      <c r="A13" s="3" t="s">
        <v>16</v>
      </c>
      <c r="B13" s="3" t="s">
        <v>9</v>
      </c>
      <c r="C13" s="3" t="s">
        <v>10</v>
      </c>
      <c r="D13" s="5" t="s">
        <v>13</v>
      </c>
    </row>
    <row r="14" spans="1:13">
      <c r="A14" t="s">
        <v>1</v>
      </c>
      <c r="B14" s="1">
        <f>AVERAGE(B3:D3)</f>
        <v>1.1193333333333333</v>
      </c>
      <c r="C14" s="1">
        <f t="shared" ref="C14:C21" si="0">B14-$B$21</f>
        <v>1.008</v>
      </c>
      <c r="D14">
        <v>1.5</v>
      </c>
    </row>
    <row r="15" spans="1:13">
      <c r="A15" t="s">
        <v>2</v>
      </c>
      <c r="B15" s="1">
        <f>AVERAGE(E3:G3)</f>
        <v>0.81933333333333325</v>
      </c>
      <c r="C15" s="1">
        <f t="shared" si="0"/>
        <v>0.70799999999999996</v>
      </c>
      <c r="D15">
        <v>1</v>
      </c>
    </row>
    <row r="16" spans="1:13">
      <c r="A16" t="s">
        <v>3</v>
      </c>
      <c r="B16" s="1">
        <f>AVERAGE(H3:J3)</f>
        <v>0.65700000000000003</v>
      </c>
      <c r="C16" s="1">
        <f t="shared" si="0"/>
        <v>0.54566666666666674</v>
      </c>
      <c r="D16">
        <v>0.75</v>
      </c>
    </row>
    <row r="17" spans="1:5">
      <c r="A17" t="s">
        <v>4</v>
      </c>
      <c r="B17" s="1">
        <f>AVERAGE(K3:M3)</f>
        <v>0.49533333333333335</v>
      </c>
      <c r="C17" s="1">
        <f t="shared" si="0"/>
        <v>0.38400000000000001</v>
      </c>
      <c r="D17">
        <v>0.5</v>
      </c>
    </row>
    <row r="18" spans="1:5">
      <c r="A18" t="s">
        <v>5</v>
      </c>
      <c r="B18" s="1">
        <f>AVERAGE(B4:D4)</f>
        <v>0.30833333333333335</v>
      </c>
      <c r="C18" s="1">
        <f t="shared" si="0"/>
        <v>0.19700000000000001</v>
      </c>
      <c r="D18">
        <v>0.25</v>
      </c>
    </row>
    <row r="19" spans="1:5">
      <c r="A19" t="s">
        <v>6</v>
      </c>
      <c r="B19" s="1">
        <f>AVERAGE(E4:G4)</f>
        <v>0.20533333333333334</v>
      </c>
      <c r="C19" s="1">
        <f t="shared" si="0"/>
        <v>9.4E-2</v>
      </c>
      <c r="D19">
        <v>0.125</v>
      </c>
    </row>
    <row r="20" spans="1:5">
      <c r="A20" t="s">
        <v>7</v>
      </c>
      <c r="B20" s="1">
        <f>AVERAGE(H4:J4)</f>
        <v>0.12333333333333334</v>
      </c>
      <c r="C20" s="1">
        <f t="shared" si="0"/>
        <v>1.1999999999999997E-2</v>
      </c>
      <c r="D20">
        <v>2.5000000000000001E-2</v>
      </c>
    </row>
    <row r="21" spans="1:5">
      <c r="A21" t="s">
        <v>8</v>
      </c>
      <c r="B21" s="1">
        <f>AVERAGE(K4:M4)</f>
        <v>0.11133333333333334</v>
      </c>
      <c r="C21" s="1">
        <f t="shared" si="0"/>
        <v>0</v>
      </c>
      <c r="D21">
        <v>0</v>
      </c>
    </row>
    <row r="22" spans="1:5" s="3" customFormat="1" ht="75">
      <c r="A22" s="3" t="s">
        <v>17</v>
      </c>
      <c r="B22" s="4" t="s">
        <v>14</v>
      </c>
      <c r="C22" s="4" t="s">
        <v>15</v>
      </c>
      <c r="D22" s="5" t="s">
        <v>12</v>
      </c>
      <c r="E22" s="7" t="s">
        <v>18</v>
      </c>
    </row>
    <row r="23" spans="1:5">
      <c r="A23" t="s">
        <v>33</v>
      </c>
      <c r="B23">
        <f>AVERAGE(B5:D5)</f>
        <v>0.99699999999999989</v>
      </c>
      <c r="C23" s="1">
        <f t="shared" ref="C23:C32" si="1">B23-$B$21</f>
        <v>0.8856666666666666</v>
      </c>
      <c r="D23" s="6">
        <f>1.465*C23-0.0212</f>
        <v>1.2763016666666664</v>
      </c>
      <c r="E23" s="11">
        <f>(100*1)/D23</f>
        <v>78.351382444850429</v>
      </c>
    </row>
    <row r="24" spans="1:5">
      <c r="A24" t="s">
        <v>34</v>
      </c>
      <c r="B24">
        <f>AVERAGE(E5:G5)</f>
        <v>1.93</v>
      </c>
      <c r="C24" s="1">
        <f t="shared" si="1"/>
        <v>1.8186666666666667</v>
      </c>
      <c r="D24" s="6">
        <f t="shared" ref="D24:D36" si="2">1.465*C24-0.0212</f>
        <v>2.643146666666667</v>
      </c>
      <c r="E24" s="11">
        <f t="shared" ref="E24:E36" si="3">(100*1)/D24</f>
        <v>37.833693173792845</v>
      </c>
    </row>
    <row r="25" spans="1:5">
      <c r="A25" t="s">
        <v>35</v>
      </c>
      <c r="B25">
        <f>AVERAGE(H5:J5)</f>
        <v>1.622333333333333</v>
      </c>
      <c r="C25" s="1">
        <f t="shared" si="1"/>
        <v>1.5109999999999997</v>
      </c>
      <c r="D25" s="6">
        <f t="shared" si="2"/>
        <v>2.1924149999999996</v>
      </c>
      <c r="E25" s="11">
        <f t="shared" si="3"/>
        <v>45.611802510017505</v>
      </c>
    </row>
    <row r="26" spans="1:5">
      <c r="A26" t="s">
        <v>36</v>
      </c>
      <c r="B26" s="2">
        <f>AVERAGE(K5:M5)</f>
        <v>1.0263333333333333</v>
      </c>
      <c r="C26" s="1">
        <f t="shared" si="1"/>
        <v>0.91500000000000004</v>
      </c>
      <c r="D26" s="6">
        <f t="shared" si="2"/>
        <v>1.319275</v>
      </c>
      <c r="E26" s="11">
        <f t="shared" si="3"/>
        <v>75.799207898277459</v>
      </c>
    </row>
    <row r="27" spans="1:5">
      <c r="A27" t="s">
        <v>38</v>
      </c>
      <c r="B27" s="2">
        <f>AVERAGE(B6:D6)</f>
        <v>1.3773333333333333</v>
      </c>
      <c r="C27" s="1">
        <f t="shared" si="1"/>
        <v>1.266</v>
      </c>
      <c r="D27" s="6">
        <f t="shared" si="2"/>
        <v>1.8334900000000001</v>
      </c>
      <c r="E27" s="11">
        <f t="shared" si="3"/>
        <v>54.540793786712769</v>
      </c>
    </row>
    <row r="28" spans="1:5">
      <c r="A28" t="s">
        <v>37</v>
      </c>
      <c r="B28" s="2">
        <f>AVERAGE(E6:G6)</f>
        <v>0.67066666666666663</v>
      </c>
      <c r="C28" s="1">
        <f t="shared" si="1"/>
        <v>0.55933333333333324</v>
      </c>
      <c r="D28" s="6">
        <f t="shared" si="2"/>
        <v>0.79822333333333328</v>
      </c>
      <c r="E28" s="11">
        <f t="shared" si="3"/>
        <v>125.27822205147265</v>
      </c>
    </row>
    <row r="29" spans="1:5">
      <c r="A29" t="s">
        <v>39</v>
      </c>
      <c r="B29" s="2">
        <f>AVERAGE(H6:J6)</f>
        <v>1.0906666666666667</v>
      </c>
      <c r="C29" s="1">
        <f t="shared" si="1"/>
        <v>0.97933333333333339</v>
      </c>
      <c r="D29" s="6">
        <f t="shared" si="2"/>
        <v>1.4135233333333335</v>
      </c>
      <c r="E29" s="11">
        <f t="shared" si="3"/>
        <v>70.745206422721466</v>
      </c>
    </row>
    <row r="30" spans="1:5">
      <c r="A30" t="s">
        <v>40</v>
      </c>
      <c r="B30" s="2">
        <f>AVERAGE(K6:M6)</f>
        <v>0.57666666666666666</v>
      </c>
      <c r="C30" s="1">
        <f t="shared" si="1"/>
        <v>0.46533333333333332</v>
      </c>
      <c r="D30" s="6">
        <f t="shared" si="2"/>
        <v>0.6605133333333334</v>
      </c>
      <c r="E30" s="11">
        <f t="shared" si="3"/>
        <v>151.39739798338664</v>
      </c>
    </row>
    <row r="31" spans="1:5">
      <c r="A31" t="s">
        <v>41</v>
      </c>
      <c r="B31" s="2">
        <f>AVERAGE(B7:D7)</f>
        <v>0.79900000000000004</v>
      </c>
      <c r="C31" s="1">
        <f t="shared" si="1"/>
        <v>0.68766666666666665</v>
      </c>
      <c r="D31" s="6">
        <f t="shared" si="2"/>
        <v>0.98623166666666673</v>
      </c>
      <c r="E31" s="11">
        <f t="shared" si="3"/>
        <v>101.39605467951242</v>
      </c>
    </row>
    <row r="32" spans="1:5">
      <c r="A32" t="s">
        <v>42</v>
      </c>
      <c r="B32" s="2">
        <f>AVERAGE(E7:G7)</f>
        <v>0.96766666666666656</v>
      </c>
      <c r="C32" s="1">
        <f t="shared" si="1"/>
        <v>0.85633333333333317</v>
      </c>
      <c r="D32" s="6">
        <f t="shared" si="2"/>
        <v>1.2333283333333331</v>
      </c>
      <c r="E32" s="11">
        <f t="shared" si="3"/>
        <v>81.081409789499162</v>
      </c>
    </row>
    <row r="33" spans="1:5">
      <c r="A33" t="s">
        <v>43</v>
      </c>
      <c r="B33" s="2">
        <f>AVERAGE(H7:J7)</f>
        <v>2.4726666666666666</v>
      </c>
      <c r="C33" s="1">
        <f t="shared" ref="C33:C35" si="4">B33-$B$21</f>
        <v>2.3613333333333331</v>
      </c>
      <c r="D33" s="6">
        <f t="shared" si="2"/>
        <v>3.4381533333333332</v>
      </c>
      <c r="E33" s="11">
        <f t="shared" si="3"/>
        <v>29.085381105748631</v>
      </c>
    </row>
    <row r="34" spans="1:5">
      <c r="A34" t="s">
        <v>44</v>
      </c>
      <c r="B34">
        <f>AVERAGE(K7:M7)</f>
        <v>2.7010000000000001</v>
      </c>
      <c r="C34" s="1">
        <f t="shared" si="4"/>
        <v>2.5896666666666666</v>
      </c>
      <c r="D34" s="6">
        <f t="shared" si="2"/>
        <v>3.772661666666667</v>
      </c>
      <c r="E34" s="11">
        <f t="shared" si="3"/>
        <v>26.506485032450563</v>
      </c>
    </row>
    <row r="35" spans="1:5">
      <c r="A35" t="s">
        <v>45</v>
      </c>
      <c r="B35">
        <f>AVERAGE(B8:D8)</f>
        <v>1.3193333333333332</v>
      </c>
      <c r="C35" s="1">
        <f>B35-$B$21</f>
        <v>1.208</v>
      </c>
      <c r="D35" s="6">
        <f t="shared" si="2"/>
        <v>1.7485199999999999</v>
      </c>
      <c r="E35" s="11">
        <f t="shared" si="3"/>
        <v>57.19122457850068</v>
      </c>
    </row>
    <row r="36" spans="1:5">
      <c r="A36" t="s">
        <v>46</v>
      </c>
      <c r="B36">
        <f>AVERAGE(E8:G8)</f>
        <v>1.0473333333333332</v>
      </c>
      <c r="C36" s="1">
        <f>B36-$B$21</f>
        <v>0.93599999999999994</v>
      </c>
      <c r="D36" s="6">
        <f t="shared" si="2"/>
        <v>1.3500399999999999</v>
      </c>
      <c r="E36" s="11">
        <f t="shared" si="3"/>
        <v>74.071879351722913</v>
      </c>
    </row>
    <row r="37" spans="1:5">
      <c r="E37" s="1"/>
    </row>
    <row r="38" spans="1:5">
      <c r="E38" s="1"/>
    </row>
    <row r="39" spans="1:5">
      <c r="E39" s="1"/>
    </row>
    <row r="40" spans="1:5">
      <c r="E4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Ruler="0" topLeftCell="A11" workbookViewId="0">
      <selection activeCell="F32" sqref="F32"/>
    </sheetView>
  </sheetViews>
  <sheetFormatPr baseColWidth="10" defaultRowHeight="15" x14ac:dyDescent="0"/>
  <cols>
    <col min="3" max="3" width="12.83203125" bestFit="1" customWidth="1"/>
    <col min="4" max="4" width="19.1640625" customWidth="1"/>
    <col min="5" max="5" width="13.5" customWidth="1"/>
  </cols>
  <sheetData>
    <row r="1" spans="1:13">
      <c r="A1" t="s">
        <v>49</v>
      </c>
    </row>
    <row r="2" spans="1:1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>
      <c r="A3" t="s">
        <v>0</v>
      </c>
      <c r="B3">
        <v>1.0640000000000001</v>
      </c>
      <c r="C3">
        <v>1.081</v>
      </c>
      <c r="D3">
        <v>1.0760000000000001</v>
      </c>
      <c r="E3">
        <v>0.747</v>
      </c>
      <c r="F3">
        <v>0.77200000000000002</v>
      </c>
      <c r="G3">
        <v>0.78200000000000003</v>
      </c>
      <c r="H3">
        <v>0.61299999999999999</v>
      </c>
      <c r="I3">
        <v>0.60699999999999998</v>
      </c>
      <c r="J3">
        <v>0.63600000000000001</v>
      </c>
      <c r="K3">
        <v>0.45900000000000002</v>
      </c>
      <c r="L3">
        <v>0.48599999999999999</v>
      </c>
      <c r="M3">
        <v>0.504</v>
      </c>
    </row>
    <row r="4" spans="1:13">
      <c r="A4" t="s">
        <v>1</v>
      </c>
      <c r="B4">
        <v>0.28999999999999998</v>
      </c>
      <c r="C4">
        <v>0.28799999999999998</v>
      </c>
      <c r="D4">
        <v>0.28499999999999998</v>
      </c>
      <c r="E4">
        <v>0.187</v>
      </c>
      <c r="F4">
        <v>0.188</v>
      </c>
      <c r="G4">
        <v>0.192</v>
      </c>
      <c r="H4">
        <v>0.113</v>
      </c>
      <c r="I4">
        <v>0.11600000000000001</v>
      </c>
      <c r="J4">
        <v>0.11700000000000001</v>
      </c>
      <c r="K4">
        <v>0.107</v>
      </c>
      <c r="L4">
        <v>0.10199999999999999</v>
      </c>
      <c r="M4">
        <v>0.111</v>
      </c>
    </row>
    <row r="5" spans="1:13">
      <c r="A5" t="s">
        <v>2</v>
      </c>
      <c r="B5">
        <v>2.8109999999999999</v>
      </c>
      <c r="C5">
        <v>2.6309999999999998</v>
      </c>
      <c r="D5">
        <v>2.6179999999999999</v>
      </c>
      <c r="E5">
        <v>1.419</v>
      </c>
      <c r="F5">
        <v>1.427</v>
      </c>
      <c r="G5">
        <v>1.4430000000000001</v>
      </c>
      <c r="H5">
        <v>1.3979999999999999</v>
      </c>
      <c r="I5">
        <v>1.4470000000000001</v>
      </c>
      <c r="J5">
        <v>1.4359999999999999</v>
      </c>
      <c r="K5">
        <v>0.40300000000000002</v>
      </c>
      <c r="L5">
        <v>0.41599999999999998</v>
      </c>
      <c r="M5">
        <v>0.41799999999999998</v>
      </c>
    </row>
    <row r="6" spans="1:13">
      <c r="A6" t="s">
        <v>3</v>
      </c>
      <c r="B6">
        <v>1.0529999999999999</v>
      </c>
      <c r="C6">
        <v>0.99099999999999999</v>
      </c>
      <c r="D6">
        <v>1.613</v>
      </c>
      <c r="E6">
        <v>1.89</v>
      </c>
      <c r="F6">
        <v>1.851</v>
      </c>
      <c r="G6">
        <v>1.7849999999999999</v>
      </c>
      <c r="H6">
        <v>1.2450000000000001</v>
      </c>
      <c r="I6">
        <v>1.292</v>
      </c>
      <c r="J6">
        <v>1.242</v>
      </c>
      <c r="K6">
        <v>0.1</v>
      </c>
      <c r="L6">
        <v>0.10199999999999999</v>
      </c>
      <c r="M6">
        <v>9.8000000000000004E-2</v>
      </c>
    </row>
    <row r="7" spans="1:13">
      <c r="A7" t="s">
        <v>4</v>
      </c>
      <c r="B7">
        <v>1.9630000000000001</v>
      </c>
      <c r="C7">
        <v>1.86</v>
      </c>
      <c r="D7">
        <v>1.7150000000000001</v>
      </c>
      <c r="E7">
        <v>0.24</v>
      </c>
      <c r="F7">
        <v>0.23400000000000001</v>
      </c>
      <c r="G7">
        <v>0.23</v>
      </c>
      <c r="H7">
        <v>0.76400000000000001</v>
      </c>
      <c r="I7">
        <v>0.78600000000000003</v>
      </c>
      <c r="J7">
        <v>1.3340000000000001</v>
      </c>
      <c r="K7">
        <v>2.1320000000000001</v>
      </c>
      <c r="L7">
        <v>2.181</v>
      </c>
      <c r="M7">
        <v>2.2389999999999999</v>
      </c>
    </row>
    <row r="8" spans="1:13">
      <c r="A8" t="s">
        <v>5</v>
      </c>
      <c r="B8">
        <v>1.236</v>
      </c>
      <c r="C8">
        <v>1.23</v>
      </c>
      <c r="D8">
        <v>1.22</v>
      </c>
      <c r="E8">
        <v>0.104</v>
      </c>
      <c r="F8">
        <v>0.105</v>
      </c>
      <c r="G8">
        <v>0.106</v>
      </c>
      <c r="H8">
        <v>0.10100000000000001</v>
      </c>
      <c r="I8">
        <v>0.104</v>
      </c>
      <c r="J8">
        <v>0.10199999999999999</v>
      </c>
      <c r="K8">
        <v>0.10100000000000001</v>
      </c>
      <c r="L8">
        <v>9.9000000000000005E-2</v>
      </c>
      <c r="M8">
        <v>0.10100000000000001</v>
      </c>
    </row>
    <row r="9" spans="1:13">
      <c r="A9" t="s">
        <v>6</v>
      </c>
      <c r="B9">
        <v>5.6000000000000001E-2</v>
      </c>
      <c r="C9">
        <v>5.8999999999999997E-2</v>
      </c>
      <c r="D9">
        <v>5.7000000000000002E-2</v>
      </c>
      <c r="E9">
        <v>5.5E-2</v>
      </c>
      <c r="F9">
        <v>5.5E-2</v>
      </c>
      <c r="G9">
        <v>5.3999999999999999E-2</v>
      </c>
      <c r="H9">
        <v>5.2999999999999999E-2</v>
      </c>
      <c r="I9">
        <v>5.3999999999999999E-2</v>
      </c>
      <c r="J9">
        <v>5.5E-2</v>
      </c>
      <c r="K9">
        <v>5.3999999999999999E-2</v>
      </c>
      <c r="L9">
        <v>5.2999999999999999E-2</v>
      </c>
      <c r="M9">
        <v>5.5E-2</v>
      </c>
    </row>
    <row r="10" spans="1:13">
      <c r="A10" t="s">
        <v>7</v>
      </c>
      <c r="B10">
        <v>5.7000000000000002E-2</v>
      </c>
      <c r="C10">
        <v>5.6000000000000001E-2</v>
      </c>
      <c r="D10">
        <v>5.6000000000000001E-2</v>
      </c>
      <c r="E10">
        <v>5.5E-2</v>
      </c>
      <c r="F10">
        <v>5.3999999999999999E-2</v>
      </c>
      <c r="G10">
        <v>5.8000000000000003E-2</v>
      </c>
      <c r="H10" t="s">
        <v>19</v>
      </c>
      <c r="I10">
        <v>5.6000000000000001E-2</v>
      </c>
      <c r="J10">
        <v>5.3999999999999999E-2</v>
      </c>
      <c r="K10">
        <v>5.5E-2</v>
      </c>
      <c r="L10">
        <v>5.3999999999999999E-2</v>
      </c>
      <c r="M10">
        <v>5.5E-2</v>
      </c>
    </row>
    <row r="12" spans="1:13">
      <c r="A12" t="s">
        <v>20</v>
      </c>
    </row>
    <row r="13" spans="1:13" s="3" customFormat="1" ht="30">
      <c r="A13" s="3" t="s">
        <v>16</v>
      </c>
      <c r="B13" s="3" t="s">
        <v>9</v>
      </c>
      <c r="C13" s="3" t="s">
        <v>10</v>
      </c>
      <c r="D13" s="5" t="s">
        <v>13</v>
      </c>
    </row>
    <row r="14" spans="1:13">
      <c r="A14" t="s">
        <v>1</v>
      </c>
      <c r="B14" s="1">
        <f>AVERAGE(B3:D3)</f>
        <v>1.0736666666666668</v>
      </c>
      <c r="C14" s="1">
        <f t="shared" ref="C14:C21" si="0">B14-$B$21</f>
        <v>0.96700000000000008</v>
      </c>
      <c r="D14">
        <v>1.5</v>
      </c>
    </row>
    <row r="15" spans="1:13">
      <c r="A15" t="s">
        <v>2</v>
      </c>
      <c r="B15" s="1">
        <f>AVERAGE(E3:G3)</f>
        <v>0.76700000000000002</v>
      </c>
      <c r="C15" s="1">
        <f t="shared" si="0"/>
        <v>0.66033333333333333</v>
      </c>
      <c r="D15">
        <v>1</v>
      </c>
    </row>
    <row r="16" spans="1:13">
      <c r="A16" t="s">
        <v>3</v>
      </c>
      <c r="B16" s="1">
        <f>AVERAGE(H3:J3)</f>
        <v>0.61866666666666659</v>
      </c>
      <c r="C16" s="1">
        <f t="shared" si="0"/>
        <v>0.5119999999999999</v>
      </c>
      <c r="D16">
        <v>0.75</v>
      </c>
    </row>
    <row r="17" spans="1:5">
      <c r="A17" t="s">
        <v>4</v>
      </c>
      <c r="B17" s="1">
        <f>AVERAGE(K3:M3)</f>
        <v>0.48300000000000004</v>
      </c>
      <c r="C17" s="1">
        <f t="shared" si="0"/>
        <v>0.37633333333333335</v>
      </c>
      <c r="D17">
        <v>0.5</v>
      </c>
    </row>
    <row r="18" spans="1:5">
      <c r="A18" t="s">
        <v>5</v>
      </c>
      <c r="B18" s="1">
        <f>AVERAGE(B4:D4)</f>
        <v>0.28766666666666668</v>
      </c>
      <c r="C18" s="1">
        <f t="shared" si="0"/>
        <v>0.18099999999999999</v>
      </c>
      <c r="D18">
        <v>0.25</v>
      </c>
    </row>
    <row r="19" spans="1:5">
      <c r="A19" t="s">
        <v>6</v>
      </c>
      <c r="B19" s="1">
        <f>AVERAGE(E4:G4)</f>
        <v>0.18899999999999997</v>
      </c>
      <c r="C19" s="1">
        <f t="shared" si="0"/>
        <v>8.23333333333333E-2</v>
      </c>
      <c r="D19">
        <v>0.125</v>
      </c>
    </row>
    <row r="20" spans="1:5">
      <c r="A20" t="s">
        <v>7</v>
      </c>
      <c r="B20" s="1">
        <f>AVERAGE(H4:J4)</f>
        <v>0.11533333333333334</v>
      </c>
      <c r="C20" s="1">
        <f t="shared" si="0"/>
        <v>8.6666666666666697E-3</v>
      </c>
      <c r="D20">
        <v>2.5000000000000001E-2</v>
      </c>
    </row>
    <row r="21" spans="1:5">
      <c r="A21" t="s">
        <v>8</v>
      </c>
      <c r="B21" s="1">
        <f>AVERAGE(K4:M4)</f>
        <v>0.10666666666666667</v>
      </c>
      <c r="C21" s="1">
        <f t="shared" si="0"/>
        <v>0</v>
      </c>
      <c r="D21">
        <v>0</v>
      </c>
    </row>
    <row r="22" spans="1:5" s="3" customFormat="1" ht="75">
      <c r="A22" s="8" t="s">
        <v>17</v>
      </c>
      <c r="B22" s="4" t="s">
        <v>14</v>
      </c>
      <c r="C22" s="4" t="s">
        <v>50</v>
      </c>
      <c r="D22" s="5" t="s">
        <v>12</v>
      </c>
      <c r="E22" s="7" t="s">
        <v>18</v>
      </c>
    </row>
    <row r="23" spans="1:5">
      <c r="A23" s="9" t="s">
        <v>21</v>
      </c>
      <c r="B23">
        <f>AVERAGE(B5:D5)</f>
        <v>2.686666666666667</v>
      </c>
      <c r="C23" s="1">
        <f t="shared" ref="C23:C32" si="1">B23-$B$21</f>
        <v>2.5800000000000005</v>
      </c>
      <c r="D23" s="1">
        <f>1.5332*C23-0.0155</f>
        <v>3.9401560000000009</v>
      </c>
      <c r="E23" s="10">
        <f>(100*1)/D23</f>
        <v>25.37970577814685</v>
      </c>
    </row>
    <row r="24" spans="1:5">
      <c r="A24" s="9" t="s">
        <v>22</v>
      </c>
      <c r="B24">
        <f>AVERAGE(E5:G5)</f>
        <v>1.4296666666666666</v>
      </c>
      <c r="C24" s="1">
        <f t="shared" si="1"/>
        <v>1.323</v>
      </c>
      <c r="D24" s="1">
        <f t="shared" ref="D24:D34" si="2">1.5332*C24-0.0155</f>
        <v>2.0129236000000001</v>
      </c>
      <c r="E24" s="10">
        <f t="shared" ref="E24:E35" si="3">(100*1)/D24</f>
        <v>49.678984338998255</v>
      </c>
    </row>
    <row r="25" spans="1:5">
      <c r="A25" s="9" t="s">
        <v>24</v>
      </c>
      <c r="B25">
        <f>AVERAGE(H5:J5)</f>
        <v>1.4269999999999998</v>
      </c>
      <c r="C25" s="1">
        <f t="shared" si="1"/>
        <v>1.3203333333333331</v>
      </c>
      <c r="D25" s="1">
        <f t="shared" si="2"/>
        <v>2.0088350666666663</v>
      </c>
      <c r="E25" s="10">
        <f t="shared" si="3"/>
        <v>49.780094772008169</v>
      </c>
    </row>
    <row r="26" spans="1:5">
      <c r="A26" s="9" t="s">
        <v>23</v>
      </c>
      <c r="B26" s="2">
        <f>AVERAGE(K5:M5)</f>
        <v>0.41233333333333327</v>
      </c>
      <c r="C26" s="1">
        <f t="shared" si="1"/>
        <v>0.30566666666666659</v>
      </c>
      <c r="D26" s="1">
        <f>1.5332*C26-0.0155</f>
        <v>0.45314813333333315</v>
      </c>
      <c r="E26" s="10">
        <f t="shared" si="3"/>
        <v>220.67838890652689</v>
      </c>
    </row>
    <row r="27" spans="1:5">
      <c r="A27" s="9" t="s">
        <v>25</v>
      </c>
      <c r="B27" s="2">
        <f>AVERAGE(B6:D6)</f>
        <v>1.2190000000000001</v>
      </c>
      <c r="C27" s="1">
        <f t="shared" si="1"/>
        <v>1.1123333333333334</v>
      </c>
      <c r="D27" s="1">
        <f t="shared" si="2"/>
        <v>1.6899294666666667</v>
      </c>
      <c r="E27" s="10">
        <f t="shared" si="3"/>
        <v>59.174067304268554</v>
      </c>
    </row>
    <row r="28" spans="1:5">
      <c r="A28" s="9" t="s">
        <v>26</v>
      </c>
      <c r="B28" s="2">
        <f>AVERAGE(E6:G6)</f>
        <v>1.8419999999999999</v>
      </c>
      <c r="C28" s="1">
        <f t="shared" si="1"/>
        <v>1.7353333333333332</v>
      </c>
      <c r="D28" s="1">
        <f t="shared" si="2"/>
        <v>2.6451130666666662</v>
      </c>
      <c r="E28" s="10">
        <f t="shared" si="3"/>
        <v>37.805567278081831</v>
      </c>
    </row>
    <row r="29" spans="1:5">
      <c r="A29" s="9" t="s">
        <v>27</v>
      </c>
      <c r="B29" s="2">
        <f>AVERAGE(H6:J6)</f>
        <v>1.2596666666666667</v>
      </c>
      <c r="C29" s="1">
        <f t="shared" si="1"/>
        <v>1.153</v>
      </c>
      <c r="D29" s="1">
        <f t="shared" si="2"/>
        <v>1.7522795999999998</v>
      </c>
      <c r="E29" s="10">
        <f t="shared" si="3"/>
        <v>57.068518060702189</v>
      </c>
    </row>
    <row r="30" spans="1:5">
      <c r="A30" s="9" t="s">
        <v>11</v>
      </c>
      <c r="B30" s="2">
        <f>AVERAGE(K6:L6)</f>
        <v>0.10100000000000001</v>
      </c>
      <c r="C30" s="1">
        <f t="shared" si="1"/>
        <v>-5.6666666666666671E-3</v>
      </c>
      <c r="D30" s="1">
        <f t="shared" si="2"/>
        <v>-2.4188133333333334E-2</v>
      </c>
      <c r="E30" s="10">
        <f t="shared" si="3"/>
        <v>-4134.258672296608</v>
      </c>
    </row>
    <row r="31" spans="1:5">
      <c r="A31" s="9" t="s">
        <v>28</v>
      </c>
      <c r="B31" s="2">
        <f>AVERAGE(B7:D7)</f>
        <v>1.8460000000000001</v>
      </c>
      <c r="C31" s="1">
        <f t="shared" si="1"/>
        <v>1.7393333333333334</v>
      </c>
      <c r="D31" s="1">
        <f t="shared" si="2"/>
        <v>2.6512458666666667</v>
      </c>
      <c r="E31" s="10">
        <f t="shared" si="3"/>
        <v>37.718116323073069</v>
      </c>
    </row>
    <row r="32" spans="1:5">
      <c r="A32" s="9" t="s">
        <v>29</v>
      </c>
      <c r="B32" s="2">
        <f>AVERAGE(E7:G7)</f>
        <v>0.23466666666666666</v>
      </c>
      <c r="C32" s="1">
        <f t="shared" si="1"/>
        <v>0.128</v>
      </c>
      <c r="D32" s="1">
        <f>1.5332*C32-0.0155</f>
        <v>0.18074960000000001</v>
      </c>
      <c r="E32" s="10">
        <f>(100*1)/D32</f>
        <v>553.25157012795603</v>
      </c>
    </row>
    <row r="33" spans="1:5">
      <c r="A33" s="9" t="s">
        <v>30</v>
      </c>
      <c r="B33" s="2">
        <f>AVERAGE(H7:J7)</f>
        <v>0.96133333333333348</v>
      </c>
      <c r="C33" s="1">
        <f t="shared" ref="C33:C34" si="4">B33-$B$21</f>
        <v>0.8546666666666668</v>
      </c>
      <c r="D33" s="1">
        <f>1.5332*C33-0.0155</f>
        <v>1.2948749333333334</v>
      </c>
      <c r="E33" s="10">
        <f t="shared" si="3"/>
        <v>77.227535591082045</v>
      </c>
    </row>
    <row r="34" spans="1:5">
      <c r="A34" s="9" t="s">
        <v>31</v>
      </c>
      <c r="B34">
        <f>AVERAGE(K7:M7)</f>
        <v>2.1840000000000002</v>
      </c>
      <c r="C34" s="1">
        <f t="shared" si="4"/>
        <v>2.0773333333333337</v>
      </c>
      <c r="D34" s="1">
        <f t="shared" si="2"/>
        <v>3.1694674666666671</v>
      </c>
      <c r="E34" s="10">
        <f t="shared" si="3"/>
        <v>31.551041634502127</v>
      </c>
    </row>
    <row r="35" spans="1:5">
      <c r="A35" s="9" t="s">
        <v>32</v>
      </c>
      <c r="B35">
        <f>AVERAGE(B8:D8)</f>
        <v>1.2286666666666666</v>
      </c>
      <c r="C35" s="1">
        <f>B35-$B$21</f>
        <v>1.1219999999999999</v>
      </c>
      <c r="D35" s="1">
        <f>1.5332*C35-0.0155</f>
        <v>1.7047503999999996</v>
      </c>
      <c r="E35" s="10">
        <f t="shared" si="3"/>
        <v>58.659613747560947</v>
      </c>
    </row>
    <row r="36" spans="1:5">
      <c r="E36" s="1"/>
    </row>
    <row r="37" spans="1:5">
      <c r="E37" s="1"/>
    </row>
    <row r="38" spans="1:5">
      <c r="E38" s="1"/>
    </row>
    <row r="39" spans="1:5">
      <c r="E39" s="1"/>
    </row>
    <row r="40" spans="1:5">
      <c r="E40" s="1"/>
    </row>
    <row r="41" spans="1:5">
      <c r="E41" s="1"/>
    </row>
    <row r="42" spans="1:5">
      <c r="C42" s="1"/>
      <c r="D42" s="1"/>
      <c r="E42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2</vt:lpstr>
      <vt:lpstr>Plate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2016-12-12T22:57:30Z</dcterms:created>
  <dcterms:modified xsi:type="dcterms:W3CDTF">2017-05-26T15:05:49Z</dcterms:modified>
</cp:coreProperties>
</file>