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560" yWindow="0" windowWidth="22660" windowHeight="14580" tabRatio="754" firstSheet="2" activeTab="2"/>
  </bookViews>
  <sheets>
    <sheet name="Feeding Record" sheetId="2" r:id="rId1"/>
    <sheet name="Temperature Record" sheetId="4" r:id="rId2"/>
    <sheet name="Feeding Calcs" sheetId="1" r:id="rId3"/>
    <sheet name="Pre-Conditioning Samples" sheetId="3" r:id="rId4"/>
    <sheet name="Heat Shock Trials" sheetId="5" r:id="rId5"/>
    <sheet name="iButtons" sheetId="6" r:id="rId6"/>
    <sheet name="2-Week sampling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5" l="1"/>
  <c r="O21" i="5"/>
  <c r="O20" i="5"/>
  <c r="O19" i="5"/>
  <c r="O18" i="5"/>
  <c r="O17" i="5"/>
  <c r="O16" i="5"/>
  <c r="O15" i="5"/>
  <c r="O14" i="5"/>
  <c r="O11" i="5"/>
  <c r="O12" i="5"/>
  <c r="O13" i="5"/>
  <c r="L3" i="5"/>
  <c r="G21" i="5"/>
  <c r="G20" i="5"/>
  <c r="G19" i="5"/>
  <c r="G18" i="5"/>
  <c r="G22" i="5"/>
  <c r="G17" i="5"/>
  <c r="G16" i="5"/>
  <c r="G15" i="5"/>
  <c r="G14" i="5"/>
  <c r="G13" i="5"/>
  <c r="G12" i="5"/>
  <c r="G11" i="5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2" i="7"/>
  <c r="H14" i="6"/>
  <c r="H13" i="6"/>
  <c r="H12" i="6"/>
  <c r="H11" i="6"/>
  <c r="H10" i="6"/>
  <c r="H9" i="6"/>
  <c r="H8" i="6"/>
  <c r="H7" i="6"/>
  <c r="H6" i="6"/>
  <c r="H5" i="6"/>
  <c r="H4" i="6"/>
  <c r="H3" i="6"/>
  <c r="H2" i="6"/>
  <c r="O26" i="5"/>
  <c r="E2" i="1"/>
  <c r="D2" i="1"/>
  <c r="I2" i="1"/>
  <c r="F2" i="1"/>
  <c r="J2" i="1"/>
  <c r="H2" i="1"/>
  <c r="G2" i="1"/>
</calcChain>
</file>

<file path=xl/comments1.xml><?xml version="1.0" encoding="utf-8"?>
<comments xmlns="http://schemas.openxmlformats.org/spreadsheetml/2006/main">
  <authors>
    <author>Laura Spencer</author>
  </authors>
  <commentList>
    <comment ref="K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Dead oysters' tissues sampled</t>
        </r>
      </text>
    </comment>
    <comment ref="M1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Tissues not sampeld</t>
        </r>
      </text>
    </comment>
    <comment ref="O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HS treatment suriviving oysters tissues sampled </t>
        </r>
      </text>
    </comment>
  </commentList>
</comments>
</file>

<file path=xl/sharedStrings.xml><?xml version="1.0" encoding="utf-8"?>
<sst xmlns="http://schemas.openxmlformats.org/spreadsheetml/2006/main" count="407" uniqueCount="124">
  <si>
    <t>Algae Ration</t>
  </si>
  <si>
    <t>Average cells/mL</t>
  </si>
  <si>
    <t>Average cells/L</t>
  </si>
  <si>
    <t>Volume needed per day (L)</t>
  </si>
  <si>
    <t>2 feedings, volume per feeding</t>
  </si>
  <si>
    <t>Seawater volume for water change</t>
  </si>
  <si>
    <t>Volume CM (2x/day)</t>
  </si>
  <si>
    <t>Volume Tiso (2x/day)</t>
  </si>
  <si>
    <t>Volume Pav (2x/day)</t>
  </si>
  <si>
    <t># Animals / tank</t>
  </si>
  <si>
    <t>Date</t>
  </si>
  <si>
    <t>CM</t>
  </si>
  <si>
    <t>Tiso</t>
  </si>
  <si>
    <t>Time</t>
  </si>
  <si>
    <t>Pav</t>
  </si>
  <si>
    <t>Group</t>
  </si>
  <si>
    <t># Stocked</t>
  </si>
  <si>
    <t>Trial</t>
  </si>
  <si>
    <t>1 - Testing</t>
  </si>
  <si>
    <t>Mirambula</t>
  </si>
  <si>
    <t>Clyde</t>
  </si>
  <si>
    <t>Pambula</t>
  </si>
  <si>
    <t>2 - Real Deal</t>
  </si>
  <si>
    <t>Port Stephens</t>
  </si>
  <si>
    <t>Tank #</t>
  </si>
  <si>
    <t>Control</t>
  </si>
  <si>
    <t># Sampled</t>
  </si>
  <si>
    <t># for Survival Check</t>
  </si>
  <si>
    <t>Shock Duration (mins)</t>
  </si>
  <si>
    <t>Wagonga</t>
  </si>
  <si>
    <t>Tank 1</t>
  </si>
  <si>
    <t>Tank 2</t>
  </si>
  <si>
    <t>Tank 3</t>
  </si>
  <si>
    <t xml:space="preserve">Tank 4 </t>
  </si>
  <si>
    <t>Tank 5</t>
  </si>
  <si>
    <t>Tank 6</t>
  </si>
  <si>
    <t>Tank 7</t>
  </si>
  <si>
    <t>Tank 8</t>
  </si>
  <si>
    <t>Tank 9</t>
  </si>
  <si>
    <t>Tank 10</t>
  </si>
  <si>
    <t>Tank 11</t>
  </si>
  <si>
    <t>Tank 12</t>
  </si>
  <si>
    <t>Tank</t>
  </si>
  <si>
    <t>0 min</t>
  </si>
  <si>
    <t>5 min</t>
  </si>
  <si>
    <t>15 min</t>
  </si>
  <si>
    <t>30 min</t>
  </si>
  <si>
    <t>45 min</t>
  </si>
  <si>
    <t>60 min</t>
  </si>
  <si>
    <t>75 min</t>
  </si>
  <si>
    <t>90 min</t>
  </si>
  <si>
    <t>105 min</t>
  </si>
  <si>
    <t>120 min</t>
  </si>
  <si>
    <t>1 (only)</t>
  </si>
  <si>
    <t>Pre-oyster temp</t>
  </si>
  <si>
    <t>Heat Shock</t>
  </si>
  <si>
    <t>Ambient</t>
  </si>
  <si>
    <t>Test Shock</t>
  </si>
  <si>
    <t>20.1C</t>
  </si>
  <si>
    <t>?</t>
  </si>
  <si>
    <t>-</t>
  </si>
  <si>
    <t>Temperature</t>
  </si>
  <si>
    <t xml:space="preserve">Probe </t>
  </si>
  <si>
    <t>C</t>
  </si>
  <si>
    <t xml:space="preserve"> 12:01:00 PM</t>
  </si>
  <si>
    <t xml:space="preserve"> 12:11:00 PM</t>
  </si>
  <si>
    <t xml:space="preserve"> 12:21:00 PM</t>
  </si>
  <si>
    <t xml:space="preserve"> 12:31:00 PM</t>
  </si>
  <si>
    <t xml:space="preserve"> 12:41:00 PM</t>
  </si>
  <si>
    <t xml:space="preserve"> 12:06:00 PM</t>
  </si>
  <si>
    <t xml:space="preserve"> 12:16:00 PM</t>
  </si>
  <si>
    <t xml:space="preserve"> 12:26:00 PM</t>
  </si>
  <si>
    <t xml:space="preserve"> 12:36:00 PM</t>
  </si>
  <si>
    <t xml:space="preserve"> 12:46:00 PM</t>
  </si>
  <si>
    <t xml:space="preserve"> 12:05:00 PM</t>
  </si>
  <si>
    <t xml:space="preserve"> 12:15:00 PM</t>
  </si>
  <si>
    <t xml:space="preserve"> 12:25:00 PM</t>
  </si>
  <si>
    <t xml:space="preserve"> 12:35:00 PM</t>
  </si>
  <si>
    <t xml:space="preserve"> 12:45:00 PM</t>
  </si>
  <si>
    <t xml:space="preserve"> 12:02:00 PM</t>
  </si>
  <si>
    <t xml:space="preserve"> 12:12:00 PM</t>
  </si>
  <si>
    <t xml:space="preserve"> 12:22:00 PM</t>
  </si>
  <si>
    <t xml:space="preserve"> 12:32:00 PM</t>
  </si>
  <si>
    <t xml:space="preserve"> 12:42:00 PM</t>
  </si>
  <si>
    <t xml:space="preserve"> 12:00:00 PM</t>
  </si>
  <si>
    <t xml:space="preserve"> 12:10:00 PM</t>
  </si>
  <si>
    <t xml:space="preserve"> 12:20:00 PM</t>
  </si>
  <si>
    <t xml:space="preserve"> 12:30:00 PM</t>
  </si>
  <si>
    <t xml:space="preserve"> 12:40:00 PM</t>
  </si>
  <si>
    <t xml:space="preserve"> 12:07:00 PM</t>
  </si>
  <si>
    <t xml:space="preserve"> 12:17:00 PM</t>
  </si>
  <si>
    <t xml:space="preserve"> 12:27:00 PM</t>
  </si>
  <si>
    <t xml:space="preserve"> 12:37:00 PM</t>
  </si>
  <si>
    <t xml:space="preserve"> 12:47:00 PM</t>
  </si>
  <si>
    <t xml:space="preserve"> 12:04:00 PM</t>
  </si>
  <si>
    <t xml:space="preserve"> 12:14:00 PM</t>
  </si>
  <si>
    <t xml:space="preserve"> 12:24:00 PM</t>
  </si>
  <si>
    <t xml:space="preserve"> 12:34:00 PM</t>
  </si>
  <si>
    <t xml:space="preserve"> 12:44:00 PM</t>
  </si>
  <si>
    <t xml:space="preserve"> 12:51:00 PM</t>
  </si>
  <si>
    <t>Button</t>
  </si>
  <si>
    <t>Mean Temp</t>
  </si>
  <si>
    <t>Whole Weight</t>
  </si>
  <si>
    <t>Shell Weight</t>
  </si>
  <si>
    <t>Sampler</t>
  </si>
  <si>
    <t>Sample #</t>
  </si>
  <si>
    <t>Histology Cassette</t>
  </si>
  <si>
    <t>Notes</t>
  </si>
  <si>
    <t>Treatment</t>
  </si>
  <si>
    <t>Merimbula</t>
  </si>
  <si>
    <t>Laura</t>
  </si>
  <si>
    <t>Pandora</t>
  </si>
  <si>
    <t>Condition Index</t>
  </si>
  <si>
    <t>Left valve compromised by parasitic sponge, crushed when shucking, odd looking mantle</t>
  </si>
  <si>
    <t>Missing a small amount of mass (weighted after sampling)</t>
  </si>
  <si>
    <t xml:space="preserve">White Sic present! </t>
  </si>
  <si>
    <t>Messy gonad tissue sample (very dirty with gut contents)</t>
  </si>
  <si>
    <t>Dead @ 1 day</t>
  </si>
  <si>
    <t>Dead @ 2 days</t>
  </si>
  <si>
    <t>Dead @ 3 days</t>
  </si>
  <si>
    <t>Dead @ 4 days</t>
  </si>
  <si>
    <t>Dead @ 5 days</t>
  </si>
  <si>
    <t>Dead @ 6 days</t>
  </si>
  <si>
    <t xml:space="preserve">Survived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</si>
</sst>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" fontId="0" fillId="0" borderId="0" xfId="0" applyNumberFormat="1"/>
    <xf numFmtId="18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9" fontId="0" fillId="0" borderId="0" xfId="86" applyFont="1"/>
  </cellXfs>
  <cellStyles count="15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  <cellStyle name="Percent" xfId="8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Ruler="0" workbookViewId="0">
      <selection activeCell="A3" sqref="A3"/>
    </sheetView>
  </sheetViews>
  <sheetFormatPr baseColWidth="10" defaultRowHeight="15" x14ac:dyDescent="0"/>
  <sheetData>
    <row r="1" spans="1:5">
      <c r="A1" t="s">
        <v>10</v>
      </c>
      <c r="B1" t="s">
        <v>13</v>
      </c>
      <c r="C1" t="s">
        <v>11</v>
      </c>
      <c r="D1" t="s">
        <v>12</v>
      </c>
      <c r="E1" t="s">
        <v>14</v>
      </c>
    </row>
    <row r="2" spans="1:5">
      <c r="A2" s="5">
        <v>43277</v>
      </c>
      <c r="B2" s="6">
        <v>0.41666666666666669</v>
      </c>
      <c r="C2">
        <v>24</v>
      </c>
      <c r="D2">
        <v>12</v>
      </c>
      <c r="E2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Ruler="0" workbookViewId="0">
      <selection activeCell="A4" sqref="A4"/>
    </sheetView>
  </sheetViews>
  <sheetFormatPr baseColWidth="10" defaultRowHeight="15" x14ac:dyDescent="0"/>
  <sheetData>
    <row r="1" spans="1:14">
      <c r="A1" t="s">
        <v>10</v>
      </c>
      <c r="B1" t="s">
        <v>13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>
      <c r="A2" s="7">
        <v>43275</v>
      </c>
      <c r="B2" s="6">
        <v>0.66666666666666663</v>
      </c>
      <c r="C2">
        <v>17.7</v>
      </c>
      <c r="D2">
        <v>18</v>
      </c>
      <c r="E2">
        <v>17.399999999999999</v>
      </c>
      <c r="F2">
        <v>17.399999999999999</v>
      </c>
      <c r="G2">
        <v>18.100000000000001</v>
      </c>
      <c r="H2">
        <v>18.7</v>
      </c>
      <c r="I2">
        <v>17.600000000000001</v>
      </c>
      <c r="J2">
        <v>17.399999999999999</v>
      </c>
      <c r="K2">
        <v>18.100000000000001</v>
      </c>
      <c r="L2">
        <v>17.8</v>
      </c>
      <c r="M2">
        <v>17.8</v>
      </c>
      <c r="N2">
        <v>17.3</v>
      </c>
    </row>
    <row r="3" spans="1:14">
      <c r="A3" s="7">
        <v>43276</v>
      </c>
      <c r="B3" s="6"/>
    </row>
    <row r="4" spans="1:14">
      <c r="A4" s="7">
        <v>43277</v>
      </c>
      <c r="B4" s="6">
        <v>0.4375</v>
      </c>
      <c r="C4">
        <v>17.5</v>
      </c>
      <c r="D4">
        <v>18.5</v>
      </c>
      <c r="E4">
        <v>17.5</v>
      </c>
      <c r="F4">
        <v>17.25</v>
      </c>
      <c r="G4">
        <v>17.75</v>
      </c>
      <c r="H4">
        <v>18</v>
      </c>
      <c r="I4">
        <v>17.25</v>
      </c>
      <c r="J4">
        <v>17</v>
      </c>
      <c r="K4">
        <v>17</v>
      </c>
      <c r="L4">
        <v>16.75</v>
      </c>
      <c r="M4">
        <v>16.5</v>
      </c>
      <c r="N4">
        <v>16.25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showRuler="0" workbookViewId="0">
      <selection activeCell="D20" sqref="D20"/>
    </sheetView>
  </sheetViews>
  <sheetFormatPr baseColWidth="10" defaultRowHeight="15" x14ac:dyDescent="0"/>
  <cols>
    <col min="1" max="1" width="12" customWidth="1"/>
    <col min="2" max="2" width="15.5" customWidth="1"/>
    <col min="3" max="3" width="19.6640625" customWidth="1"/>
    <col min="4" max="4" width="17.5" customWidth="1"/>
    <col min="5" max="5" width="14.5" customWidth="1"/>
    <col min="6" max="6" width="14.5" style="4" customWidth="1"/>
    <col min="8" max="8" width="8.33203125" style="4" customWidth="1"/>
    <col min="9" max="9" width="9.1640625" style="4" customWidth="1"/>
    <col min="10" max="10" width="8.5" style="4" customWidth="1"/>
  </cols>
  <sheetData>
    <row r="1" spans="1:10" s="2" customFormat="1" ht="55" customHeight="1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5</v>
      </c>
      <c r="G1" s="2" t="s">
        <v>4</v>
      </c>
      <c r="H1" s="3" t="s">
        <v>6</v>
      </c>
      <c r="I1" s="3" t="s">
        <v>7</v>
      </c>
      <c r="J1" s="3" t="s">
        <v>8</v>
      </c>
    </row>
    <row r="2" spans="1:10">
      <c r="A2">
        <v>12</v>
      </c>
      <c r="B2" s="1">
        <v>12000000000</v>
      </c>
      <c r="C2" s="1">
        <v>1500000</v>
      </c>
      <c r="D2">
        <f>C2*1000</f>
        <v>1500000000</v>
      </c>
      <c r="E2">
        <f>(A2*B2)/D2</f>
        <v>96</v>
      </c>
      <c r="F2" s="4">
        <f>200-E2</f>
        <v>104</v>
      </c>
      <c r="G2">
        <f>E2/2</f>
        <v>48</v>
      </c>
      <c r="H2" s="4">
        <f>G2*0.5</f>
        <v>24</v>
      </c>
      <c r="I2" s="4">
        <f>G2*0.25</f>
        <v>12</v>
      </c>
      <c r="J2" s="4">
        <f>G2*0.25</f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showRuler="0" workbookViewId="0">
      <selection activeCell="H25" sqref="H25"/>
    </sheetView>
  </sheetViews>
  <sheetFormatPr baseColWidth="10" defaultRowHeight="15" x14ac:dyDescent="0"/>
  <cols>
    <col min="1" max="1" width="11.83203125" customWidth="1"/>
    <col min="2" max="3" width="13.5" customWidth="1"/>
    <col min="4" max="4" width="13.6640625" customWidth="1"/>
    <col min="6" max="6" width="19" customWidth="1"/>
    <col min="8" max="8" width="20.33203125" customWidth="1"/>
    <col min="9" max="9" width="14.6640625" customWidth="1"/>
    <col min="10" max="10" width="14.33203125" customWidth="1"/>
    <col min="11" max="11" width="14" customWidth="1"/>
    <col min="12" max="12" width="15.1640625" customWidth="1"/>
    <col min="13" max="13" width="13.6640625" customWidth="1"/>
    <col min="14" max="14" width="12.33203125" customWidth="1"/>
  </cols>
  <sheetData>
    <row r="1" spans="1:15">
      <c r="A1" t="s">
        <v>17</v>
      </c>
      <c r="B1" t="s">
        <v>15</v>
      </c>
      <c r="C1" t="s">
        <v>24</v>
      </c>
      <c r="D1" t="s">
        <v>16</v>
      </c>
      <c r="E1" t="s">
        <v>26</v>
      </c>
      <c r="F1" t="s">
        <v>27</v>
      </c>
      <c r="G1" t="s">
        <v>101</v>
      </c>
      <c r="H1" t="s">
        <v>28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</row>
    <row r="2" spans="1:15">
      <c r="A2" t="s">
        <v>18</v>
      </c>
      <c r="B2" t="s">
        <v>29</v>
      </c>
      <c r="C2">
        <v>1</v>
      </c>
      <c r="D2">
        <v>3</v>
      </c>
      <c r="H2">
        <v>30</v>
      </c>
      <c r="I2">
        <v>0</v>
      </c>
    </row>
    <row r="3" spans="1:15">
      <c r="A3" t="s">
        <v>18</v>
      </c>
      <c r="B3" t="s">
        <v>20</v>
      </c>
      <c r="C3">
        <v>1</v>
      </c>
      <c r="H3">
        <v>30</v>
      </c>
      <c r="I3">
        <v>0</v>
      </c>
      <c r="L3">
        <f>24+36</f>
        <v>60</v>
      </c>
    </row>
    <row r="4" spans="1:15">
      <c r="A4" t="s">
        <v>18</v>
      </c>
      <c r="B4" t="s">
        <v>21</v>
      </c>
      <c r="C4">
        <v>1</v>
      </c>
      <c r="H4">
        <v>30</v>
      </c>
      <c r="I4">
        <v>0</v>
      </c>
    </row>
    <row r="5" spans="1:15">
      <c r="A5" t="s">
        <v>18</v>
      </c>
      <c r="B5" t="s">
        <v>29</v>
      </c>
      <c r="H5">
        <v>60</v>
      </c>
      <c r="I5">
        <v>0</v>
      </c>
      <c r="L5">
        <v>3</v>
      </c>
    </row>
    <row r="6" spans="1:15">
      <c r="A6" t="s">
        <v>18</v>
      </c>
      <c r="B6" t="s">
        <v>20</v>
      </c>
      <c r="H6">
        <v>60</v>
      </c>
      <c r="I6">
        <v>0</v>
      </c>
    </row>
    <row r="7" spans="1:15">
      <c r="A7" t="s">
        <v>18</v>
      </c>
      <c r="B7" t="s">
        <v>21</v>
      </c>
      <c r="H7">
        <v>60</v>
      </c>
      <c r="I7">
        <v>0</v>
      </c>
    </row>
    <row r="8" spans="1:15">
      <c r="A8" t="s">
        <v>18</v>
      </c>
      <c r="B8" t="s">
        <v>29</v>
      </c>
      <c r="H8">
        <v>120</v>
      </c>
      <c r="I8">
        <v>3</v>
      </c>
    </row>
    <row r="9" spans="1:15">
      <c r="A9" t="s">
        <v>18</v>
      </c>
      <c r="B9" t="s">
        <v>20</v>
      </c>
      <c r="H9">
        <v>120</v>
      </c>
      <c r="I9">
        <v>2</v>
      </c>
    </row>
    <row r="10" spans="1:15">
      <c r="A10" t="s">
        <v>18</v>
      </c>
      <c r="B10" t="s">
        <v>21</v>
      </c>
      <c r="H10">
        <v>120</v>
      </c>
      <c r="I10">
        <v>2</v>
      </c>
    </row>
    <row r="11" spans="1:15">
      <c r="A11" t="s">
        <v>22</v>
      </c>
      <c r="B11" t="s">
        <v>23</v>
      </c>
      <c r="C11">
        <v>1</v>
      </c>
      <c r="D11">
        <v>5</v>
      </c>
      <c r="E11">
        <v>3</v>
      </c>
      <c r="F11">
        <v>2</v>
      </c>
      <c r="G11" s="8">
        <f>AVERAGE(D27:J27)</f>
        <v>36.928571428571431</v>
      </c>
      <c r="H11">
        <v>60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>D11-E11-SUM(I11:N11)</f>
        <v>1</v>
      </c>
    </row>
    <row r="12" spans="1:15">
      <c r="A12" t="s">
        <v>22</v>
      </c>
      <c r="B12" t="s">
        <v>23</v>
      </c>
      <c r="C12">
        <v>2</v>
      </c>
      <c r="D12">
        <v>5</v>
      </c>
      <c r="E12">
        <v>3</v>
      </c>
      <c r="F12">
        <v>2</v>
      </c>
      <c r="G12" s="8">
        <f>AVERAGE(D28:J28)</f>
        <v>36.942857142857143</v>
      </c>
      <c r="H12">
        <v>60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f>D12-E12-SUM(I12:N12)</f>
        <v>0</v>
      </c>
    </row>
    <row r="13" spans="1:15">
      <c r="A13" t="s">
        <v>22</v>
      </c>
      <c r="B13" t="s">
        <v>23</v>
      </c>
      <c r="C13">
        <v>3</v>
      </c>
      <c r="D13">
        <v>5</v>
      </c>
      <c r="E13">
        <v>3</v>
      </c>
      <c r="F13">
        <v>2</v>
      </c>
      <c r="G13" s="8">
        <f>AVERAGE(D29:J29)</f>
        <v>36.942857142857143</v>
      </c>
      <c r="H13">
        <v>60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f>D13-E13-SUM(I13:N13)</f>
        <v>0</v>
      </c>
    </row>
    <row r="14" spans="1:15">
      <c r="A14" t="s">
        <v>22</v>
      </c>
      <c r="B14" t="s">
        <v>23</v>
      </c>
      <c r="C14">
        <v>4</v>
      </c>
      <c r="D14">
        <v>5</v>
      </c>
      <c r="E14">
        <v>3</v>
      </c>
      <c r="F14">
        <v>2</v>
      </c>
      <c r="G14" s="8">
        <f>AVERAGE(D30:J30)</f>
        <v>37.371428571428574</v>
      </c>
      <c r="H14">
        <v>60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f>D14-E14-SUM(I14:N14)</f>
        <v>0</v>
      </c>
    </row>
    <row r="15" spans="1:15">
      <c r="A15" t="s">
        <v>22</v>
      </c>
      <c r="B15" t="s">
        <v>23</v>
      </c>
      <c r="C15">
        <v>5</v>
      </c>
      <c r="D15">
        <v>5</v>
      </c>
      <c r="E15">
        <v>3</v>
      </c>
      <c r="F15">
        <v>2</v>
      </c>
      <c r="G15" s="8">
        <f>AVERAGE(D31:J31)</f>
        <v>37.385714285714293</v>
      </c>
      <c r="H15">
        <v>60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f>D15-E15-SUM(I15:N15)</f>
        <v>0</v>
      </c>
    </row>
    <row r="16" spans="1:15">
      <c r="A16" t="s">
        <v>22</v>
      </c>
      <c r="B16" t="s">
        <v>23</v>
      </c>
      <c r="C16" t="s">
        <v>25</v>
      </c>
      <c r="D16">
        <v>5</v>
      </c>
      <c r="E16">
        <v>0</v>
      </c>
      <c r="F16">
        <v>5</v>
      </c>
      <c r="G16" s="8">
        <f>AVERAGE(D32:J32)</f>
        <v>18.350000000000001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D16-E16-SUM(I16:N16)</f>
        <v>5</v>
      </c>
    </row>
    <row r="17" spans="1:15">
      <c r="A17" t="s">
        <v>22</v>
      </c>
      <c r="B17" t="s">
        <v>19</v>
      </c>
      <c r="C17">
        <v>1</v>
      </c>
      <c r="D17">
        <v>5</v>
      </c>
      <c r="E17">
        <v>3</v>
      </c>
      <c r="F17">
        <v>2</v>
      </c>
      <c r="G17" s="8">
        <f>AVERAGE(D27:J27)</f>
        <v>36.928571428571431</v>
      </c>
      <c r="H17">
        <v>60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f>D17-E17-SUM(I17:N17)</f>
        <v>0</v>
      </c>
    </row>
    <row r="18" spans="1:15">
      <c r="A18" t="s">
        <v>22</v>
      </c>
      <c r="B18" t="s">
        <v>19</v>
      </c>
      <c r="C18">
        <v>2</v>
      </c>
      <c r="D18">
        <v>5</v>
      </c>
      <c r="E18">
        <v>3</v>
      </c>
      <c r="F18">
        <v>2</v>
      </c>
      <c r="G18" s="8">
        <f>AVERAGE(D28:J28)</f>
        <v>36.942857142857143</v>
      </c>
      <c r="H18">
        <v>60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f>D18-E18-SUM(I18:N18)</f>
        <v>0</v>
      </c>
    </row>
    <row r="19" spans="1:15">
      <c r="A19" t="s">
        <v>22</v>
      </c>
      <c r="B19" t="s">
        <v>19</v>
      </c>
      <c r="C19">
        <v>3</v>
      </c>
      <c r="D19">
        <v>5</v>
      </c>
      <c r="E19">
        <v>3</v>
      </c>
      <c r="F19">
        <v>2</v>
      </c>
      <c r="G19" s="8">
        <f>AVERAGE(D29:J29)</f>
        <v>36.942857142857143</v>
      </c>
      <c r="H19">
        <v>60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>D19-E19-SUM(I19:N19)</f>
        <v>1</v>
      </c>
    </row>
    <row r="20" spans="1:15">
      <c r="A20" t="s">
        <v>22</v>
      </c>
      <c r="B20" t="s">
        <v>19</v>
      </c>
      <c r="C20">
        <v>4</v>
      </c>
      <c r="D20">
        <v>5</v>
      </c>
      <c r="E20">
        <v>3</v>
      </c>
      <c r="F20">
        <v>2</v>
      </c>
      <c r="G20" s="8">
        <f>AVERAGE(D30:J30)</f>
        <v>37.371428571428574</v>
      </c>
      <c r="H20">
        <v>60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f>D20-E20-SUM(I20:N20)</f>
        <v>0</v>
      </c>
    </row>
    <row r="21" spans="1:15">
      <c r="A21" t="s">
        <v>22</v>
      </c>
      <c r="B21" t="s">
        <v>19</v>
      </c>
      <c r="C21">
        <v>5</v>
      </c>
      <c r="D21">
        <v>5</v>
      </c>
      <c r="E21">
        <v>3</v>
      </c>
      <c r="F21">
        <v>2</v>
      </c>
      <c r="G21" s="8">
        <f>AVERAGE(D31:J31)</f>
        <v>37.385714285714293</v>
      </c>
      <c r="H21">
        <v>60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f>D21-E21-SUM(I21:N21)</f>
        <v>0</v>
      </c>
    </row>
    <row r="22" spans="1:15">
      <c r="A22" t="s">
        <v>22</v>
      </c>
      <c r="B22" t="s">
        <v>19</v>
      </c>
      <c r="C22" t="s">
        <v>25</v>
      </c>
      <c r="D22">
        <v>5</v>
      </c>
      <c r="E22">
        <v>0</v>
      </c>
      <c r="F22">
        <v>5</v>
      </c>
      <c r="G22" s="8">
        <f t="shared" ref="G22" si="0">AVERAGE(D32:J32)</f>
        <v>18.350000000000001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D22-E22-SUM(I22:N22)</f>
        <v>5</v>
      </c>
    </row>
    <row r="24" spans="1:15">
      <c r="A24" t="s">
        <v>10</v>
      </c>
      <c r="B24" t="s">
        <v>17</v>
      </c>
      <c r="C24" t="s">
        <v>42</v>
      </c>
      <c r="D24" t="s">
        <v>54</v>
      </c>
      <c r="E24" t="s">
        <v>43</v>
      </c>
      <c r="F24" t="s">
        <v>44</v>
      </c>
      <c r="G24" t="s">
        <v>45</v>
      </c>
      <c r="H24" t="s">
        <v>46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1:15">
      <c r="A25" s="7">
        <v>43273</v>
      </c>
      <c r="B25" t="s">
        <v>57</v>
      </c>
      <c r="C25" t="s">
        <v>56</v>
      </c>
      <c r="D25" t="s">
        <v>58</v>
      </c>
    </row>
    <row r="26" spans="1:15">
      <c r="A26" s="7">
        <v>43273</v>
      </c>
      <c r="B26" t="s">
        <v>57</v>
      </c>
      <c r="C26" t="s">
        <v>53</v>
      </c>
      <c r="D26">
        <v>39.4</v>
      </c>
      <c r="E26">
        <v>38.799999999999997</v>
      </c>
      <c r="F26">
        <v>37.6</v>
      </c>
      <c r="G26">
        <v>37.4</v>
      </c>
      <c r="H26">
        <v>36.5</v>
      </c>
      <c r="I26">
        <v>36.799999999999997</v>
      </c>
      <c r="J26">
        <v>37.6</v>
      </c>
      <c r="K26">
        <v>36.799999999999997</v>
      </c>
      <c r="L26">
        <v>37.5</v>
      </c>
      <c r="M26">
        <v>37.799999999999997</v>
      </c>
      <c r="N26">
        <v>37.6</v>
      </c>
      <c r="O26">
        <f>AVERAGE(E26:N26)</f>
        <v>37.440000000000005</v>
      </c>
    </row>
    <row r="27" spans="1:15">
      <c r="A27" s="7">
        <v>43275</v>
      </c>
      <c r="B27" t="s">
        <v>55</v>
      </c>
      <c r="C27">
        <v>1</v>
      </c>
      <c r="D27">
        <v>37.799999999999997</v>
      </c>
      <c r="E27">
        <v>37.9</v>
      </c>
      <c r="F27">
        <v>36.799999999999997</v>
      </c>
      <c r="G27">
        <v>36.6</v>
      </c>
      <c r="H27">
        <v>36.5</v>
      </c>
      <c r="I27">
        <v>36.5</v>
      </c>
      <c r="J27">
        <v>36.4</v>
      </c>
      <c r="K27" s="8"/>
    </row>
    <row r="28" spans="1:15">
      <c r="A28" s="7">
        <v>43275</v>
      </c>
      <c r="B28" t="s">
        <v>55</v>
      </c>
      <c r="C28">
        <v>2</v>
      </c>
      <c r="D28">
        <v>37.700000000000003</v>
      </c>
      <c r="E28">
        <v>37.5</v>
      </c>
      <c r="F28">
        <v>36.799999999999997</v>
      </c>
      <c r="G28">
        <v>36.6</v>
      </c>
      <c r="H28">
        <v>36.700000000000003</v>
      </c>
      <c r="I28">
        <v>36.700000000000003</v>
      </c>
      <c r="J28">
        <v>36.6</v>
      </c>
      <c r="K28" s="8"/>
    </row>
    <row r="29" spans="1:15">
      <c r="A29" s="7">
        <v>43275</v>
      </c>
      <c r="B29" t="s">
        <v>55</v>
      </c>
      <c r="C29">
        <v>3</v>
      </c>
      <c r="D29">
        <v>37.799999999999997</v>
      </c>
      <c r="E29">
        <v>37.6</v>
      </c>
      <c r="F29">
        <v>36.9</v>
      </c>
      <c r="G29">
        <v>36.799999999999997</v>
      </c>
      <c r="H29">
        <v>36.700000000000003</v>
      </c>
      <c r="I29">
        <v>36.5</v>
      </c>
      <c r="J29">
        <v>36.299999999999997</v>
      </c>
      <c r="K29" s="8"/>
    </row>
    <row r="30" spans="1:15">
      <c r="A30" s="7">
        <v>43275</v>
      </c>
      <c r="B30" t="s">
        <v>55</v>
      </c>
      <c r="C30">
        <v>4</v>
      </c>
      <c r="D30">
        <v>38.200000000000003</v>
      </c>
      <c r="E30">
        <v>38.1</v>
      </c>
      <c r="F30">
        <v>37.5</v>
      </c>
      <c r="G30">
        <v>36.9</v>
      </c>
      <c r="H30">
        <v>37.200000000000003</v>
      </c>
      <c r="I30">
        <v>37.1</v>
      </c>
      <c r="J30">
        <v>36.6</v>
      </c>
      <c r="K30" s="8"/>
    </row>
    <row r="31" spans="1:15">
      <c r="A31" s="7">
        <v>43275</v>
      </c>
      <c r="B31" t="s">
        <v>55</v>
      </c>
      <c r="C31">
        <v>5</v>
      </c>
      <c r="D31">
        <v>38.1</v>
      </c>
      <c r="E31">
        <v>38</v>
      </c>
      <c r="F31">
        <v>37.200000000000003</v>
      </c>
      <c r="G31">
        <v>37.1</v>
      </c>
      <c r="H31">
        <v>37.200000000000003</v>
      </c>
      <c r="I31">
        <v>37.5</v>
      </c>
      <c r="J31">
        <v>36.6</v>
      </c>
      <c r="K31" s="8"/>
    </row>
    <row r="32" spans="1:15">
      <c r="A32" s="7">
        <v>43275</v>
      </c>
      <c r="B32" t="s">
        <v>55</v>
      </c>
      <c r="C32" t="s">
        <v>25</v>
      </c>
      <c r="D32">
        <v>19.100000000000001</v>
      </c>
      <c r="E32">
        <v>19.100000000000001</v>
      </c>
      <c r="F32" t="s">
        <v>60</v>
      </c>
      <c r="G32">
        <v>17.899999999999999</v>
      </c>
      <c r="H32">
        <v>18.100000000000001</v>
      </c>
      <c r="I32">
        <v>18.100000000000001</v>
      </c>
      <c r="J32">
        <v>17.8</v>
      </c>
      <c r="K32" s="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Ruler="0" topLeftCell="B1" workbookViewId="0">
      <selection activeCell="F25" sqref="F25"/>
    </sheetView>
  </sheetViews>
  <sheetFormatPr baseColWidth="10" defaultRowHeight="15" x14ac:dyDescent="0"/>
  <cols>
    <col min="2" max="2" width="7.83203125" bestFit="1" customWidth="1"/>
    <col min="3" max="3" width="14.83203125" customWidth="1"/>
    <col min="5" max="5" width="12" bestFit="1" customWidth="1"/>
  </cols>
  <sheetData>
    <row r="1" spans="1:8">
      <c r="A1" t="s">
        <v>62</v>
      </c>
      <c r="B1" t="s">
        <v>10</v>
      </c>
      <c r="C1" t="s">
        <v>13</v>
      </c>
      <c r="D1" t="s">
        <v>59</v>
      </c>
      <c r="E1" t="s">
        <v>61</v>
      </c>
      <c r="G1" t="s">
        <v>100</v>
      </c>
      <c r="H1" t="s">
        <v>101</v>
      </c>
    </row>
    <row r="2" spans="1:8">
      <c r="B2" s="7"/>
      <c r="G2">
        <v>1</v>
      </c>
      <c r="H2">
        <f t="shared" ref="H2:H14" si="0">AVERAGEIF(A:A,G2,E:E)</f>
        <v>23.4</v>
      </c>
    </row>
    <row r="3" spans="1:8">
      <c r="B3" s="7"/>
      <c r="E3">
        <v>23</v>
      </c>
      <c r="G3">
        <v>2</v>
      </c>
      <c r="H3">
        <f t="shared" si="0"/>
        <v>23.6</v>
      </c>
    </row>
    <row r="4" spans="1:8">
      <c r="A4">
        <v>1</v>
      </c>
      <c r="B4" s="7">
        <v>43279</v>
      </c>
      <c r="C4" t="s">
        <v>64</v>
      </c>
      <c r="D4" t="s">
        <v>63</v>
      </c>
      <c r="E4">
        <v>23</v>
      </c>
      <c r="G4">
        <v>3</v>
      </c>
      <c r="H4">
        <f t="shared" si="0"/>
        <v>23</v>
      </c>
    </row>
    <row r="5" spans="1:8">
      <c r="A5">
        <v>1</v>
      </c>
      <c r="B5" s="7">
        <v>43279</v>
      </c>
      <c r="C5" t="s">
        <v>65</v>
      </c>
      <c r="D5" t="s">
        <v>63</v>
      </c>
      <c r="E5">
        <v>23.5</v>
      </c>
      <c r="G5">
        <v>4</v>
      </c>
      <c r="H5">
        <f t="shared" si="0"/>
        <v>23.7</v>
      </c>
    </row>
    <row r="6" spans="1:8">
      <c r="A6">
        <v>1</v>
      </c>
      <c r="B6" s="7">
        <v>43279</v>
      </c>
      <c r="C6" t="s">
        <v>66</v>
      </c>
      <c r="D6" t="s">
        <v>63</v>
      </c>
      <c r="E6">
        <v>23.5</v>
      </c>
      <c r="G6">
        <v>5</v>
      </c>
      <c r="H6">
        <f t="shared" si="0"/>
        <v>22.7</v>
      </c>
    </row>
    <row r="7" spans="1:8">
      <c r="A7">
        <v>1</v>
      </c>
      <c r="B7" s="7">
        <v>43279</v>
      </c>
      <c r="C7" t="s">
        <v>67</v>
      </c>
      <c r="D7" t="s">
        <v>63</v>
      </c>
      <c r="E7">
        <v>23.5</v>
      </c>
      <c r="G7">
        <v>6</v>
      </c>
      <c r="H7">
        <f t="shared" si="0"/>
        <v>22.6</v>
      </c>
    </row>
    <row r="8" spans="1:8">
      <c r="A8">
        <v>1</v>
      </c>
      <c r="B8" s="7">
        <v>43279</v>
      </c>
      <c r="C8" t="s">
        <v>68</v>
      </c>
      <c r="D8" t="s">
        <v>63</v>
      </c>
      <c r="E8">
        <v>23.5</v>
      </c>
      <c r="G8">
        <v>7</v>
      </c>
      <c r="H8">
        <f t="shared" si="0"/>
        <v>23.75</v>
      </c>
    </row>
    <row r="9" spans="1:8">
      <c r="B9" s="7"/>
      <c r="E9">
        <v>23.5</v>
      </c>
      <c r="G9">
        <v>8</v>
      </c>
      <c r="H9">
        <f t="shared" si="0"/>
        <v>23.7</v>
      </c>
    </row>
    <row r="10" spans="1:8">
      <c r="B10" s="7"/>
      <c r="E10">
        <v>23</v>
      </c>
      <c r="G10">
        <v>9</v>
      </c>
      <c r="H10">
        <f t="shared" si="0"/>
        <v>23.1</v>
      </c>
    </row>
    <row r="11" spans="1:8">
      <c r="A11">
        <v>2</v>
      </c>
      <c r="B11" s="7">
        <v>43279</v>
      </c>
      <c r="C11" t="s">
        <v>69</v>
      </c>
      <c r="D11" t="s">
        <v>63</v>
      </c>
      <c r="E11">
        <v>23</v>
      </c>
      <c r="G11">
        <v>10</v>
      </c>
      <c r="H11">
        <f t="shared" si="0"/>
        <v>23.9</v>
      </c>
    </row>
    <row r="12" spans="1:8">
      <c r="A12">
        <v>2</v>
      </c>
      <c r="B12" s="7">
        <v>43279</v>
      </c>
      <c r="C12" t="s">
        <v>70</v>
      </c>
      <c r="D12" t="s">
        <v>63</v>
      </c>
      <c r="E12">
        <v>23.5</v>
      </c>
      <c r="G12">
        <v>11</v>
      </c>
      <c r="H12">
        <f t="shared" si="0"/>
        <v>23.6</v>
      </c>
    </row>
    <row r="13" spans="1:8">
      <c r="A13">
        <v>2</v>
      </c>
      <c r="B13" s="7">
        <v>43279</v>
      </c>
      <c r="C13" t="s">
        <v>71</v>
      </c>
      <c r="D13" t="s">
        <v>63</v>
      </c>
      <c r="E13">
        <v>24</v>
      </c>
      <c r="G13">
        <v>12</v>
      </c>
      <c r="H13">
        <f t="shared" si="0"/>
        <v>23.5</v>
      </c>
    </row>
    <row r="14" spans="1:8">
      <c r="A14">
        <v>2</v>
      </c>
      <c r="B14" s="7">
        <v>43279</v>
      </c>
      <c r="C14" t="s">
        <v>72</v>
      </c>
      <c r="D14" t="s">
        <v>63</v>
      </c>
      <c r="E14">
        <v>24</v>
      </c>
      <c r="G14">
        <v>13</v>
      </c>
      <c r="H14">
        <f t="shared" si="0"/>
        <v>23.5</v>
      </c>
    </row>
    <row r="15" spans="1:8">
      <c r="A15">
        <v>2</v>
      </c>
      <c r="B15" s="7">
        <v>43279</v>
      </c>
      <c r="C15" t="s">
        <v>73</v>
      </c>
      <c r="D15" t="s">
        <v>63</v>
      </c>
      <c r="E15">
        <v>23.5</v>
      </c>
    </row>
    <row r="16" spans="1:8">
      <c r="B16" s="7"/>
    </row>
    <row r="17" spans="1:5">
      <c r="B17" s="7"/>
    </row>
    <row r="18" spans="1:5">
      <c r="A18">
        <v>3</v>
      </c>
      <c r="B18" s="7">
        <v>43279</v>
      </c>
      <c r="C18" t="s">
        <v>74</v>
      </c>
      <c r="D18" t="s">
        <v>63</v>
      </c>
      <c r="E18">
        <v>23</v>
      </c>
    </row>
    <row r="19" spans="1:5">
      <c r="A19">
        <v>3</v>
      </c>
      <c r="B19" s="7">
        <v>43279</v>
      </c>
      <c r="C19" t="s">
        <v>75</v>
      </c>
      <c r="D19" t="s">
        <v>63</v>
      </c>
      <c r="E19">
        <v>23</v>
      </c>
    </row>
    <row r="20" spans="1:5">
      <c r="A20">
        <v>3</v>
      </c>
      <c r="B20" s="7">
        <v>43279</v>
      </c>
      <c r="C20" t="s">
        <v>76</v>
      </c>
      <c r="D20" t="s">
        <v>63</v>
      </c>
      <c r="E20">
        <v>23</v>
      </c>
    </row>
    <row r="21" spans="1:5">
      <c r="A21">
        <v>3</v>
      </c>
      <c r="B21" s="7">
        <v>43279</v>
      </c>
      <c r="C21" t="s">
        <v>77</v>
      </c>
      <c r="D21" t="s">
        <v>63</v>
      </c>
      <c r="E21">
        <v>23</v>
      </c>
    </row>
    <row r="22" spans="1:5">
      <c r="A22">
        <v>3</v>
      </c>
      <c r="B22" s="7">
        <v>43279</v>
      </c>
      <c r="C22" t="s">
        <v>78</v>
      </c>
      <c r="D22" t="s">
        <v>63</v>
      </c>
      <c r="E22">
        <v>23</v>
      </c>
    </row>
    <row r="23" spans="1:5">
      <c r="B23" s="7"/>
    </row>
    <row r="24" spans="1:5">
      <c r="B24" s="7"/>
    </row>
    <row r="25" spans="1:5">
      <c r="A25">
        <v>4</v>
      </c>
      <c r="B25" s="7">
        <v>43279</v>
      </c>
      <c r="C25" t="s">
        <v>79</v>
      </c>
      <c r="D25" t="s">
        <v>63</v>
      </c>
      <c r="E25">
        <v>23.5</v>
      </c>
    </row>
    <row r="26" spans="1:5">
      <c r="A26">
        <v>4</v>
      </c>
      <c r="B26" s="7">
        <v>43279</v>
      </c>
      <c r="C26" t="s">
        <v>80</v>
      </c>
      <c r="D26" t="s">
        <v>63</v>
      </c>
      <c r="E26">
        <v>23.5</v>
      </c>
    </row>
    <row r="27" spans="1:5">
      <c r="A27">
        <v>4</v>
      </c>
      <c r="B27" s="7">
        <v>43279</v>
      </c>
      <c r="C27" t="s">
        <v>81</v>
      </c>
      <c r="D27" t="s">
        <v>63</v>
      </c>
      <c r="E27">
        <v>23.5</v>
      </c>
    </row>
    <row r="28" spans="1:5">
      <c r="A28">
        <v>4</v>
      </c>
      <c r="B28" s="7">
        <v>43279</v>
      </c>
      <c r="C28" t="s">
        <v>82</v>
      </c>
      <c r="D28" t="s">
        <v>63</v>
      </c>
      <c r="E28">
        <v>24</v>
      </c>
    </row>
    <row r="29" spans="1:5">
      <c r="A29">
        <v>4</v>
      </c>
      <c r="B29" s="7">
        <v>43279</v>
      </c>
      <c r="C29" t="s">
        <v>83</v>
      </c>
      <c r="D29" t="s">
        <v>63</v>
      </c>
      <c r="E29">
        <v>24</v>
      </c>
    </row>
    <row r="30" spans="1:5">
      <c r="B30" s="7"/>
    </row>
    <row r="31" spans="1:5">
      <c r="B31" s="7"/>
    </row>
    <row r="32" spans="1:5">
      <c r="A32">
        <v>5</v>
      </c>
      <c r="B32" s="7">
        <v>43279</v>
      </c>
      <c r="C32" t="s">
        <v>84</v>
      </c>
      <c r="D32" t="s">
        <v>63</v>
      </c>
      <c r="E32">
        <v>22.5</v>
      </c>
    </row>
    <row r="33" spans="1:5">
      <c r="A33">
        <v>5</v>
      </c>
      <c r="B33" s="7">
        <v>43279</v>
      </c>
      <c r="C33" t="s">
        <v>85</v>
      </c>
      <c r="D33" t="s">
        <v>63</v>
      </c>
      <c r="E33">
        <v>22.5</v>
      </c>
    </row>
    <row r="34" spans="1:5">
      <c r="A34">
        <v>5</v>
      </c>
      <c r="B34" s="7">
        <v>43279</v>
      </c>
      <c r="C34" t="s">
        <v>86</v>
      </c>
      <c r="D34" t="s">
        <v>63</v>
      </c>
      <c r="E34">
        <v>22.5</v>
      </c>
    </row>
    <row r="35" spans="1:5">
      <c r="A35">
        <v>5</v>
      </c>
      <c r="B35" s="7">
        <v>43279</v>
      </c>
      <c r="C35" t="s">
        <v>87</v>
      </c>
      <c r="D35" t="s">
        <v>63</v>
      </c>
      <c r="E35">
        <v>23</v>
      </c>
    </row>
    <row r="36" spans="1:5">
      <c r="A36">
        <v>5</v>
      </c>
      <c r="B36" s="7">
        <v>43279</v>
      </c>
      <c r="C36" t="s">
        <v>88</v>
      </c>
      <c r="D36" t="s">
        <v>63</v>
      </c>
      <c r="E36">
        <v>23</v>
      </c>
    </row>
    <row r="37" spans="1:5">
      <c r="B37" s="7"/>
    </row>
    <row r="38" spans="1:5">
      <c r="B38" s="7"/>
    </row>
    <row r="39" spans="1:5">
      <c r="B39" s="7"/>
    </row>
    <row r="40" spans="1:5">
      <c r="A40">
        <v>6</v>
      </c>
      <c r="B40" s="7">
        <v>43279</v>
      </c>
      <c r="C40" t="s">
        <v>89</v>
      </c>
      <c r="D40" t="s">
        <v>63</v>
      </c>
      <c r="E40">
        <v>22.5</v>
      </c>
    </row>
    <row r="41" spans="1:5">
      <c r="A41">
        <v>6</v>
      </c>
      <c r="B41" s="7">
        <v>43279</v>
      </c>
      <c r="C41" t="s">
        <v>90</v>
      </c>
      <c r="D41" t="s">
        <v>63</v>
      </c>
      <c r="E41">
        <v>22.625</v>
      </c>
    </row>
    <row r="42" spans="1:5">
      <c r="A42">
        <v>6</v>
      </c>
      <c r="B42" s="7">
        <v>43279</v>
      </c>
      <c r="C42" t="s">
        <v>91</v>
      </c>
      <c r="D42" t="s">
        <v>63</v>
      </c>
      <c r="E42">
        <v>22.625</v>
      </c>
    </row>
    <row r="43" spans="1:5">
      <c r="A43">
        <v>6</v>
      </c>
      <c r="B43" s="7">
        <v>43279</v>
      </c>
      <c r="C43" t="s">
        <v>92</v>
      </c>
      <c r="D43" t="s">
        <v>63</v>
      </c>
      <c r="E43">
        <v>22.625</v>
      </c>
    </row>
    <row r="44" spans="1:5">
      <c r="A44">
        <v>6</v>
      </c>
      <c r="B44" s="7">
        <v>43279</v>
      </c>
      <c r="C44" t="s">
        <v>93</v>
      </c>
      <c r="D44" t="s">
        <v>63</v>
      </c>
      <c r="E44">
        <v>22.625</v>
      </c>
    </row>
    <row r="45" spans="1:5">
      <c r="B45" s="7"/>
    </row>
    <row r="46" spans="1:5">
      <c r="B46" s="7"/>
    </row>
    <row r="47" spans="1:5">
      <c r="B47" s="7"/>
    </row>
    <row r="48" spans="1:5">
      <c r="A48">
        <v>7</v>
      </c>
      <c r="B48" s="7">
        <v>43279</v>
      </c>
      <c r="C48" t="s">
        <v>74</v>
      </c>
      <c r="D48" t="s">
        <v>63</v>
      </c>
      <c r="E48">
        <v>23.625</v>
      </c>
    </row>
    <row r="49" spans="1:5">
      <c r="A49">
        <v>7</v>
      </c>
      <c r="B49" s="7">
        <v>43279</v>
      </c>
      <c r="C49" t="s">
        <v>75</v>
      </c>
      <c r="D49" t="s">
        <v>63</v>
      </c>
      <c r="E49">
        <v>23.75</v>
      </c>
    </row>
    <row r="50" spans="1:5">
      <c r="A50">
        <v>7</v>
      </c>
      <c r="B50" s="7">
        <v>43279</v>
      </c>
      <c r="C50" t="s">
        <v>76</v>
      </c>
      <c r="D50" t="s">
        <v>63</v>
      </c>
      <c r="E50">
        <v>23.75</v>
      </c>
    </row>
    <row r="51" spans="1:5">
      <c r="A51">
        <v>7</v>
      </c>
      <c r="B51" s="7">
        <v>43279</v>
      </c>
      <c r="C51" t="s">
        <v>77</v>
      </c>
      <c r="D51" t="s">
        <v>63</v>
      </c>
      <c r="E51">
        <v>23.75</v>
      </c>
    </row>
    <row r="52" spans="1:5">
      <c r="A52">
        <v>7</v>
      </c>
      <c r="B52" s="7">
        <v>43279</v>
      </c>
      <c r="C52" t="s">
        <v>78</v>
      </c>
      <c r="D52" t="s">
        <v>63</v>
      </c>
      <c r="E52">
        <v>23.875</v>
      </c>
    </row>
    <row r="53" spans="1:5">
      <c r="B53" s="7"/>
    </row>
    <row r="54" spans="1:5">
      <c r="B54" s="7"/>
    </row>
    <row r="55" spans="1:5">
      <c r="B55" s="7"/>
    </row>
    <row r="56" spans="1:5">
      <c r="A56">
        <v>8</v>
      </c>
      <c r="B56" s="7">
        <v>43279</v>
      </c>
      <c r="C56" t="s">
        <v>94</v>
      </c>
      <c r="D56" t="s">
        <v>63</v>
      </c>
      <c r="E56">
        <v>23.5</v>
      </c>
    </row>
    <row r="57" spans="1:5">
      <c r="A57">
        <v>8</v>
      </c>
      <c r="B57" s="7">
        <v>43279</v>
      </c>
      <c r="C57" t="s">
        <v>95</v>
      </c>
      <c r="D57" t="s">
        <v>63</v>
      </c>
      <c r="E57">
        <v>23.5</v>
      </c>
    </row>
    <row r="58" spans="1:5">
      <c r="A58">
        <v>8</v>
      </c>
      <c r="B58" s="7">
        <v>43279</v>
      </c>
      <c r="C58" t="s">
        <v>96</v>
      </c>
      <c r="D58" t="s">
        <v>63</v>
      </c>
      <c r="E58">
        <v>23.5</v>
      </c>
    </row>
    <row r="59" spans="1:5">
      <c r="A59">
        <v>8</v>
      </c>
      <c r="B59" s="7">
        <v>43279</v>
      </c>
      <c r="C59" t="s">
        <v>97</v>
      </c>
      <c r="D59" t="s">
        <v>63</v>
      </c>
      <c r="E59">
        <v>24</v>
      </c>
    </row>
    <row r="60" spans="1:5">
      <c r="A60">
        <v>8</v>
      </c>
      <c r="B60" s="7">
        <v>43279</v>
      </c>
      <c r="C60" t="s">
        <v>98</v>
      </c>
      <c r="D60" t="s">
        <v>63</v>
      </c>
      <c r="E60">
        <v>24</v>
      </c>
    </row>
    <row r="61" spans="1:5">
      <c r="B61" s="7"/>
    </row>
    <row r="62" spans="1:5">
      <c r="A62">
        <v>9</v>
      </c>
      <c r="B62" s="7">
        <v>43279</v>
      </c>
      <c r="C62" t="s">
        <v>69</v>
      </c>
      <c r="D62" t="s">
        <v>63</v>
      </c>
      <c r="E62">
        <v>23.5</v>
      </c>
    </row>
    <row r="63" spans="1:5">
      <c r="A63">
        <v>9</v>
      </c>
      <c r="B63" s="7">
        <v>43279</v>
      </c>
      <c r="C63" t="s">
        <v>70</v>
      </c>
      <c r="D63" t="s">
        <v>63</v>
      </c>
      <c r="E63">
        <v>23</v>
      </c>
    </row>
    <row r="64" spans="1:5">
      <c r="A64">
        <v>9</v>
      </c>
      <c r="B64" s="7">
        <v>43279</v>
      </c>
      <c r="C64" t="s">
        <v>71</v>
      </c>
      <c r="D64" t="s">
        <v>63</v>
      </c>
      <c r="E64">
        <v>23</v>
      </c>
    </row>
    <row r="65" spans="1:5">
      <c r="A65">
        <v>9</v>
      </c>
      <c r="B65" s="7">
        <v>43279</v>
      </c>
      <c r="C65" t="s">
        <v>72</v>
      </c>
      <c r="D65" t="s">
        <v>63</v>
      </c>
      <c r="E65">
        <v>23</v>
      </c>
    </row>
    <row r="66" spans="1:5">
      <c r="A66">
        <v>9</v>
      </c>
      <c r="B66" s="7">
        <v>43279</v>
      </c>
      <c r="C66" t="s">
        <v>73</v>
      </c>
      <c r="D66" t="s">
        <v>63</v>
      </c>
      <c r="E66">
        <v>23</v>
      </c>
    </row>
    <row r="67" spans="1:5">
      <c r="B67" s="7"/>
    </row>
    <row r="68" spans="1:5">
      <c r="A68">
        <v>10</v>
      </c>
      <c r="B68" s="7">
        <v>43279</v>
      </c>
      <c r="C68" t="s">
        <v>89</v>
      </c>
      <c r="D68" t="s">
        <v>63</v>
      </c>
      <c r="E68">
        <v>24.5</v>
      </c>
    </row>
    <row r="69" spans="1:5">
      <c r="A69">
        <v>10</v>
      </c>
      <c r="B69" s="7">
        <v>43279</v>
      </c>
      <c r="C69" t="s">
        <v>90</v>
      </c>
      <c r="D69" t="s">
        <v>63</v>
      </c>
      <c r="E69">
        <v>24</v>
      </c>
    </row>
    <row r="70" spans="1:5">
      <c r="A70">
        <v>10</v>
      </c>
      <c r="B70" s="7">
        <v>43279</v>
      </c>
      <c r="C70" t="s">
        <v>91</v>
      </c>
      <c r="D70" t="s">
        <v>63</v>
      </c>
      <c r="E70">
        <v>24</v>
      </c>
    </row>
    <row r="71" spans="1:5">
      <c r="A71">
        <v>10</v>
      </c>
      <c r="B71" s="7">
        <v>43279</v>
      </c>
      <c r="C71" t="s">
        <v>92</v>
      </c>
      <c r="D71" t="s">
        <v>63</v>
      </c>
      <c r="E71">
        <v>23.5</v>
      </c>
    </row>
    <row r="72" spans="1:5">
      <c r="A72">
        <v>10</v>
      </c>
      <c r="B72" s="7">
        <v>43279</v>
      </c>
      <c r="C72" t="s">
        <v>93</v>
      </c>
      <c r="D72" t="s">
        <v>63</v>
      </c>
      <c r="E72">
        <v>23.5</v>
      </c>
    </row>
    <row r="73" spans="1:5">
      <c r="B73" s="7"/>
    </row>
    <row r="74" spans="1:5">
      <c r="A74">
        <v>11</v>
      </c>
      <c r="B74" s="7">
        <v>43279</v>
      </c>
      <c r="C74" t="s">
        <v>74</v>
      </c>
      <c r="D74" t="s">
        <v>63</v>
      </c>
      <c r="E74">
        <v>24</v>
      </c>
    </row>
    <row r="75" spans="1:5">
      <c r="A75">
        <v>11</v>
      </c>
      <c r="B75" s="7">
        <v>43279</v>
      </c>
      <c r="C75" t="s">
        <v>75</v>
      </c>
      <c r="D75" t="s">
        <v>63</v>
      </c>
      <c r="E75">
        <v>23.5</v>
      </c>
    </row>
    <row r="76" spans="1:5">
      <c r="A76">
        <v>11</v>
      </c>
      <c r="B76" s="7">
        <v>43279</v>
      </c>
      <c r="C76" t="s">
        <v>76</v>
      </c>
      <c r="D76" t="s">
        <v>63</v>
      </c>
      <c r="E76">
        <v>23.5</v>
      </c>
    </row>
    <row r="77" spans="1:5">
      <c r="A77">
        <v>11</v>
      </c>
      <c r="B77" s="7">
        <v>43279</v>
      </c>
      <c r="C77" t="s">
        <v>77</v>
      </c>
      <c r="D77" t="s">
        <v>63</v>
      </c>
      <c r="E77">
        <v>23.5</v>
      </c>
    </row>
    <row r="78" spans="1:5">
      <c r="A78">
        <v>11</v>
      </c>
      <c r="B78" s="7">
        <v>43279</v>
      </c>
      <c r="C78" t="s">
        <v>78</v>
      </c>
      <c r="D78" t="s">
        <v>63</v>
      </c>
      <c r="E78">
        <v>23.5</v>
      </c>
    </row>
    <row r="79" spans="1:5">
      <c r="B79" s="7"/>
    </row>
    <row r="80" spans="1:5">
      <c r="A80">
        <v>12</v>
      </c>
      <c r="B80" s="7">
        <v>43279</v>
      </c>
      <c r="C80" t="s">
        <v>94</v>
      </c>
      <c r="D80" t="s">
        <v>63</v>
      </c>
      <c r="E80">
        <v>23.5</v>
      </c>
    </row>
    <row r="81" spans="1:5">
      <c r="A81">
        <v>12</v>
      </c>
      <c r="B81" s="7">
        <v>43279</v>
      </c>
      <c r="C81" t="s">
        <v>95</v>
      </c>
      <c r="D81" t="s">
        <v>63</v>
      </c>
      <c r="E81">
        <v>23.5</v>
      </c>
    </row>
    <row r="82" spans="1:5">
      <c r="A82">
        <v>12</v>
      </c>
      <c r="B82" s="7">
        <v>43279</v>
      </c>
      <c r="C82" t="s">
        <v>96</v>
      </c>
      <c r="D82" t="s">
        <v>63</v>
      </c>
      <c r="E82">
        <v>23.5</v>
      </c>
    </row>
    <row r="83" spans="1:5">
      <c r="A83">
        <v>12</v>
      </c>
      <c r="B83" s="7">
        <v>43279</v>
      </c>
      <c r="C83" t="s">
        <v>97</v>
      </c>
      <c r="D83" t="s">
        <v>63</v>
      </c>
      <c r="E83">
        <v>23.5</v>
      </c>
    </row>
    <row r="84" spans="1:5">
      <c r="A84">
        <v>12</v>
      </c>
      <c r="B84" s="7">
        <v>43279</v>
      </c>
      <c r="C84" t="s">
        <v>98</v>
      </c>
      <c r="D84" t="s">
        <v>63</v>
      </c>
      <c r="E84">
        <v>23.5</v>
      </c>
    </row>
    <row r="85" spans="1:5">
      <c r="B85" s="7"/>
    </row>
    <row r="86" spans="1:5">
      <c r="A86">
        <v>13</v>
      </c>
      <c r="B86" s="7">
        <v>43279</v>
      </c>
      <c r="C86" t="s">
        <v>64</v>
      </c>
      <c r="D86" t="s">
        <v>63</v>
      </c>
      <c r="E86">
        <v>23.5</v>
      </c>
    </row>
    <row r="87" spans="1:5">
      <c r="A87">
        <v>13</v>
      </c>
      <c r="B87" s="7">
        <v>43279</v>
      </c>
      <c r="C87" t="s">
        <v>65</v>
      </c>
      <c r="D87" t="s">
        <v>63</v>
      </c>
      <c r="E87">
        <v>23.5</v>
      </c>
    </row>
    <row r="88" spans="1:5">
      <c r="A88">
        <v>13</v>
      </c>
      <c r="B88" s="7">
        <v>43279</v>
      </c>
      <c r="C88" t="s">
        <v>66</v>
      </c>
      <c r="D88" t="s">
        <v>63</v>
      </c>
      <c r="E88">
        <v>23.5</v>
      </c>
    </row>
    <row r="89" spans="1:5">
      <c r="A89">
        <v>13</v>
      </c>
      <c r="B89" s="7">
        <v>43279</v>
      </c>
      <c r="C89" t="s">
        <v>67</v>
      </c>
      <c r="D89" t="s">
        <v>63</v>
      </c>
      <c r="E89">
        <v>23.5</v>
      </c>
    </row>
    <row r="90" spans="1:5">
      <c r="A90">
        <v>13</v>
      </c>
      <c r="B90" s="7">
        <v>43279</v>
      </c>
      <c r="C90" t="s">
        <v>68</v>
      </c>
      <c r="D90" t="s">
        <v>63</v>
      </c>
      <c r="E90">
        <v>23.5</v>
      </c>
    </row>
    <row r="91" spans="1:5">
      <c r="A91">
        <v>13</v>
      </c>
      <c r="B91" s="7">
        <v>43279</v>
      </c>
      <c r="C91" t="s">
        <v>99</v>
      </c>
      <c r="D91" t="s">
        <v>63</v>
      </c>
      <c r="E91">
        <v>23.5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showRuler="0" topLeftCell="A22" workbookViewId="0">
      <selection activeCell="J31" sqref="J31"/>
    </sheetView>
  </sheetViews>
  <sheetFormatPr baseColWidth="10" defaultRowHeight="15" x14ac:dyDescent="0"/>
  <cols>
    <col min="1" max="1" width="5.1640625" bestFit="1" customWidth="1"/>
    <col min="2" max="2" width="12.6640625" bestFit="1" customWidth="1"/>
    <col min="3" max="3" width="9.83203125" bestFit="1" customWidth="1"/>
    <col min="4" max="4" width="13" bestFit="1" customWidth="1"/>
    <col min="5" max="5" width="11.5" bestFit="1" customWidth="1"/>
    <col min="8" max="8" width="16.1640625" bestFit="1" customWidth="1"/>
    <col min="9" max="9" width="14.1640625" style="9" customWidth="1"/>
    <col min="10" max="10" width="73.33203125" bestFit="1" customWidth="1"/>
  </cols>
  <sheetData>
    <row r="1" spans="1:10">
      <c r="A1" t="s">
        <v>42</v>
      </c>
      <c r="B1" t="s">
        <v>15</v>
      </c>
      <c r="C1" t="s">
        <v>108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s="9" t="s">
        <v>112</v>
      </c>
      <c r="J1" t="s">
        <v>107</v>
      </c>
    </row>
    <row r="2" spans="1:10">
      <c r="A2">
        <v>5</v>
      </c>
      <c r="B2" t="s">
        <v>109</v>
      </c>
      <c r="C2">
        <v>21</v>
      </c>
      <c r="D2">
        <v>122.04</v>
      </c>
      <c r="E2">
        <v>107.14</v>
      </c>
      <c r="F2" t="s">
        <v>110</v>
      </c>
      <c r="G2">
        <v>41</v>
      </c>
      <c r="H2">
        <v>10</v>
      </c>
      <c r="I2" s="9">
        <f t="shared" ref="I2:I33" si="0">E2/D2</f>
        <v>0.87790888233366104</v>
      </c>
    </row>
    <row r="3" spans="1:10">
      <c r="A3">
        <v>5</v>
      </c>
      <c r="B3" t="s">
        <v>109</v>
      </c>
      <c r="C3">
        <v>21</v>
      </c>
      <c r="D3">
        <v>87.16</v>
      </c>
      <c r="E3">
        <v>72.52</v>
      </c>
      <c r="F3" t="s">
        <v>110</v>
      </c>
      <c r="G3">
        <v>42</v>
      </c>
      <c r="H3">
        <v>10</v>
      </c>
      <c r="I3" s="9">
        <f t="shared" si="0"/>
        <v>0.83203304268012845</v>
      </c>
    </row>
    <row r="4" spans="1:10">
      <c r="A4">
        <v>5</v>
      </c>
      <c r="B4" t="s">
        <v>109</v>
      </c>
      <c r="C4">
        <v>21</v>
      </c>
      <c r="D4">
        <v>146.58000000000001</v>
      </c>
      <c r="E4">
        <v>125.72</v>
      </c>
      <c r="F4" t="s">
        <v>111</v>
      </c>
      <c r="G4">
        <v>43</v>
      </c>
      <c r="H4">
        <v>10</v>
      </c>
      <c r="I4" s="9">
        <f t="shared" si="0"/>
        <v>0.85768863419293206</v>
      </c>
    </row>
    <row r="5" spans="1:10">
      <c r="A5">
        <v>5</v>
      </c>
      <c r="B5" t="s">
        <v>109</v>
      </c>
      <c r="C5">
        <v>21</v>
      </c>
      <c r="D5">
        <v>89.29</v>
      </c>
      <c r="E5">
        <v>74.08</v>
      </c>
      <c r="F5" t="s">
        <v>110</v>
      </c>
      <c r="G5">
        <v>44</v>
      </c>
      <c r="H5">
        <v>10</v>
      </c>
      <c r="I5" s="9">
        <f t="shared" si="0"/>
        <v>0.82965617650352774</v>
      </c>
    </row>
    <row r="6" spans="1:10">
      <c r="A6">
        <v>5</v>
      </c>
      <c r="B6" t="s">
        <v>109</v>
      </c>
      <c r="C6">
        <v>21</v>
      </c>
      <c r="D6">
        <v>83.55</v>
      </c>
      <c r="E6">
        <v>68.08</v>
      </c>
      <c r="F6" t="s">
        <v>111</v>
      </c>
      <c r="G6">
        <v>45</v>
      </c>
      <c r="H6">
        <v>11</v>
      </c>
      <c r="I6" s="9">
        <f t="shared" si="0"/>
        <v>0.81484141232794738</v>
      </c>
    </row>
    <row r="7" spans="1:10">
      <c r="A7">
        <v>5</v>
      </c>
      <c r="B7" t="s">
        <v>109</v>
      </c>
      <c r="C7">
        <v>21</v>
      </c>
      <c r="D7">
        <v>79.02</v>
      </c>
      <c r="E7">
        <v>64.47</v>
      </c>
      <c r="G7">
        <v>46</v>
      </c>
      <c r="H7">
        <v>11</v>
      </c>
      <c r="I7" s="9">
        <f t="shared" si="0"/>
        <v>0.81586940015186027</v>
      </c>
    </row>
    <row r="8" spans="1:10">
      <c r="A8">
        <v>1</v>
      </c>
      <c r="B8" t="s">
        <v>109</v>
      </c>
      <c r="C8">
        <v>24</v>
      </c>
      <c r="D8">
        <v>84.6</v>
      </c>
      <c r="E8">
        <v>68.23</v>
      </c>
      <c r="F8" t="s">
        <v>110</v>
      </c>
      <c r="G8">
        <v>47</v>
      </c>
      <c r="H8">
        <v>11</v>
      </c>
      <c r="I8" s="9">
        <f t="shared" si="0"/>
        <v>0.80650118203309706</v>
      </c>
      <c r="J8" t="s">
        <v>115</v>
      </c>
    </row>
    <row r="9" spans="1:10">
      <c r="A9">
        <v>1</v>
      </c>
      <c r="B9" t="s">
        <v>109</v>
      </c>
      <c r="C9">
        <v>24</v>
      </c>
      <c r="D9">
        <v>220.97</v>
      </c>
      <c r="E9">
        <v>172.95</v>
      </c>
      <c r="F9" t="s">
        <v>111</v>
      </c>
      <c r="G9">
        <v>48</v>
      </c>
      <c r="H9">
        <v>11</v>
      </c>
      <c r="I9" s="9">
        <f t="shared" si="0"/>
        <v>0.78268543241163957</v>
      </c>
    </row>
    <row r="10" spans="1:10">
      <c r="A10">
        <v>1</v>
      </c>
      <c r="B10" t="s">
        <v>109</v>
      </c>
      <c r="C10">
        <v>24</v>
      </c>
      <c r="D10">
        <v>95.35</v>
      </c>
      <c r="E10">
        <v>76.77</v>
      </c>
      <c r="F10" t="s">
        <v>110</v>
      </c>
      <c r="G10">
        <v>49</v>
      </c>
      <c r="H10">
        <v>12</v>
      </c>
      <c r="I10" s="9">
        <f t="shared" si="0"/>
        <v>0.80513896171997901</v>
      </c>
    </row>
    <row r="11" spans="1:10">
      <c r="A11">
        <v>1</v>
      </c>
      <c r="B11" t="s">
        <v>109</v>
      </c>
      <c r="C11">
        <v>24</v>
      </c>
      <c r="D11">
        <v>200.41</v>
      </c>
      <c r="E11">
        <v>167.34</v>
      </c>
      <c r="F11" t="s">
        <v>111</v>
      </c>
      <c r="G11">
        <v>50</v>
      </c>
      <c r="H11">
        <v>12</v>
      </c>
      <c r="I11" s="9">
        <f t="shared" si="0"/>
        <v>0.83498827403822162</v>
      </c>
    </row>
    <row r="12" spans="1:10">
      <c r="A12">
        <v>1</v>
      </c>
      <c r="B12" t="s">
        <v>109</v>
      </c>
      <c r="C12">
        <v>24</v>
      </c>
      <c r="D12">
        <v>69.78</v>
      </c>
      <c r="E12">
        <v>54.26</v>
      </c>
      <c r="F12" t="s">
        <v>110</v>
      </c>
      <c r="G12">
        <v>51</v>
      </c>
      <c r="H12">
        <v>12</v>
      </c>
      <c r="I12" s="9">
        <f t="shared" si="0"/>
        <v>0.77758670106047578</v>
      </c>
    </row>
    <row r="13" spans="1:10">
      <c r="A13">
        <v>1</v>
      </c>
      <c r="B13" t="s">
        <v>109</v>
      </c>
      <c r="C13">
        <v>24</v>
      </c>
      <c r="D13">
        <v>84.65</v>
      </c>
      <c r="E13">
        <v>66.63</v>
      </c>
      <c r="F13" t="s">
        <v>111</v>
      </c>
      <c r="G13">
        <v>52</v>
      </c>
      <c r="H13">
        <v>12</v>
      </c>
      <c r="I13" s="9">
        <f t="shared" si="0"/>
        <v>0.78712344949793256</v>
      </c>
    </row>
    <row r="14" spans="1:10">
      <c r="A14">
        <v>9</v>
      </c>
      <c r="B14" t="s">
        <v>23</v>
      </c>
      <c r="C14">
        <v>18</v>
      </c>
      <c r="D14">
        <v>101.52</v>
      </c>
      <c r="E14">
        <v>74.510000000000005</v>
      </c>
      <c r="F14" t="s">
        <v>110</v>
      </c>
      <c r="G14">
        <v>53</v>
      </c>
      <c r="H14">
        <v>12</v>
      </c>
      <c r="I14" s="9">
        <f t="shared" si="0"/>
        <v>0.73394405043341227</v>
      </c>
    </row>
    <row r="15" spans="1:10">
      <c r="A15">
        <v>9</v>
      </c>
      <c r="B15" t="s">
        <v>23</v>
      </c>
      <c r="C15">
        <v>18</v>
      </c>
      <c r="D15">
        <v>88.69</v>
      </c>
      <c r="E15">
        <v>69.17</v>
      </c>
      <c r="F15" t="s">
        <v>111</v>
      </c>
      <c r="G15">
        <v>54</v>
      </c>
      <c r="H15">
        <v>13</v>
      </c>
      <c r="I15" s="9">
        <f t="shared" si="0"/>
        <v>0.77990754312774835</v>
      </c>
    </row>
    <row r="16" spans="1:10">
      <c r="A16">
        <v>9</v>
      </c>
      <c r="B16" t="s">
        <v>23</v>
      </c>
      <c r="C16">
        <v>18</v>
      </c>
      <c r="D16">
        <v>81.25</v>
      </c>
      <c r="E16">
        <v>60.51</v>
      </c>
      <c r="F16" t="s">
        <v>110</v>
      </c>
      <c r="G16">
        <v>55</v>
      </c>
      <c r="H16">
        <v>13</v>
      </c>
      <c r="I16" s="9">
        <f t="shared" si="0"/>
        <v>0.74473846153846146</v>
      </c>
    </row>
    <row r="17" spans="1:10">
      <c r="A17">
        <v>9</v>
      </c>
      <c r="B17" t="s">
        <v>23</v>
      </c>
      <c r="C17">
        <v>18</v>
      </c>
      <c r="D17">
        <v>59.21</v>
      </c>
      <c r="E17">
        <v>43.78</v>
      </c>
      <c r="F17" t="s">
        <v>111</v>
      </c>
      <c r="G17">
        <v>56</v>
      </c>
      <c r="H17">
        <v>13</v>
      </c>
      <c r="I17" s="9">
        <f t="shared" si="0"/>
        <v>0.73940212801891569</v>
      </c>
    </row>
    <row r="18" spans="1:10">
      <c r="A18">
        <v>9</v>
      </c>
      <c r="B18" t="s">
        <v>23</v>
      </c>
      <c r="C18">
        <v>18</v>
      </c>
      <c r="D18">
        <v>76.09</v>
      </c>
      <c r="E18">
        <v>58.19</v>
      </c>
      <c r="F18" t="s">
        <v>110</v>
      </c>
      <c r="G18">
        <v>57</v>
      </c>
      <c r="H18">
        <v>13</v>
      </c>
      <c r="I18" s="9">
        <f t="shared" si="0"/>
        <v>0.76475226705217503</v>
      </c>
    </row>
    <row r="19" spans="1:10">
      <c r="A19">
        <v>9</v>
      </c>
      <c r="B19" t="s">
        <v>23</v>
      </c>
      <c r="C19">
        <v>18</v>
      </c>
      <c r="D19">
        <v>106.7</v>
      </c>
      <c r="E19">
        <v>83.61</v>
      </c>
      <c r="F19" t="s">
        <v>111</v>
      </c>
      <c r="G19">
        <v>58</v>
      </c>
      <c r="H19">
        <v>13</v>
      </c>
      <c r="I19" s="9">
        <f t="shared" si="0"/>
        <v>0.78359887535145267</v>
      </c>
    </row>
    <row r="20" spans="1:10">
      <c r="A20">
        <v>2</v>
      </c>
      <c r="B20" t="s">
        <v>109</v>
      </c>
      <c r="C20">
        <v>24</v>
      </c>
      <c r="D20">
        <v>90.08</v>
      </c>
      <c r="E20">
        <v>73.400000000000006</v>
      </c>
      <c r="F20" t="s">
        <v>110</v>
      </c>
      <c r="G20">
        <v>59</v>
      </c>
      <c r="H20">
        <v>14</v>
      </c>
      <c r="I20" s="9">
        <f t="shared" si="0"/>
        <v>0.81483126110124338</v>
      </c>
    </row>
    <row r="21" spans="1:10">
      <c r="A21">
        <v>2</v>
      </c>
      <c r="B21" t="s">
        <v>109</v>
      </c>
      <c r="C21">
        <v>24</v>
      </c>
      <c r="D21">
        <v>97.38</v>
      </c>
      <c r="E21">
        <v>81.319999999999993</v>
      </c>
      <c r="F21" t="s">
        <v>111</v>
      </c>
      <c r="G21">
        <v>60</v>
      </c>
      <c r="H21">
        <v>14</v>
      </c>
      <c r="I21" s="9">
        <f t="shared" si="0"/>
        <v>0.83507907167796258</v>
      </c>
    </row>
    <row r="22" spans="1:10">
      <c r="A22">
        <v>2</v>
      </c>
      <c r="B22" t="s">
        <v>109</v>
      </c>
      <c r="C22">
        <v>24</v>
      </c>
      <c r="D22">
        <v>120.96</v>
      </c>
      <c r="E22">
        <v>98.31</v>
      </c>
      <c r="F22" t="s">
        <v>110</v>
      </c>
      <c r="G22">
        <v>61</v>
      </c>
      <c r="H22">
        <v>14</v>
      </c>
      <c r="I22" s="9">
        <f t="shared" si="0"/>
        <v>0.81274801587301593</v>
      </c>
    </row>
    <row r="23" spans="1:10">
      <c r="A23">
        <v>2</v>
      </c>
      <c r="B23" t="s">
        <v>109</v>
      </c>
      <c r="C23">
        <v>24</v>
      </c>
      <c r="D23">
        <v>115.23</v>
      </c>
      <c r="E23">
        <v>96.87</v>
      </c>
      <c r="F23" t="s">
        <v>110</v>
      </c>
      <c r="G23">
        <v>62</v>
      </c>
      <c r="H23">
        <v>14</v>
      </c>
      <c r="I23" s="9">
        <f t="shared" si="0"/>
        <v>0.84066649310075503</v>
      </c>
    </row>
    <row r="24" spans="1:10">
      <c r="A24">
        <v>2</v>
      </c>
      <c r="B24" t="s">
        <v>109</v>
      </c>
      <c r="C24">
        <v>24</v>
      </c>
      <c r="D24">
        <v>124.58</v>
      </c>
      <c r="E24">
        <v>99.44</v>
      </c>
      <c r="F24" t="s">
        <v>111</v>
      </c>
      <c r="G24">
        <v>63</v>
      </c>
      <c r="H24">
        <v>14</v>
      </c>
      <c r="I24" s="9">
        <f t="shared" si="0"/>
        <v>0.79820195858083154</v>
      </c>
    </row>
    <row r="25" spans="1:10">
      <c r="A25">
        <v>2</v>
      </c>
      <c r="B25" t="s">
        <v>109</v>
      </c>
      <c r="C25">
        <v>24</v>
      </c>
      <c r="D25">
        <v>70.739999999999995</v>
      </c>
      <c r="E25">
        <v>55.84</v>
      </c>
      <c r="F25" t="s">
        <v>111</v>
      </c>
      <c r="G25">
        <v>64</v>
      </c>
      <c r="H25">
        <v>15</v>
      </c>
      <c r="I25" s="9">
        <f t="shared" si="0"/>
        <v>0.78936952219394974</v>
      </c>
    </row>
    <row r="26" spans="1:10">
      <c r="A26">
        <v>10</v>
      </c>
      <c r="B26" t="s">
        <v>109</v>
      </c>
      <c r="C26">
        <v>18</v>
      </c>
      <c r="D26">
        <v>94.91</v>
      </c>
      <c r="E26">
        <v>80.260000000000005</v>
      </c>
      <c r="F26" t="s">
        <v>111</v>
      </c>
      <c r="G26">
        <v>65</v>
      </c>
      <c r="H26">
        <v>15</v>
      </c>
      <c r="I26" s="9">
        <f t="shared" si="0"/>
        <v>0.84564324096512489</v>
      </c>
    </row>
    <row r="27" spans="1:10">
      <c r="A27">
        <v>10</v>
      </c>
      <c r="B27" t="s">
        <v>109</v>
      </c>
      <c r="C27">
        <v>18</v>
      </c>
      <c r="D27">
        <v>75.84</v>
      </c>
      <c r="E27">
        <v>62.67</v>
      </c>
      <c r="F27" t="s">
        <v>111</v>
      </c>
      <c r="G27">
        <v>66</v>
      </c>
      <c r="H27">
        <v>15</v>
      </c>
      <c r="I27" s="9">
        <f t="shared" si="0"/>
        <v>0.82634493670886078</v>
      </c>
    </row>
    <row r="28" spans="1:10">
      <c r="A28">
        <v>10</v>
      </c>
      <c r="B28" t="s">
        <v>109</v>
      </c>
      <c r="C28">
        <v>18</v>
      </c>
      <c r="D28">
        <v>90.95</v>
      </c>
      <c r="E28">
        <v>74.430000000000007</v>
      </c>
      <c r="F28" t="s">
        <v>110</v>
      </c>
      <c r="G28">
        <v>67</v>
      </c>
      <c r="H28">
        <v>15</v>
      </c>
      <c r="I28" s="9">
        <f t="shared" si="0"/>
        <v>0.81836173721825178</v>
      </c>
    </row>
    <row r="29" spans="1:10">
      <c r="A29">
        <v>10</v>
      </c>
      <c r="B29" t="s">
        <v>109</v>
      </c>
      <c r="C29">
        <v>18</v>
      </c>
      <c r="D29">
        <v>272.91000000000003</v>
      </c>
      <c r="E29">
        <v>237.75</v>
      </c>
      <c r="F29" t="s">
        <v>111</v>
      </c>
      <c r="G29">
        <v>68</v>
      </c>
      <c r="H29">
        <v>15</v>
      </c>
      <c r="I29" s="9">
        <f t="shared" si="0"/>
        <v>0.87116631856656035</v>
      </c>
    </row>
    <row r="30" spans="1:10">
      <c r="A30">
        <v>10</v>
      </c>
      <c r="B30" t="s">
        <v>109</v>
      </c>
      <c r="C30">
        <v>18</v>
      </c>
      <c r="D30">
        <v>88.37</v>
      </c>
      <c r="E30">
        <v>72.790000000000006</v>
      </c>
      <c r="F30" t="s">
        <v>110</v>
      </c>
      <c r="G30">
        <v>69</v>
      </c>
      <c r="H30">
        <v>16</v>
      </c>
      <c r="I30" s="9">
        <f t="shared" si="0"/>
        <v>0.82369582437478783</v>
      </c>
      <c r="J30" t="s">
        <v>116</v>
      </c>
    </row>
    <row r="31" spans="1:10">
      <c r="A31">
        <v>10</v>
      </c>
      <c r="B31" t="s">
        <v>109</v>
      </c>
      <c r="C31">
        <v>18</v>
      </c>
      <c r="D31">
        <v>84.66</v>
      </c>
      <c r="E31">
        <v>69.819999999999993</v>
      </c>
      <c r="F31" t="s">
        <v>111</v>
      </c>
      <c r="G31">
        <v>70</v>
      </c>
      <c r="H31">
        <v>16</v>
      </c>
      <c r="I31" s="9">
        <f t="shared" si="0"/>
        <v>0.82471060713442002</v>
      </c>
    </row>
    <row r="32" spans="1:10">
      <c r="A32">
        <v>6</v>
      </c>
      <c r="B32" t="s">
        <v>23</v>
      </c>
      <c r="C32">
        <v>21</v>
      </c>
      <c r="D32">
        <v>71.06</v>
      </c>
      <c r="E32">
        <v>50.13</v>
      </c>
      <c r="F32" t="s">
        <v>111</v>
      </c>
      <c r="G32">
        <v>71</v>
      </c>
      <c r="H32">
        <v>17</v>
      </c>
      <c r="I32" s="9">
        <f t="shared" si="0"/>
        <v>0.7054601745004222</v>
      </c>
    </row>
    <row r="33" spans="1:10">
      <c r="A33">
        <v>6</v>
      </c>
      <c r="B33" t="s">
        <v>23</v>
      </c>
      <c r="C33">
        <v>21</v>
      </c>
      <c r="D33">
        <v>81.709999999999994</v>
      </c>
      <c r="E33">
        <v>64.02</v>
      </c>
      <c r="F33" t="s">
        <v>111</v>
      </c>
      <c r="G33">
        <v>72</v>
      </c>
      <c r="H33">
        <v>17</v>
      </c>
      <c r="I33" s="9">
        <f t="shared" si="0"/>
        <v>0.78350263125688413</v>
      </c>
    </row>
    <row r="34" spans="1:10">
      <c r="A34">
        <v>6</v>
      </c>
      <c r="B34" t="s">
        <v>23</v>
      </c>
      <c r="C34">
        <v>21</v>
      </c>
      <c r="D34">
        <v>78.319999999999993</v>
      </c>
      <c r="E34">
        <v>58.68</v>
      </c>
      <c r="G34">
        <v>73</v>
      </c>
      <c r="H34">
        <v>17</v>
      </c>
      <c r="I34" s="9">
        <f t="shared" ref="I34:I65" si="1">E34/D34</f>
        <v>0.74923391215526058</v>
      </c>
    </row>
    <row r="35" spans="1:10">
      <c r="A35">
        <v>6</v>
      </c>
      <c r="B35" t="s">
        <v>23</v>
      </c>
      <c r="C35">
        <v>21</v>
      </c>
      <c r="D35">
        <v>64.03</v>
      </c>
      <c r="E35">
        <v>48.06</v>
      </c>
      <c r="G35">
        <v>74</v>
      </c>
      <c r="H35">
        <v>17</v>
      </c>
      <c r="I35" s="9">
        <f t="shared" si="1"/>
        <v>0.75058566297048257</v>
      </c>
    </row>
    <row r="36" spans="1:10">
      <c r="A36">
        <v>6</v>
      </c>
      <c r="B36" t="s">
        <v>23</v>
      </c>
      <c r="C36">
        <v>21</v>
      </c>
      <c r="D36">
        <v>65.03</v>
      </c>
      <c r="E36">
        <v>51.5</v>
      </c>
      <c r="G36">
        <v>75</v>
      </c>
      <c r="H36">
        <v>17</v>
      </c>
      <c r="I36" s="9">
        <f t="shared" si="1"/>
        <v>0.79194218053206211</v>
      </c>
    </row>
    <row r="37" spans="1:10">
      <c r="A37">
        <v>6</v>
      </c>
      <c r="B37" t="s">
        <v>23</v>
      </c>
      <c r="C37">
        <v>21</v>
      </c>
      <c r="D37">
        <v>69.56</v>
      </c>
      <c r="E37">
        <v>49.57</v>
      </c>
      <c r="G37">
        <v>76</v>
      </c>
      <c r="H37">
        <v>18</v>
      </c>
      <c r="I37" s="9">
        <f t="shared" si="1"/>
        <v>0.7126221966647498</v>
      </c>
    </row>
    <row r="38" spans="1:10">
      <c r="A38">
        <v>11</v>
      </c>
      <c r="B38" t="s">
        <v>109</v>
      </c>
      <c r="C38">
        <v>18</v>
      </c>
      <c r="D38">
        <v>88.31</v>
      </c>
      <c r="E38">
        <v>72.23</v>
      </c>
      <c r="F38" t="s">
        <v>111</v>
      </c>
      <c r="G38">
        <v>77</v>
      </c>
      <c r="H38">
        <v>18</v>
      </c>
      <c r="I38" s="9">
        <f t="shared" si="1"/>
        <v>0.81791416600611488</v>
      </c>
    </row>
    <row r="39" spans="1:10">
      <c r="A39">
        <v>11</v>
      </c>
      <c r="B39" t="s">
        <v>109</v>
      </c>
      <c r="C39">
        <v>18</v>
      </c>
      <c r="D39">
        <v>77.510000000000005</v>
      </c>
      <c r="E39">
        <v>64.06</v>
      </c>
      <c r="F39" t="s">
        <v>110</v>
      </c>
      <c r="G39">
        <v>78</v>
      </c>
      <c r="H39">
        <v>18</v>
      </c>
      <c r="I39" s="9">
        <f t="shared" si="1"/>
        <v>0.82647400335440591</v>
      </c>
    </row>
    <row r="40" spans="1:10">
      <c r="A40">
        <v>11</v>
      </c>
      <c r="B40" t="s">
        <v>109</v>
      </c>
      <c r="C40">
        <v>18</v>
      </c>
      <c r="D40">
        <v>155.09</v>
      </c>
      <c r="E40">
        <v>132.34</v>
      </c>
      <c r="F40" t="s">
        <v>111</v>
      </c>
      <c r="G40">
        <v>79</v>
      </c>
      <c r="H40">
        <v>18</v>
      </c>
      <c r="I40" s="9">
        <f t="shared" si="1"/>
        <v>0.85331098072087175</v>
      </c>
    </row>
    <row r="41" spans="1:10">
      <c r="A41">
        <v>11</v>
      </c>
      <c r="B41" t="s">
        <v>109</v>
      </c>
      <c r="C41">
        <v>18</v>
      </c>
      <c r="D41">
        <v>73.760000000000005</v>
      </c>
      <c r="E41">
        <v>58.19</v>
      </c>
      <c r="F41" t="s">
        <v>110</v>
      </c>
      <c r="G41">
        <v>80</v>
      </c>
      <c r="H41">
        <v>18</v>
      </c>
      <c r="I41" s="9">
        <f t="shared" si="1"/>
        <v>0.78890997830802589</v>
      </c>
    </row>
    <row r="42" spans="1:10">
      <c r="A42">
        <v>11</v>
      </c>
      <c r="B42" t="s">
        <v>109</v>
      </c>
      <c r="C42">
        <v>18</v>
      </c>
      <c r="D42">
        <v>115.57</v>
      </c>
      <c r="E42">
        <v>90.97</v>
      </c>
      <c r="F42" t="s">
        <v>111</v>
      </c>
      <c r="G42">
        <v>81</v>
      </c>
      <c r="H42">
        <v>19</v>
      </c>
      <c r="I42" s="9">
        <f t="shared" si="1"/>
        <v>0.78714199186640132</v>
      </c>
    </row>
    <row r="43" spans="1:10">
      <c r="A43">
        <v>11</v>
      </c>
      <c r="B43" t="s">
        <v>109</v>
      </c>
      <c r="C43">
        <v>18</v>
      </c>
      <c r="D43">
        <v>103.82</v>
      </c>
      <c r="E43">
        <v>81.87</v>
      </c>
      <c r="F43" t="s">
        <v>111</v>
      </c>
      <c r="G43">
        <v>82</v>
      </c>
      <c r="H43">
        <v>19</v>
      </c>
      <c r="I43" s="9">
        <f t="shared" si="1"/>
        <v>0.78857638219996151</v>
      </c>
    </row>
    <row r="44" spans="1:10">
      <c r="A44">
        <v>7</v>
      </c>
      <c r="B44" t="s">
        <v>23</v>
      </c>
      <c r="C44">
        <v>21</v>
      </c>
      <c r="D44">
        <v>80.47</v>
      </c>
      <c r="E44">
        <v>56.52</v>
      </c>
      <c r="F44" t="s">
        <v>111</v>
      </c>
      <c r="G44">
        <v>83</v>
      </c>
      <c r="H44">
        <v>19</v>
      </c>
      <c r="I44" s="9">
        <f t="shared" si="1"/>
        <v>0.70237355536224688</v>
      </c>
    </row>
    <row r="45" spans="1:10">
      <c r="A45">
        <v>7</v>
      </c>
      <c r="B45" t="s">
        <v>23</v>
      </c>
      <c r="C45">
        <v>21</v>
      </c>
      <c r="D45">
        <v>42.76</v>
      </c>
      <c r="E45">
        <v>33.06</v>
      </c>
      <c r="F45" t="s">
        <v>110</v>
      </c>
      <c r="G45">
        <v>84</v>
      </c>
      <c r="H45">
        <v>19</v>
      </c>
      <c r="I45" s="9">
        <f t="shared" si="1"/>
        <v>0.773152478952292</v>
      </c>
    </row>
    <row r="46" spans="1:10">
      <c r="A46">
        <v>7</v>
      </c>
      <c r="B46" t="s">
        <v>23</v>
      </c>
      <c r="C46">
        <v>21</v>
      </c>
      <c r="D46">
        <v>58.89</v>
      </c>
      <c r="E46">
        <v>45.1</v>
      </c>
      <c r="F46" t="s">
        <v>111</v>
      </c>
      <c r="G46">
        <v>85</v>
      </c>
      <c r="H46">
        <v>19</v>
      </c>
      <c r="I46" s="9">
        <f t="shared" si="1"/>
        <v>0.76583460689420957</v>
      </c>
    </row>
    <row r="47" spans="1:10">
      <c r="A47">
        <v>7</v>
      </c>
      <c r="B47" t="s">
        <v>23</v>
      </c>
      <c r="C47">
        <v>21</v>
      </c>
      <c r="D47">
        <v>75.98</v>
      </c>
      <c r="E47">
        <v>60.76</v>
      </c>
      <c r="F47" t="s">
        <v>110</v>
      </c>
      <c r="G47">
        <v>86</v>
      </c>
      <c r="H47">
        <v>20</v>
      </c>
      <c r="I47" s="9">
        <f t="shared" si="1"/>
        <v>0.79968412740194783</v>
      </c>
      <c r="J47" t="s">
        <v>113</v>
      </c>
    </row>
    <row r="48" spans="1:10">
      <c r="A48">
        <v>7</v>
      </c>
      <c r="B48" t="s">
        <v>23</v>
      </c>
      <c r="C48">
        <v>21</v>
      </c>
      <c r="D48">
        <v>98.95</v>
      </c>
      <c r="E48">
        <v>74.84</v>
      </c>
      <c r="F48" t="s">
        <v>110</v>
      </c>
      <c r="G48">
        <v>87</v>
      </c>
      <c r="H48">
        <v>20</v>
      </c>
      <c r="I48" s="9">
        <f t="shared" si="1"/>
        <v>0.75634158665992923</v>
      </c>
    </row>
    <row r="49" spans="1:10">
      <c r="A49">
        <v>7</v>
      </c>
      <c r="B49" t="s">
        <v>23</v>
      </c>
      <c r="C49">
        <v>21</v>
      </c>
      <c r="D49">
        <v>61.16</v>
      </c>
      <c r="E49">
        <v>44.82</v>
      </c>
      <c r="F49" t="s">
        <v>111</v>
      </c>
      <c r="G49">
        <v>88</v>
      </c>
      <c r="H49">
        <v>20</v>
      </c>
      <c r="I49" s="9">
        <f t="shared" si="1"/>
        <v>0.73283191628515376</v>
      </c>
      <c r="J49" t="s">
        <v>114</v>
      </c>
    </row>
    <row r="50" spans="1:10">
      <c r="A50">
        <v>3</v>
      </c>
      <c r="B50" t="s">
        <v>23</v>
      </c>
      <c r="C50">
        <v>24</v>
      </c>
      <c r="D50">
        <v>65.760000000000005</v>
      </c>
      <c r="E50">
        <v>48.57</v>
      </c>
      <c r="F50" t="s">
        <v>111</v>
      </c>
      <c r="G50">
        <v>89</v>
      </c>
      <c r="H50">
        <v>20</v>
      </c>
      <c r="I50" s="9">
        <f t="shared" si="1"/>
        <v>0.73859489051094884</v>
      </c>
    </row>
    <row r="51" spans="1:10">
      <c r="A51">
        <v>3</v>
      </c>
      <c r="B51" t="s">
        <v>23</v>
      </c>
      <c r="C51">
        <v>24</v>
      </c>
      <c r="D51">
        <v>61.46</v>
      </c>
      <c r="E51">
        <v>46.07</v>
      </c>
      <c r="F51" t="s">
        <v>111</v>
      </c>
      <c r="G51">
        <v>90</v>
      </c>
      <c r="H51">
        <v>20</v>
      </c>
      <c r="I51" s="9">
        <f t="shared" si="1"/>
        <v>0.74959323136999678</v>
      </c>
    </row>
    <row r="52" spans="1:10">
      <c r="A52">
        <v>3</v>
      </c>
      <c r="B52" t="s">
        <v>23</v>
      </c>
      <c r="C52">
        <v>24</v>
      </c>
      <c r="D52">
        <v>102.61</v>
      </c>
      <c r="E52">
        <v>85.56</v>
      </c>
      <c r="F52" t="s">
        <v>110</v>
      </c>
      <c r="G52">
        <v>91</v>
      </c>
      <c r="H52">
        <v>21</v>
      </c>
      <c r="I52" s="9">
        <f t="shared" si="1"/>
        <v>0.83383685800604235</v>
      </c>
    </row>
    <row r="53" spans="1:10">
      <c r="A53">
        <v>3</v>
      </c>
      <c r="B53" t="s">
        <v>23</v>
      </c>
      <c r="C53">
        <v>24</v>
      </c>
      <c r="D53">
        <v>66.53</v>
      </c>
      <c r="E53">
        <v>51.89</v>
      </c>
      <c r="F53" t="s">
        <v>111</v>
      </c>
      <c r="G53">
        <v>92</v>
      </c>
      <c r="H53">
        <v>21</v>
      </c>
      <c r="I53" s="9">
        <f t="shared" si="1"/>
        <v>0.77994889523523225</v>
      </c>
    </row>
    <row r="54" spans="1:10">
      <c r="A54">
        <v>3</v>
      </c>
      <c r="B54" t="s">
        <v>23</v>
      </c>
      <c r="C54">
        <v>24</v>
      </c>
      <c r="D54">
        <v>64.45</v>
      </c>
      <c r="E54">
        <v>49.14</v>
      </c>
      <c r="F54" t="s">
        <v>110</v>
      </c>
      <c r="G54">
        <v>93</v>
      </c>
      <c r="H54">
        <v>21</v>
      </c>
      <c r="I54" s="9">
        <f t="shared" si="1"/>
        <v>0.76245151280062062</v>
      </c>
    </row>
    <row r="55" spans="1:10">
      <c r="A55">
        <v>3</v>
      </c>
      <c r="B55" t="s">
        <v>23</v>
      </c>
      <c r="C55">
        <v>24</v>
      </c>
      <c r="D55">
        <v>74.540000000000006</v>
      </c>
      <c r="E55">
        <v>58.49</v>
      </c>
      <c r="F55" t="s">
        <v>111</v>
      </c>
      <c r="G55">
        <v>94</v>
      </c>
      <c r="H55">
        <v>21</v>
      </c>
      <c r="I55" s="9">
        <f t="shared" si="1"/>
        <v>0.78467936678293526</v>
      </c>
    </row>
    <row r="56" spans="1:10">
      <c r="A56">
        <v>12</v>
      </c>
      <c r="B56" t="s">
        <v>23</v>
      </c>
      <c r="C56">
        <v>18</v>
      </c>
      <c r="D56">
        <v>67.569999999999993</v>
      </c>
      <c r="E56">
        <v>56.37</v>
      </c>
      <c r="F56" t="s">
        <v>111</v>
      </c>
      <c r="G56">
        <v>95</v>
      </c>
      <c r="H56">
        <v>21</v>
      </c>
      <c r="I56" s="9">
        <f t="shared" si="1"/>
        <v>0.83424596714518284</v>
      </c>
    </row>
    <row r="57" spans="1:10">
      <c r="A57">
        <v>12</v>
      </c>
      <c r="B57" t="s">
        <v>23</v>
      </c>
      <c r="C57">
        <v>18</v>
      </c>
      <c r="D57">
        <v>55.27</v>
      </c>
      <c r="E57">
        <v>41.6</v>
      </c>
      <c r="F57" t="s">
        <v>111</v>
      </c>
      <c r="G57">
        <v>96</v>
      </c>
      <c r="H57">
        <v>22</v>
      </c>
      <c r="I57" s="9">
        <f t="shared" si="1"/>
        <v>0.75266871720644113</v>
      </c>
    </row>
    <row r="58" spans="1:10">
      <c r="A58">
        <v>12</v>
      </c>
      <c r="B58" t="s">
        <v>23</v>
      </c>
      <c r="C58">
        <v>18</v>
      </c>
      <c r="D58">
        <v>35.61</v>
      </c>
      <c r="E58">
        <v>28.3</v>
      </c>
      <c r="F58" t="s">
        <v>110</v>
      </c>
      <c r="G58">
        <v>97</v>
      </c>
      <c r="H58">
        <v>22</v>
      </c>
      <c r="I58" s="9">
        <f t="shared" si="1"/>
        <v>0.79472058410558832</v>
      </c>
    </row>
    <row r="59" spans="1:10">
      <c r="A59">
        <v>12</v>
      </c>
      <c r="B59" t="s">
        <v>23</v>
      </c>
      <c r="C59">
        <v>18</v>
      </c>
      <c r="D59">
        <v>74.64</v>
      </c>
      <c r="E59">
        <v>58.15</v>
      </c>
      <c r="F59" t="s">
        <v>111</v>
      </c>
      <c r="G59">
        <v>98</v>
      </c>
      <c r="H59">
        <v>22</v>
      </c>
      <c r="I59" s="9">
        <f t="shared" si="1"/>
        <v>0.77907288317256163</v>
      </c>
    </row>
    <row r="60" spans="1:10">
      <c r="A60">
        <v>12</v>
      </c>
      <c r="B60" t="s">
        <v>23</v>
      </c>
      <c r="C60">
        <v>18</v>
      </c>
      <c r="D60">
        <v>88.45</v>
      </c>
      <c r="E60">
        <v>67.69</v>
      </c>
      <c r="F60" t="s">
        <v>110</v>
      </c>
      <c r="G60">
        <v>99</v>
      </c>
      <c r="H60">
        <v>22</v>
      </c>
      <c r="I60" s="9">
        <f t="shared" si="1"/>
        <v>0.7652911249293386</v>
      </c>
    </row>
    <row r="61" spans="1:10">
      <c r="A61">
        <v>12</v>
      </c>
      <c r="B61" t="s">
        <v>23</v>
      </c>
      <c r="C61">
        <v>18</v>
      </c>
      <c r="D61">
        <v>83.58</v>
      </c>
      <c r="E61">
        <v>60.36</v>
      </c>
      <c r="F61" t="s">
        <v>111</v>
      </c>
      <c r="G61">
        <v>100</v>
      </c>
      <c r="H61">
        <v>22</v>
      </c>
      <c r="I61" s="9">
        <f t="shared" si="1"/>
        <v>0.72218234027279249</v>
      </c>
    </row>
    <row r="62" spans="1:10">
      <c r="A62">
        <v>4</v>
      </c>
      <c r="B62" t="s">
        <v>23</v>
      </c>
      <c r="C62">
        <v>24</v>
      </c>
      <c r="D62">
        <v>148.35</v>
      </c>
      <c r="E62">
        <v>122.95</v>
      </c>
      <c r="F62" t="s">
        <v>111</v>
      </c>
      <c r="G62">
        <v>101</v>
      </c>
      <c r="H62">
        <v>23</v>
      </c>
      <c r="I62" s="9">
        <f t="shared" si="1"/>
        <v>0.82878328277721613</v>
      </c>
    </row>
    <row r="63" spans="1:10">
      <c r="A63">
        <v>4</v>
      </c>
      <c r="B63" t="s">
        <v>23</v>
      </c>
      <c r="C63">
        <v>24</v>
      </c>
      <c r="D63">
        <v>73.010000000000005</v>
      </c>
      <c r="E63">
        <v>57.86</v>
      </c>
      <c r="F63" t="s">
        <v>111</v>
      </c>
      <c r="G63">
        <v>102</v>
      </c>
      <c r="H63">
        <v>23</v>
      </c>
      <c r="I63" s="9">
        <f t="shared" si="1"/>
        <v>0.79249417887960549</v>
      </c>
    </row>
    <row r="64" spans="1:10">
      <c r="A64">
        <v>4</v>
      </c>
      <c r="B64" t="s">
        <v>23</v>
      </c>
      <c r="C64">
        <v>24</v>
      </c>
      <c r="D64">
        <v>73.69</v>
      </c>
      <c r="E64">
        <v>53.41</v>
      </c>
      <c r="F64" t="s">
        <v>110</v>
      </c>
      <c r="G64">
        <v>103</v>
      </c>
      <c r="H64">
        <v>23</v>
      </c>
      <c r="I64" s="9">
        <f t="shared" si="1"/>
        <v>0.72479305197448773</v>
      </c>
    </row>
    <row r="65" spans="1:9">
      <c r="A65">
        <v>4</v>
      </c>
      <c r="B65" t="s">
        <v>23</v>
      </c>
      <c r="C65">
        <v>24</v>
      </c>
      <c r="D65">
        <v>77.53</v>
      </c>
      <c r="E65">
        <v>59.36</v>
      </c>
      <c r="F65" t="s">
        <v>110</v>
      </c>
      <c r="G65">
        <v>104</v>
      </c>
      <c r="H65">
        <v>23</v>
      </c>
      <c r="I65" s="9">
        <f t="shared" si="1"/>
        <v>0.76563910744228036</v>
      </c>
    </row>
    <row r="66" spans="1:9">
      <c r="A66">
        <v>4</v>
      </c>
      <c r="B66" t="s">
        <v>23</v>
      </c>
      <c r="C66">
        <v>24</v>
      </c>
      <c r="D66">
        <v>69.23</v>
      </c>
      <c r="E66">
        <v>50.78</v>
      </c>
      <c r="F66" t="s">
        <v>111</v>
      </c>
      <c r="G66">
        <v>105</v>
      </c>
      <c r="H66">
        <v>23</v>
      </c>
      <c r="I66" s="9">
        <f t="shared" ref="I66:I73" si="2">E66/D66</f>
        <v>0.73349703885598727</v>
      </c>
    </row>
    <row r="67" spans="1:9">
      <c r="A67">
        <v>4</v>
      </c>
      <c r="B67" t="s">
        <v>23</v>
      </c>
      <c r="C67">
        <v>24</v>
      </c>
      <c r="D67">
        <v>60.37</v>
      </c>
      <c r="E67">
        <v>46</v>
      </c>
      <c r="F67" t="s">
        <v>111</v>
      </c>
      <c r="G67">
        <v>106</v>
      </c>
      <c r="H67">
        <v>24</v>
      </c>
      <c r="I67" s="9">
        <f t="shared" si="2"/>
        <v>0.76196786483352663</v>
      </c>
    </row>
    <row r="68" spans="1:9">
      <c r="A68">
        <v>8</v>
      </c>
      <c r="B68" t="s">
        <v>109</v>
      </c>
      <c r="C68">
        <v>21</v>
      </c>
      <c r="D68">
        <v>80.91</v>
      </c>
      <c r="E68">
        <v>64.39</v>
      </c>
      <c r="F68" t="s">
        <v>111</v>
      </c>
      <c r="G68">
        <v>107</v>
      </c>
      <c r="H68">
        <v>24</v>
      </c>
      <c r="I68" s="9">
        <f t="shared" si="2"/>
        <v>0.79582251884810284</v>
      </c>
    </row>
    <row r="69" spans="1:9">
      <c r="A69">
        <v>8</v>
      </c>
      <c r="B69" t="s">
        <v>109</v>
      </c>
      <c r="C69">
        <v>21</v>
      </c>
      <c r="D69">
        <v>66.13</v>
      </c>
      <c r="E69">
        <v>52.29</v>
      </c>
      <c r="F69" t="s">
        <v>110</v>
      </c>
      <c r="G69">
        <v>108</v>
      </c>
      <c r="H69">
        <v>24</v>
      </c>
      <c r="I69" s="9">
        <f t="shared" si="2"/>
        <v>0.79071525782549523</v>
      </c>
    </row>
    <row r="70" spans="1:9">
      <c r="A70">
        <v>8</v>
      </c>
      <c r="B70" t="s">
        <v>109</v>
      </c>
      <c r="C70">
        <v>21</v>
      </c>
      <c r="D70">
        <v>97.27</v>
      </c>
      <c r="E70">
        <v>80.650000000000006</v>
      </c>
      <c r="F70" t="s">
        <v>111</v>
      </c>
      <c r="G70">
        <v>109</v>
      </c>
      <c r="H70">
        <v>24</v>
      </c>
      <c r="I70" s="9">
        <f t="shared" si="2"/>
        <v>0.82913539631952304</v>
      </c>
    </row>
    <row r="71" spans="1:9">
      <c r="A71">
        <v>8</v>
      </c>
      <c r="B71" t="s">
        <v>109</v>
      </c>
      <c r="C71">
        <v>21</v>
      </c>
      <c r="D71">
        <v>102.3</v>
      </c>
      <c r="E71">
        <v>84.25</v>
      </c>
      <c r="F71" t="s">
        <v>110</v>
      </c>
      <c r="G71">
        <v>110</v>
      </c>
      <c r="H71">
        <v>25</v>
      </c>
      <c r="I71" s="9">
        <f t="shared" si="2"/>
        <v>0.82355816226783973</v>
      </c>
    </row>
    <row r="72" spans="1:9">
      <c r="A72">
        <v>8</v>
      </c>
      <c r="B72" t="s">
        <v>109</v>
      </c>
      <c r="C72">
        <v>21</v>
      </c>
      <c r="D72">
        <v>92</v>
      </c>
      <c r="E72">
        <v>72.849999999999994</v>
      </c>
      <c r="F72" t="s">
        <v>111</v>
      </c>
      <c r="G72">
        <v>111</v>
      </c>
      <c r="H72">
        <v>25</v>
      </c>
      <c r="I72" s="9">
        <f t="shared" si="2"/>
        <v>0.79184782608695647</v>
      </c>
    </row>
    <row r="73" spans="1:9">
      <c r="A73">
        <v>8</v>
      </c>
      <c r="B73" t="s">
        <v>109</v>
      </c>
      <c r="C73">
        <v>21</v>
      </c>
      <c r="D73">
        <v>185.35</v>
      </c>
      <c r="E73">
        <v>150.88</v>
      </c>
      <c r="F73" t="s">
        <v>110</v>
      </c>
      <c r="G73">
        <v>112</v>
      </c>
      <c r="H73">
        <v>25</v>
      </c>
      <c r="I73" s="9">
        <f t="shared" si="2"/>
        <v>0.81402751551119501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Feeding Record</vt:lpstr>
      <vt:lpstr>Temperature Record</vt:lpstr>
      <vt:lpstr>Feeding Calcs</vt:lpstr>
      <vt:lpstr>Pre-Conditioning Samples</vt:lpstr>
      <vt:lpstr>Heat Shock Trials</vt:lpstr>
      <vt:lpstr>iButtons</vt:lpstr>
      <vt:lpstr>2-Week samplings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2018-06-25T01:38:35Z</dcterms:created>
  <dcterms:modified xsi:type="dcterms:W3CDTF">2018-07-18T08:11:44Z</dcterms:modified>
</cp:coreProperties>
</file>