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200" windowHeight="15380" tabRatio="1000" firstSheet="8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6" l="1"/>
  <c r="E2" i="16"/>
  <c r="C2" i="16"/>
  <c r="AF45" i="16"/>
  <c r="AF44" i="16"/>
  <c r="E3" i="16"/>
  <c r="D3" i="16"/>
  <c r="C3" i="16"/>
  <c r="AF43" i="16"/>
  <c r="AF42" i="16"/>
  <c r="AF41" i="16"/>
  <c r="AF40" i="16"/>
  <c r="AF39" i="16"/>
  <c r="AF38" i="16"/>
  <c r="AF36" i="16"/>
  <c r="AF34" i="16"/>
  <c r="AF30" i="16"/>
  <c r="AF31" i="16"/>
  <c r="AF29" i="16"/>
  <c r="AF37" i="16"/>
  <c r="AF35" i="16"/>
  <c r="AF33" i="16"/>
  <c r="AF32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F8" i="16"/>
  <c r="AF7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<sst xmlns="http://schemas.openxmlformats.org/spreadsheetml/2006/main" count="2508" uniqueCount="413">
  <si>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</si>
  <si>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</si>
  <si>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</si>
  <si>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</si>
  <si>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</si>
  <si>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</si>
  <si>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</si>
  <si>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</si>
  <si>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</si>
  <si>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</si>
  <si>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</si>
  <si>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</si>
  <si>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</si>
  <si>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</si>
  <si>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</si>
  <si>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</si>
  <si>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</si>
  <si>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</si>
  <si>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</si>
  <si>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</si>
  <si>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</si>
  <si>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</si>
  <si>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</si>
  <si>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</si>
  <si>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</si>
  <si>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</si>
  <si>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</si>
  <si>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</si>
  <si>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</si>
  <si>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</si>
  <si>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</si>
  <si>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</si>
  <si>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</si>
  <si>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</si>
  <si>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</si>
  <si>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</si>
  <si>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</si>
  <si>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</si>
  <si>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</si>
  <si>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</si>
  <si>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</si>
  <si>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</si>
  <si>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</si>
  <si>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</si>
  <si>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</si>
  <si>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</si>
  <si>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</si>
  <si>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</si>
  <si>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</si>
  <si>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</si>
  <si>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</si>
  <si>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</si>
  <si>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</si>
  <si>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</si>
  <si>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</si>
  <si>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</si>
  <si>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</si>
  <si>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</si>
  <si>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</si>
  <si>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</si>
  <si>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</si>
  <si>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</si>
  <si>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</si>
  <si>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</si>
  <si>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</si>
  <si>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</si>
  <si>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</si>
  <si>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</si>
  <si>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</si>
  <si>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</si>
  <si>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</si>
  <si>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</si>
  <si>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</si>
  <si>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</si>
  <si>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</si>
  <si>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</si>
  <si>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</si>
  <si>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</si>
  <si>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</si>
  <si>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</si>
  <si>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</si>
  <si>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</si>
  <si>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</si>
  <si>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</si>
  <si>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</si>
  <si>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</si>
  <si>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</si>
  <si>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</si>
  <si>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</si>
  <si>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</si>
  <si>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</si>
  <si>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</si>
  <si>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</si>
  <si>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</si>
  <si>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</si>
  <si>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</si>
  <si>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</si>
  <si>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</si>
  <si>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</si>
  <si>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</si>
  <si>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</si>
  <si>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</si>
  <si>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</si>
  <si>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</si>
  <si>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</si>
  <si>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</si>
  <si>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</si>
  <si>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</si>
  <si>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</si>
  <si>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</si>
  <si>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</si>
  <si>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</si>
  <si>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</si>
  <si>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</si>
  <si>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</si>
  <si>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</si>
  <si>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</si>
  <si>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</si>
  <si>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</si>
  <si>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</si>
  <si>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</si>
  <si>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</si>
  <si>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</si>
  <si>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</si>
  <si>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</si>
  <si>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</si>
  <si>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</si>
  <si>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</si>
  <si>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</si>
  <si>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</si>
  <si>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</si>
  <si>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</si>
  <si>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</si>
  <si>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</si>
  <si>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</si>
  <si>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</si>
  <si>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</si>
  <si>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</si>
  <si>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</si>
  <si>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</si>
  <si>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</si>
  <si>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</si>
  <si>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</si>
  <si>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</si>
  <si>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</si>
  <si>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</si>
  <si>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</si>
  <si>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</si>
  <si>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</si>
  <si>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</si>
  <si>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</si>
  <si>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</si>
  <si>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</si>
  <si>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</si>
  <si>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</si>
  <si>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</si>
  <si>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</si>
  <si>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</si>
  <si>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</si>
  <si>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</si>
  <si>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</si>
  <si>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</si>
  <si>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</si>
  <si>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</si>
  <si>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</si>
  <si>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</si>
  <si>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</si>
  <si>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</si>
  <si>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</si>
  <si>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</si>
  <si>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</si>
  <si>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</si>
  <si>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</si>
  <si>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</si>
  <si>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</si>
  <si>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</si>
  <si>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</si>
  <si>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</si>
  <si>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</si>
  <si>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</si>
  <si>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</si>
  <si>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</si>
  <si>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</si>
  <si>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</si>
  <si>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</si>
  <si>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</si>
  <si>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</si>
  <si>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</si>
  <si>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</si>
  <si>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</si>
  <si>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</si>
  <si>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</si>
  <si>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</si>
  <si>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</si>
  <si>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</si>
  <si>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</si>
  <si>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</si>
  <si>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</si>
  <si>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</si>
  <si>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</si>
  <si>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</si>
  <si>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</si>
  <si>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</si>
  <si>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</si>
  <si>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</si>
  <si>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</si>
  <si>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</si>
  <si>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</si>
  <si>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</si>
  <si>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</si>
  <si>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</si>
  <si>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</si>
  <si>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</si>
  <si>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</si>
  <si>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</si>
  <si>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</si>
  <si>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</si>
  <si>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</si>
  <si>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</si>
  <si>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</si>
  <si>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</si>
  <si>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</si>
  <si>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</si>
  <si>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</si>
  <si>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</si>
  <si>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</si>
  <si>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</si>
  <si>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</si>
  <si>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</si>
  <si>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</si>
  <si>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</si>
  <si>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</si>
  <si>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</si>
  <si>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</si>
  <si>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</si>
  <si>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</si>
  <si>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</si>
  <si>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</si>
  <si>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</si>
  <si>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</si>
  <si>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</si>
  <si>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</si>
  <si>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</si>
  <si>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</si>
  <si>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</si>
  <si>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</si>
  <si>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</si>
  <si>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</si>
  <si>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</si>
  <si>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</si>
  <si>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</si>
  <si>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</si>
  <si>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</si>
  <si>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</si>
  <si>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</si>
  <si>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</si>
  <si>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</si>
  <si>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</si>
  <si>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</si>
  <si>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</si>
  <si>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</si>
  <si>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</si>
  <si>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</si>
  <si>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</si>
  <si>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</si>
  <si>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</si>
  <si>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</si>
  <si>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</si>
  <si>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</si>
  <si>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</si>
  <si>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</si>
  <si>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</si>
  <si>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</si>
  <si>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</si>
  <si>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</si>
  <si>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</si>
  <si>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</si>
  <si>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</si>
  <si>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</si>
  <si>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</si>
  <si>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</si>
  <si>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</si>
  <si>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</si>
  <si>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</si>
  <si>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</si>
  <si>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</si>
  <si>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</si>
  <si>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</si>
  <si>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</si>
  <si>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</si>
  <si>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</si>
  <si>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</si>
  <si>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</si>
  <si>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</si>
  <si>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</si>
  <si>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</si>
  <si>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</si>
  <si>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</si>
  <si>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</si>
  <si>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</si>
  <si>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</si>
  <si>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</si>
  <si>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</si>
  <si>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</si>
  <si>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</si>
  <si>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</si>
  <si>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</si>
  <si>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</si>
  <si>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</si>
  <si>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</si>
  <si>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</si>
  <si>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</si>
  <si>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</si>
  <si>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</si>
  <si>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</si>
  <si>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</si>
  <si>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</si>
  <si>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</si>
  <si>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</si>
  <si>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</si>
  <si>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</si>
  <si>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</si>
  <si>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</si>
  <si>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</si>
  <si>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</si>
  <si>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</si>
  <si>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</si>
  <si>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</si>
  <si>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</si>
  <si>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</si>
  <si>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</si>
  <si>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</si>
  <si>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</si>
  <si>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</si>
  <si>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</si>
  <si>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</si>
  <si>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</si>
  <si>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</si>
  <si>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</si>
  <si>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</si>
  <si>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</si>
  <si>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</si>
  <si>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</si>
  <si>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</si>
  <si>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</si>
  <si>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</si>
  <si>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</si>
  <si>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</si>
  <si>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</si>
  <si>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</si>
  <si>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</si>
  <si>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</si>
  <si>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</si>
  <si>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</si>
  <si>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</si>
  <si>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</si>
  <si>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</si>
  <si>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</si>
  <si>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</si>
  <si>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</si>
  <si>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</si>
  <si>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</si>
  <si>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</si>
  <si>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</si>
  <si>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</si>
  <si>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</si>
  <si>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</si>
  <si>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</si>
  <si>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</si>
  <si>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</si>
  <si>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</si>
  <si>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</si>
  <si>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</si>
  <si>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</si>
  <si>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</si>
  <si>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</si>
  <si>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</si>
  <si>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</si>
  <si>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</si>
  <si>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</si>
  <si>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</si>
  <si>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</si>
  <si>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</si>
  <si>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</si>
  <si>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</si>
  <si>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</si>
  <si>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</si>
  <si>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</si>
  <si>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</si>
  <si>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</si>
  <si>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</si>
  <si>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</si>
  <si>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</si>
  <si>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</si>
  <si>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</si>
  <si>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</si>
  <si>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</si>
  <si>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</si>
  <si>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</si>
  <si>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</si>
  <si>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</si>
  <si>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</si>
  <si>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>BAG #</t>
  </si>
  <si>
    <t xml:space="preserve">NF6-AMB </t>
  </si>
  <si>
    <t>AVERAGE</t>
  </si>
  <si>
    <t>&lt;3</t>
  </si>
  <si>
    <t>NF6-LOW</t>
  </si>
  <si>
    <t>LENGTH 1 (mm)</t>
  </si>
  <si>
    <t>SIZE CLASS</t>
  </si>
  <si>
    <t>LARGE</t>
  </si>
  <si>
    <t>SMALL</t>
  </si>
  <si>
    <t>COUNT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</si>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</sst>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96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96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75096"/>
        <c:axId val="-209483613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5064"/>
        <c:axId val="-2094830744"/>
      </c:scatterChart>
      <c:catAx>
        <c:axId val="-21326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36136"/>
        <c:crosses val="autoZero"/>
        <c:auto val="1"/>
        <c:lblAlgn val="ctr"/>
        <c:lblOffset val="100"/>
        <c:noMultiLvlLbl val="0"/>
      </c:catAx>
      <c:valAx>
        <c:axId val="-209483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2675096"/>
        <c:crosses val="autoZero"/>
        <c:crossBetween val="between"/>
        <c:majorUnit val="0.0001"/>
      </c:valAx>
      <c:valAx>
        <c:axId val="-20948307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4825064"/>
        <c:crosses val="max"/>
        <c:crossBetween val="midCat"/>
      </c:valAx>
      <c:valAx>
        <c:axId val="-20948250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483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458744"/>
        <c:axId val="-2067455560"/>
      </c:barChart>
      <c:dateAx>
        <c:axId val="-2067458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455560"/>
        <c:crosses val="autoZero"/>
        <c:auto val="1"/>
        <c:lblOffset val="100"/>
        <c:baseTimeUnit val="days"/>
        <c:minorUnit val="1.0"/>
        <c:minorTimeUnit val="days"/>
      </c:dateAx>
      <c:valAx>
        <c:axId val="-2067455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458744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26280"/>
        <c:axId val="-2093829480"/>
      </c:barChart>
      <c:dateAx>
        <c:axId val="-209382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829480"/>
        <c:crosses val="autoZero"/>
        <c:auto val="1"/>
        <c:lblOffset val="100"/>
        <c:baseTimeUnit val="days"/>
        <c:minorUnit val="1.0"/>
        <c:minorTimeUnit val="days"/>
      </c:dateAx>
      <c:valAx>
        <c:axId val="-2093829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2628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78536"/>
        <c:axId val="-2093881736"/>
      </c:scatterChart>
      <c:valAx>
        <c:axId val="-20938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881736"/>
        <c:crosses val="autoZero"/>
        <c:crossBetween val="midCat"/>
        <c:minorUnit val="1.0"/>
      </c:valAx>
      <c:valAx>
        <c:axId val="-20938817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785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404872"/>
        <c:axId val="-2067401672"/>
      </c:scatterChart>
      <c:valAx>
        <c:axId val="-206740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401672"/>
        <c:crosses val="autoZero"/>
        <c:crossBetween val="midCat"/>
        <c:minorUnit val="1.0"/>
      </c:valAx>
      <c:valAx>
        <c:axId val="-20674016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4048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98888"/>
        <c:axId val="-2093902088"/>
      </c:scatterChart>
      <c:valAx>
        <c:axId val="-2093898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02088"/>
        <c:crosses val="autoZero"/>
        <c:crossBetween val="midCat"/>
        <c:minorUnit val="1.0"/>
      </c:valAx>
      <c:valAx>
        <c:axId val="-20939020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988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53432"/>
        <c:axId val="-2093956632"/>
      </c:scatterChart>
      <c:valAx>
        <c:axId val="-209395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56632"/>
        <c:crosses val="autoZero"/>
        <c:crossBetween val="midCat"/>
        <c:minorUnit val="1.0"/>
      </c:valAx>
      <c:valAx>
        <c:axId val="-2093956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9534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96040"/>
        <c:axId val="-2093999240"/>
      </c:scatterChart>
      <c:valAx>
        <c:axId val="-2093996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99240"/>
        <c:crosses val="autoZero"/>
        <c:crossBetween val="midCat"/>
        <c:minorUnit val="1.0"/>
      </c:valAx>
      <c:valAx>
        <c:axId val="-20939992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9960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54872"/>
        <c:axId val="-2066451672"/>
      </c:scatterChart>
      <c:valAx>
        <c:axId val="-206645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451672"/>
        <c:crosses val="autoZero"/>
        <c:crossBetween val="midCat"/>
        <c:minorUnit val="1.0"/>
      </c:valAx>
      <c:valAx>
        <c:axId val="-20664516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4548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12184"/>
        <c:axId val="-2066408984"/>
      </c:scatterChart>
      <c:valAx>
        <c:axId val="-2066412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408984"/>
        <c:crosses val="autoZero"/>
        <c:crossBetween val="midCat"/>
        <c:minorUnit val="1.0"/>
      </c:valAx>
      <c:valAx>
        <c:axId val="-20664089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4121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69720"/>
        <c:axId val="-2066366520"/>
      </c:scatterChart>
      <c:valAx>
        <c:axId val="-2066369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366520"/>
        <c:crosses val="autoZero"/>
        <c:crossBetween val="midCat"/>
        <c:minorUnit val="1.0"/>
      </c:valAx>
      <c:valAx>
        <c:axId val="-20663665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3697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53320"/>
        <c:axId val="-21308280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99112"/>
        <c:axId val="-2131556072"/>
      </c:scatterChart>
      <c:catAx>
        <c:axId val="-213165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28072"/>
        <c:crosses val="autoZero"/>
        <c:auto val="1"/>
        <c:lblAlgn val="ctr"/>
        <c:lblOffset val="100"/>
        <c:noMultiLvlLbl val="0"/>
      </c:catAx>
      <c:valAx>
        <c:axId val="-2130828072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1653320"/>
        <c:crosses val="autoZero"/>
        <c:crossBetween val="between"/>
      </c:valAx>
      <c:valAx>
        <c:axId val="-2131556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31699112"/>
        <c:crosses val="max"/>
        <c:crossBetween val="midCat"/>
      </c:valAx>
      <c:valAx>
        <c:axId val="-21316991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55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61896"/>
        <c:axId val="-2066259016"/>
      </c:barChart>
      <c:catAx>
        <c:axId val="-20662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59016"/>
        <c:crosses val="autoZero"/>
        <c:auto val="1"/>
        <c:lblAlgn val="ctr"/>
        <c:lblOffset val="100"/>
        <c:noMultiLvlLbl val="0"/>
      </c:catAx>
      <c:valAx>
        <c:axId val="-2066259016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6626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810488"/>
        <c:axId val="-20948074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84552"/>
        <c:axId val="-2094801672"/>
      </c:scatterChart>
      <c:catAx>
        <c:axId val="-20948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07432"/>
        <c:crosses val="autoZero"/>
        <c:auto val="1"/>
        <c:lblAlgn val="ctr"/>
        <c:lblOffset val="100"/>
        <c:noMultiLvlLbl val="0"/>
      </c:catAx>
      <c:valAx>
        <c:axId val="-20948074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4810488"/>
        <c:crosses val="autoZero"/>
        <c:crossBetween val="between"/>
      </c:valAx>
      <c:valAx>
        <c:axId val="-2094801672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7784552"/>
        <c:crosses val="max"/>
        <c:crossBetween val="midCat"/>
        <c:minorUnit val="5.0"/>
      </c:valAx>
      <c:valAx>
        <c:axId val="210778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480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840360"/>
        <c:axId val="-20954598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56248"/>
        <c:axId val="-2095458024"/>
      </c:scatterChart>
      <c:catAx>
        <c:axId val="-20958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9800"/>
        <c:crosses val="autoZero"/>
        <c:auto val="1"/>
        <c:lblAlgn val="ctr"/>
        <c:lblOffset val="100"/>
        <c:noMultiLvlLbl val="0"/>
      </c:catAx>
      <c:valAx>
        <c:axId val="-2095459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5840360"/>
        <c:crosses val="autoZero"/>
        <c:crossBetween val="between"/>
      </c:valAx>
      <c:valAx>
        <c:axId val="-209545802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5456248"/>
        <c:crosses val="max"/>
        <c:crossBetween val="midCat"/>
        <c:minorUnit val="5.0"/>
      </c:valAx>
      <c:valAx>
        <c:axId val="-209545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45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411112"/>
        <c:axId val="-20954079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5396824"/>
        <c:axId val="-2095402504"/>
      </c:scatterChart>
      <c:catAx>
        <c:axId val="-20954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07992"/>
        <c:crosses val="autoZero"/>
        <c:auto val="1"/>
        <c:lblAlgn val="ctr"/>
        <c:lblOffset val="100"/>
        <c:noMultiLvlLbl val="0"/>
      </c:catAx>
      <c:valAx>
        <c:axId val="-20954079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5411112"/>
        <c:crosses val="autoZero"/>
        <c:crossBetween val="between"/>
      </c:valAx>
      <c:valAx>
        <c:axId val="-209540250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5396824"/>
        <c:crosses val="max"/>
        <c:crossBetween val="midCat"/>
        <c:minorUnit val="5.0"/>
      </c:valAx>
      <c:valAx>
        <c:axId val="-209539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40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93304"/>
        <c:axId val="2146143432"/>
      </c:barChart>
      <c:dateAx>
        <c:axId val="2146193304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46143432"/>
        <c:crosses val="autoZero"/>
        <c:auto val="1"/>
        <c:lblOffset val="100"/>
        <c:baseTimeUnit val="days"/>
        <c:minorUnit val="1.0"/>
        <c:minorTimeUnit val="days"/>
      </c:dateAx>
      <c:valAx>
        <c:axId val="214614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19330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809880"/>
        <c:axId val="-2090812840"/>
      </c:barChart>
      <c:dateAx>
        <c:axId val="-2090809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812840"/>
        <c:crosses val="autoZero"/>
        <c:auto val="1"/>
        <c:lblOffset val="100"/>
        <c:baseTimeUnit val="days"/>
        <c:minorUnit val="1.0"/>
        <c:minorTimeUnit val="days"/>
      </c:dateAx>
      <c:valAx>
        <c:axId val="-20908128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80988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515304"/>
        <c:axId val="-2067512120"/>
      </c:barChart>
      <c:dateAx>
        <c:axId val="-2067515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512120"/>
        <c:crosses val="autoZero"/>
        <c:auto val="1"/>
        <c:lblOffset val="100"/>
        <c:baseTimeUnit val="days"/>
        <c:minorUnit val="1.0"/>
        <c:minorTimeUnit val="days"/>
      </c:dateAx>
      <c:valAx>
        <c:axId val="-20675121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5153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852456"/>
        <c:axId val="-2090847992"/>
      </c:barChart>
      <c:dateAx>
        <c:axId val="-2090852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847992"/>
        <c:crosses val="autoZero"/>
        <c:auto val="1"/>
        <c:lblOffset val="100"/>
        <c:baseTimeUnit val="days"/>
        <c:minorUnit val="1.0"/>
        <c:minorTimeUnit val="days"/>
      </c:dateAx>
      <c:valAx>
        <c:axId val="-209084799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852456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showRuler="0" workbookViewId="0">
      <pane ySplit="2080" topLeftCell="A38" activePane="bottomLeft"/>
      <selection activeCell="D1" sqref="D1:O1048576"/>
      <selection pane="bottomLeft" activeCell="B55" sqref="B55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B18" sqref="B1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showRuler="0" topLeftCell="G1" workbookViewId="0">
      <pane ySplit="1160" activePane="bottomLeft"/>
      <selection activeCell="AW1" activeCellId="16" sqref="A1:A1048576 D1:D1048576 G1:G1048576 J1:J1048576 M1:M1048576 P1:P1048576 S1:S1048576 V1:V1048576 Y1:Y1048576 AB1:AB1048576 AE1:AE1048576 AH1:AH1048576 AK1:AK1048576 AN1:AN1048576 AQ1:AQ1048576 AT1:AT1048576 AW1:AW1048576"/>
      <selection pane="bottomLeft" activeCell="K32" sqref="K3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abSelected="1" showRuler="0" topLeftCell="A14" workbookViewId="0">
      <pane xSplit="3" topLeftCell="D1" activePane="topRight" state="frozenSplit"/>
      <selection activeCell="C4" sqref="C4"/>
      <selection pane="topRight" activeCell="J23" sqref="J23"/>
    </sheetView>
  </sheetViews>
  <sheetFormatPr baseColWidth="10" defaultRowHeight="15" x14ac:dyDescent="0"/>
  <sheetData>
    <row r="1" spans="1:32">
      <c r="B1" s="54" t="s">
        <v>401</v>
      </c>
      <c r="C1" s="54" t="s">
        <v>411</v>
      </c>
      <c r="D1" s="54" t="s">
        <v>404</v>
      </c>
      <c r="E1" s="54" t="s">
        <v>412</v>
      </c>
      <c r="F1" s="54"/>
    </row>
    <row r="2" spans="1:32">
      <c r="B2" t="s">
        <v>403</v>
      </c>
      <c r="C2">
        <f>COUNTA(D7:AC7,D9:R20,D45:R56)</f>
        <v>386</v>
      </c>
      <c r="D2" s="152">
        <f>AVERAGE(D7:AC7,D9:R20,D45:R56)</f>
        <v>9.0547135416666702</v>
      </c>
      <c r="E2" s="393">
        <f>STDEV(D7:AC7,D9:R20,D45:R56)</f>
        <v>2.7923231989207999</v>
      </c>
    </row>
    <row r="3" spans="1:32">
      <c r="B3" t="s">
        <v>406</v>
      </c>
      <c r="C3">
        <f>COUNTA(D8:AD8,D21:R44,S31,S34,T34)</f>
        <v>390</v>
      </c>
      <c r="D3" s="152">
        <f>AVERAGE(D8:AD8,D21:R44,S31,S34,T34)</f>
        <v>8.3223393316195295</v>
      </c>
      <c r="E3" s="393">
        <f>STDEV(D8:AD8,D21:R44,S31,S34,T34)</f>
        <v>3.5435542510194806</v>
      </c>
    </row>
    <row r="6" spans="1:32">
      <c r="A6" s="54" t="s">
        <v>402</v>
      </c>
      <c r="B6" s="54" t="s">
        <v>401</v>
      </c>
      <c r="C6" s="54" t="s">
        <v>408</v>
      </c>
      <c r="D6" s="54" t="s">
        <v>407</v>
      </c>
      <c r="E6" s="54">
        <v>2</v>
      </c>
      <c r="F6">
        <v>3</v>
      </c>
      <c r="G6">
        <v>4</v>
      </c>
      <c r="H6" s="54">
        <v>5</v>
      </c>
      <c r="I6" s="54">
        <v>6</v>
      </c>
      <c r="J6" s="54">
        <v>7</v>
      </c>
      <c r="K6" s="54">
        <v>8</v>
      </c>
      <c r="L6" s="54">
        <v>9</v>
      </c>
      <c r="M6" s="54">
        <v>10</v>
      </c>
      <c r="N6" s="54">
        <v>11</v>
      </c>
      <c r="O6" s="54">
        <v>12</v>
      </c>
      <c r="P6" s="54">
        <v>13</v>
      </c>
      <c r="Q6" s="54">
        <v>14</v>
      </c>
      <c r="R6" s="54">
        <v>15</v>
      </c>
      <c r="S6" s="54"/>
      <c r="T6" s="54"/>
      <c r="U6" s="54"/>
      <c r="V6" s="54"/>
      <c r="AF6" t="s">
        <v>404</v>
      </c>
    </row>
    <row r="7" spans="1:32">
      <c r="A7" t="s">
        <v>404</v>
      </c>
      <c r="B7" t="s">
        <v>403</v>
      </c>
      <c r="C7" t="s">
        <v>409</v>
      </c>
      <c r="D7">
        <v>18.329999999999998</v>
      </c>
      <c r="E7">
        <v>5.17</v>
      </c>
      <c r="F7">
        <v>9.06</v>
      </c>
      <c r="G7">
        <v>11.26</v>
      </c>
      <c r="H7">
        <v>6.85</v>
      </c>
      <c r="I7">
        <v>13</v>
      </c>
      <c r="J7">
        <v>10.07</v>
      </c>
      <c r="K7" t="s">
        <v>405</v>
      </c>
      <c r="L7">
        <v>12.6</v>
      </c>
      <c r="M7">
        <v>8.3699999999999992</v>
      </c>
      <c r="N7">
        <v>9.3699999999999992</v>
      </c>
      <c r="O7">
        <v>8.9</v>
      </c>
      <c r="P7">
        <v>5.27</v>
      </c>
      <c r="Q7">
        <v>8.1199999999999992</v>
      </c>
      <c r="R7">
        <v>11.16</v>
      </c>
      <c r="S7">
        <v>11.24</v>
      </c>
      <c r="T7">
        <v>10.43</v>
      </c>
      <c r="U7">
        <v>9.86</v>
      </c>
      <c r="V7">
        <v>7</v>
      </c>
      <c r="W7">
        <v>6.46</v>
      </c>
      <c r="X7">
        <v>5.88</v>
      </c>
      <c r="Y7">
        <v>7.72</v>
      </c>
      <c r="Z7">
        <v>4.05</v>
      </c>
      <c r="AA7">
        <v>4.55</v>
      </c>
      <c r="AB7" t="s">
        <v>405</v>
      </c>
      <c r="AC7">
        <v>3.52</v>
      </c>
      <c r="AF7" s="393">
        <f>AVERAGE(D7:AC7)</f>
        <v>8.6766666666666712</v>
      </c>
    </row>
    <row r="8" spans="1:32">
      <c r="A8" t="s">
        <v>404</v>
      </c>
      <c r="B8" t="s">
        <v>406</v>
      </c>
      <c r="C8" t="s">
        <v>409</v>
      </c>
      <c r="D8">
        <v>17.37</v>
      </c>
      <c r="E8">
        <v>12.1</v>
      </c>
      <c r="F8">
        <v>4.4800000000000004</v>
      </c>
      <c r="G8">
        <v>3.85</v>
      </c>
      <c r="H8">
        <v>6.46</v>
      </c>
      <c r="I8">
        <v>3.82</v>
      </c>
      <c r="J8">
        <v>10.47</v>
      </c>
      <c r="K8">
        <v>14.41</v>
      </c>
      <c r="L8">
        <v>9.36</v>
      </c>
      <c r="M8">
        <v>6.64</v>
      </c>
      <c r="N8">
        <v>5.54</v>
      </c>
      <c r="O8">
        <v>10.44</v>
      </c>
      <c r="P8">
        <v>9</v>
      </c>
      <c r="Q8">
        <v>9.75</v>
      </c>
      <c r="R8">
        <v>4.2300000000000004</v>
      </c>
      <c r="S8">
        <v>3.4</v>
      </c>
      <c r="T8">
        <v>5.3</v>
      </c>
      <c r="U8">
        <v>10.91</v>
      </c>
      <c r="V8">
        <v>4.6900000000000004</v>
      </c>
      <c r="W8">
        <v>3.94</v>
      </c>
      <c r="X8">
        <v>3.2</v>
      </c>
      <c r="Y8" t="s">
        <v>405</v>
      </c>
      <c r="Z8">
        <v>6.66</v>
      </c>
      <c r="AA8">
        <v>6.32</v>
      </c>
      <c r="AB8">
        <v>6.22</v>
      </c>
      <c r="AC8">
        <v>3.73</v>
      </c>
      <c r="AD8">
        <v>4.5199999999999996</v>
      </c>
      <c r="AF8" s="393">
        <f>AVERAGE(D8:AC8)</f>
        <v>7.2915999999999999</v>
      </c>
    </row>
    <row r="9" spans="1:32">
      <c r="A9">
        <v>1</v>
      </c>
      <c r="B9" t="s">
        <v>403</v>
      </c>
      <c r="C9" t="s">
        <v>409</v>
      </c>
      <c r="D9" s="393">
        <v>9.56</v>
      </c>
      <c r="E9" s="393">
        <v>10.01</v>
      </c>
      <c r="F9" s="393">
        <v>9.15</v>
      </c>
      <c r="G9" s="393">
        <v>12.91</v>
      </c>
      <c r="H9" s="393">
        <v>9.75</v>
      </c>
      <c r="I9" s="393">
        <v>9.56</v>
      </c>
      <c r="J9" s="393">
        <v>10.68</v>
      </c>
      <c r="K9" s="393">
        <v>11.2</v>
      </c>
      <c r="L9" s="393">
        <v>9.01</v>
      </c>
      <c r="M9" s="393">
        <v>16.34</v>
      </c>
      <c r="N9" s="393">
        <v>9.98</v>
      </c>
      <c r="O9" s="393">
        <v>14.22</v>
      </c>
      <c r="P9" s="393">
        <v>17.23</v>
      </c>
      <c r="Q9" s="393">
        <v>10.61</v>
      </c>
      <c r="R9" s="393">
        <v>13.51</v>
      </c>
      <c r="AF9" s="152">
        <f>AVERAGE(D9:R9)</f>
        <v>11.581333333333335</v>
      </c>
    </row>
    <row r="10" spans="1:32">
      <c r="A10">
        <f>1+A9</f>
        <v>2</v>
      </c>
      <c r="B10" t="s">
        <v>403</v>
      </c>
      <c r="C10" t="s">
        <v>409</v>
      </c>
      <c r="D10" s="393">
        <v>13</v>
      </c>
      <c r="E10" s="393">
        <v>13.36</v>
      </c>
      <c r="F10" s="393">
        <v>9.76</v>
      </c>
      <c r="G10" s="393">
        <v>9.3000000000000007</v>
      </c>
      <c r="H10" s="393">
        <v>11.32</v>
      </c>
      <c r="I10" s="393">
        <v>11.52</v>
      </c>
      <c r="J10" s="393">
        <v>9.8000000000000007</v>
      </c>
      <c r="K10" s="393">
        <v>11.31</v>
      </c>
      <c r="L10" s="393">
        <v>9.68</v>
      </c>
      <c r="M10" s="393">
        <v>11.05</v>
      </c>
      <c r="N10" s="393">
        <v>10.27</v>
      </c>
      <c r="O10" s="393">
        <v>8.89</v>
      </c>
      <c r="P10" s="393">
        <v>11.99</v>
      </c>
      <c r="Q10" s="393">
        <v>14.63</v>
      </c>
      <c r="R10" s="393">
        <v>11.51</v>
      </c>
      <c r="AF10" s="152">
        <f>AVERAGE(D10:R10)</f>
        <v>11.159333333333333</v>
      </c>
    </row>
    <row r="11" spans="1:32">
      <c r="A11">
        <f t="shared" ref="A11:A56" si="0">1+A10</f>
        <v>3</v>
      </c>
      <c r="B11" t="s">
        <v>403</v>
      </c>
      <c r="C11" t="s">
        <v>409</v>
      </c>
      <c r="D11" s="393">
        <v>13</v>
      </c>
      <c r="E11" s="393">
        <v>12.17</v>
      </c>
      <c r="F11" s="393">
        <v>11.43</v>
      </c>
      <c r="G11" s="393">
        <v>11.52</v>
      </c>
      <c r="H11" s="393">
        <v>11.95</v>
      </c>
      <c r="I11" s="393">
        <v>9.19</v>
      </c>
      <c r="J11" s="393">
        <v>9.2200000000000006</v>
      </c>
      <c r="K11" s="393">
        <v>10.96</v>
      </c>
      <c r="L11" s="393">
        <v>9.83</v>
      </c>
      <c r="M11" s="393">
        <v>9.5299999999999994</v>
      </c>
      <c r="N11" s="393">
        <v>9.89</v>
      </c>
      <c r="O11" s="393">
        <v>9.5399999999999991</v>
      </c>
      <c r="P11" s="393">
        <v>12.7</v>
      </c>
      <c r="Q11" s="393">
        <v>12.83</v>
      </c>
      <c r="R11" s="393">
        <v>14</v>
      </c>
      <c r="AF11" s="152">
        <f t="shared" ref="AF11:AF37" si="1">AVERAGE(D11:R11)</f>
        <v>11.183999999999999</v>
      </c>
    </row>
    <row r="12" spans="1:32">
      <c r="A12">
        <f t="shared" si="0"/>
        <v>4</v>
      </c>
      <c r="B12" t="s">
        <v>403</v>
      </c>
      <c r="C12" t="s">
        <v>409</v>
      </c>
      <c r="D12" s="393">
        <v>12.83</v>
      </c>
      <c r="E12" s="393">
        <v>14.45</v>
      </c>
      <c r="F12" s="393">
        <v>12.57</v>
      </c>
      <c r="G12" s="393">
        <v>14.2</v>
      </c>
      <c r="H12" s="393">
        <v>12.49</v>
      </c>
      <c r="I12" s="393">
        <v>10.15</v>
      </c>
      <c r="J12" s="393">
        <v>11.82</v>
      </c>
      <c r="K12" s="393">
        <v>9.24</v>
      </c>
      <c r="L12" s="393">
        <v>9.23</v>
      </c>
      <c r="M12" s="393">
        <v>9.14</v>
      </c>
      <c r="N12" s="393">
        <v>8.9499999999999993</v>
      </c>
      <c r="O12" s="393">
        <v>13.85</v>
      </c>
      <c r="P12" s="393">
        <v>12.54</v>
      </c>
      <c r="Q12" s="393">
        <v>13.5</v>
      </c>
      <c r="R12" s="393">
        <v>15.53</v>
      </c>
      <c r="AF12" s="152">
        <f t="shared" si="1"/>
        <v>12.032666666666666</v>
      </c>
    </row>
    <row r="13" spans="1:32">
      <c r="A13">
        <f t="shared" si="0"/>
        <v>5</v>
      </c>
      <c r="B13" t="s">
        <v>403</v>
      </c>
      <c r="C13" t="s">
        <v>409</v>
      </c>
      <c r="D13" s="393">
        <v>11.71</v>
      </c>
      <c r="E13" s="393">
        <v>14.01</v>
      </c>
      <c r="F13" s="393">
        <v>12.74</v>
      </c>
      <c r="G13" s="393">
        <v>10.81</v>
      </c>
      <c r="H13" s="393">
        <v>13.23</v>
      </c>
      <c r="I13" s="393">
        <v>12.99</v>
      </c>
      <c r="J13" s="393">
        <v>9.92</v>
      </c>
      <c r="K13" s="393">
        <v>9.92</v>
      </c>
      <c r="L13" s="393">
        <v>10.28</v>
      </c>
      <c r="M13" s="393">
        <v>12.92</v>
      </c>
      <c r="N13" s="393">
        <v>10.24</v>
      </c>
      <c r="O13" s="393">
        <v>9.2200000000000006</v>
      </c>
      <c r="P13" s="393">
        <v>9.1999999999999993</v>
      </c>
      <c r="Q13" s="393">
        <v>15.15</v>
      </c>
      <c r="R13" s="393">
        <v>12.28</v>
      </c>
      <c r="AF13" s="152">
        <f t="shared" si="1"/>
        <v>11.641333333333334</v>
      </c>
    </row>
    <row r="14" spans="1:32">
      <c r="A14">
        <f t="shared" si="0"/>
        <v>6</v>
      </c>
      <c r="B14" t="s">
        <v>403</v>
      </c>
      <c r="C14" t="s">
        <v>409</v>
      </c>
      <c r="D14" s="393">
        <v>13.63</v>
      </c>
      <c r="E14" s="393">
        <v>15.21</v>
      </c>
      <c r="F14" s="393">
        <v>12.48</v>
      </c>
      <c r="G14" s="393">
        <v>9.91</v>
      </c>
      <c r="H14" s="393">
        <v>11.21</v>
      </c>
      <c r="I14" s="393">
        <v>10.66</v>
      </c>
      <c r="J14" s="393">
        <v>9.0399999999999991</v>
      </c>
      <c r="K14" s="393">
        <v>9.58</v>
      </c>
      <c r="L14" s="393">
        <v>9.1999999999999993</v>
      </c>
      <c r="M14" s="393">
        <v>9.0500000000000007</v>
      </c>
      <c r="N14" s="393">
        <v>12.83</v>
      </c>
      <c r="O14" s="393">
        <v>10.73</v>
      </c>
      <c r="P14" s="393">
        <v>10.75</v>
      </c>
      <c r="Q14" s="393">
        <v>9.5399999999999991</v>
      </c>
      <c r="R14" s="393">
        <v>9</v>
      </c>
      <c r="AF14" s="152">
        <f t="shared" si="1"/>
        <v>10.854666666666667</v>
      </c>
    </row>
    <row r="15" spans="1:32">
      <c r="A15">
        <f t="shared" si="0"/>
        <v>7</v>
      </c>
      <c r="B15" t="s">
        <v>403</v>
      </c>
      <c r="C15" t="s">
        <v>410</v>
      </c>
      <c r="D15" s="393">
        <v>7.18</v>
      </c>
      <c r="E15" s="393">
        <v>6.87</v>
      </c>
      <c r="F15" s="393">
        <v>5.72</v>
      </c>
      <c r="G15" s="393">
        <v>4.7699999999999996</v>
      </c>
      <c r="H15" s="393">
        <v>4.34</v>
      </c>
      <c r="I15" s="393">
        <v>5.12</v>
      </c>
      <c r="J15" s="393">
        <v>7.34</v>
      </c>
      <c r="K15" s="393">
        <v>5.69</v>
      </c>
      <c r="L15" s="393">
        <v>7.81</v>
      </c>
      <c r="M15" s="393">
        <v>7.14</v>
      </c>
      <c r="N15" s="393">
        <v>7.45</v>
      </c>
      <c r="O15" s="393">
        <v>8.17</v>
      </c>
      <c r="P15" s="393">
        <v>7.71</v>
      </c>
      <c r="Q15" s="393">
        <v>6.17</v>
      </c>
      <c r="R15" s="393">
        <v>6.68</v>
      </c>
      <c r="AF15" s="152">
        <f t="shared" si="1"/>
        <v>6.5439999999999996</v>
      </c>
    </row>
    <row r="16" spans="1:32">
      <c r="A16">
        <f t="shared" si="0"/>
        <v>8</v>
      </c>
      <c r="B16" t="s">
        <v>403</v>
      </c>
      <c r="C16" t="s">
        <v>410</v>
      </c>
      <c r="D16" s="393">
        <v>6.38</v>
      </c>
      <c r="E16" s="393">
        <v>6.04</v>
      </c>
      <c r="F16" s="393">
        <v>6.16</v>
      </c>
      <c r="G16" s="393">
        <v>5.59</v>
      </c>
      <c r="H16" s="393">
        <v>5.46</v>
      </c>
      <c r="I16" s="393">
        <v>4.78</v>
      </c>
      <c r="J16" s="393">
        <v>4.58</v>
      </c>
      <c r="K16" s="393">
        <v>5.46</v>
      </c>
      <c r="L16" s="393">
        <v>6.63</v>
      </c>
      <c r="M16" s="393">
        <v>7.29</v>
      </c>
      <c r="N16" s="393">
        <v>7.37</v>
      </c>
      <c r="O16" s="393">
        <v>8.09</v>
      </c>
      <c r="P16" s="393">
        <v>7.5</v>
      </c>
      <c r="Q16" s="393">
        <v>5.41</v>
      </c>
      <c r="R16" s="393">
        <v>7.99</v>
      </c>
      <c r="AF16" s="152">
        <f t="shared" si="1"/>
        <v>6.3153333333333324</v>
      </c>
    </row>
    <row r="17" spans="1:32">
      <c r="A17">
        <f t="shared" si="0"/>
        <v>9</v>
      </c>
      <c r="B17" t="s">
        <v>403</v>
      </c>
      <c r="C17" t="s">
        <v>410</v>
      </c>
      <c r="D17" s="393">
        <v>6.74</v>
      </c>
      <c r="E17" s="393">
        <v>8.02</v>
      </c>
      <c r="F17" s="393">
        <v>7.78</v>
      </c>
      <c r="G17" s="393">
        <v>7.45</v>
      </c>
      <c r="H17" s="393">
        <v>5.85</v>
      </c>
      <c r="I17" s="393">
        <v>7.61</v>
      </c>
      <c r="J17" s="393">
        <v>4.9000000000000004</v>
      </c>
      <c r="K17" s="393">
        <v>4.1900000000000004</v>
      </c>
      <c r="L17" s="393">
        <v>7.32</v>
      </c>
      <c r="M17" s="393">
        <v>6.82</v>
      </c>
      <c r="N17" s="393">
        <v>7.38</v>
      </c>
      <c r="O17" s="393">
        <v>6.17</v>
      </c>
      <c r="P17" s="393">
        <v>4.25</v>
      </c>
      <c r="Q17" s="393">
        <v>6.78</v>
      </c>
      <c r="R17" s="393">
        <v>7</v>
      </c>
      <c r="AF17" s="152">
        <f t="shared" si="1"/>
        <v>6.5506666666666664</v>
      </c>
    </row>
    <row r="18" spans="1:32">
      <c r="A18">
        <f t="shared" si="0"/>
        <v>10</v>
      </c>
      <c r="B18" t="s">
        <v>403</v>
      </c>
      <c r="C18" t="s">
        <v>410</v>
      </c>
      <c r="D18" s="393">
        <v>6.67</v>
      </c>
      <c r="E18" s="393">
        <v>8.1300000000000008</v>
      </c>
      <c r="F18" s="393">
        <v>7.73</v>
      </c>
      <c r="G18" s="393">
        <v>8.41</v>
      </c>
      <c r="H18" s="393">
        <v>8.36</v>
      </c>
      <c r="I18" s="393">
        <v>5.32</v>
      </c>
      <c r="J18" s="393">
        <v>5.71</v>
      </c>
      <c r="K18" s="393">
        <v>7.32</v>
      </c>
      <c r="L18" s="393">
        <v>4.42</v>
      </c>
      <c r="M18" s="393">
        <v>5.15</v>
      </c>
      <c r="N18" s="393">
        <v>7.14</v>
      </c>
      <c r="O18" s="393">
        <v>7.6</v>
      </c>
      <c r="P18" s="393">
        <v>8.35</v>
      </c>
      <c r="Q18" s="393">
        <v>7.9</v>
      </c>
      <c r="R18" s="393">
        <v>7.88</v>
      </c>
      <c r="AF18" s="152">
        <f t="shared" si="1"/>
        <v>7.0726666666666658</v>
      </c>
    </row>
    <row r="19" spans="1:32">
      <c r="A19">
        <f t="shared" si="0"/>
        <v>11</v>
      </c>
      <c r="B19" t="s">
        <v>403</v>
      </c>
      <c r="C19" t="s">
        <v>410</v>
      </c>
      <c r="D19" s="393">
        <v>6.13</v>
      </c>
      <c r="E19" s="393">
        <v>8.51</v>
      </c>
      <c r="F19" s="393">
        <v>8.5399999999999991</v>
      </c>
      <c r="G19" s="393">
        <v>8.19</v>
      </c>
      <c r="H19" s="393">
        <v>5.58</v>
      </c>
      <c r="I19" s="393">
        <v>6.59</v>
      </c>
      <c r="J19" s="393">
        <v>5.46</v>
      </c>
      <c r="K19" s="393">
        <v>4.87</v>
      </c>
      <c r="L19" s="393">
        <v>8.5399999999999991</v>
      </c>
      <c r="M19" s="393">
        <v>8.17</v>
      </c>
      <c r="N19" s="393">
        <v>7.93</v>
      </c>
      <c r="O19" s="393">
        <v>6.17</v>
      </c>
      <c r="P19" s="393">
        <v>7.34</v>
      </c>
      <c r="Q19" s="393">
        <v>5.46</v>
      </c>
      <c r="R19" s="393">
        <v>5.78</v>
      </c>
      <c r="AF19" s="152">
        <f t="shared" si="1"/>
        <v>6.8839999999999995</v>
      </c>
    </row>
    <row r="20" spans="1:32">
      <c r="A20">
        <f t="shared" si="0"/>
        <v>12</v>
      </c>
      <c r="B20" t="s">
        <v>403</v>
      </c>
      <c r="C20" t="s">
        <v>410</v>
      </c>
      <c r="D20" s="393">
        <v>7.9</v>
      </c>
      <c r="E20" s="393">
        <v>7.18</v>
      </c>
      <c r="F20" s="393">
        <v>7.4</v>
      </c>
      <c r="G20" s="393">
        <v>8.14</v>
      </c>
      <c r="H20" s="393">
        <v>8.32</v>
      </c>
      <c r="I20" s="393">
        <v>8.09</v>
      </c>
      <c r="J20" s="393">
        <v>8.2100000000000009</v>
      </c>
      <c r="K20" s="393">
        <v>8.6</v>
      </c>
      <c r="L20" s="393">
        <v>6.76</v>
      </c>
      <c r="M20" s="393">
        <v>3.97</v>
      </c>
      <c r="N20" s="393">
        <v>5.84</v>
      </c>
      <c r="O20" s="393">
        <v>4.99</v>
      </c>
      <c r="P20" s="393">
        <v>6.99</v>
      </c>
      <c r="Q20" s="393">
        <v>5.37</v>
      </c>
      <c r="R20" s="393">
        <v>7.75</v>
      </c>
      <c r="AF20" s="152">
        <f t="shared" si="1"/>
        <v>7.0340000000000007</v>
      </c>
    </row>
    <row r="21" spans="1:32">
      <c r="A21">
        <f t="shared" si="0"/>
        <v>13</v>
      </c>
      <c r="B21" t="s">
        <v>406</v>
      </c>
      <c r="C21" t="s">
        <v>410</v>
      </c>
      <c r="D21" s="393">
        <v>4.01</v>
      </c>
      <c r="E21" s="393">
        <v>3.69</v>
      </c>
      <c r="F21" s="393">
        <v>6.26</v>
      </c>
      <c r="G21" s="393">
        <v>5.13</v>
      </c>
      <c r="H21" s="393">
        <v>6.37</v>
      </c>
      <c r="I21" s="393">
        <v>5.27</v>
      </c>
      <c r="J21" s="393">
        <v>3.44</v>
      </c>
      <c r="K21" s="393">
        <v>4.72</v>
      </c>
      <c r="L21" s="393">
        <v>6.79</v>
      </c>
      <c r="M21" s="393">
        <v>6.31</v>
      </c>
      <c r="N21" s="393">
        <v>4.5599999999999996</v>
      </c>
      <c r="O21" s="393">
        <v>5.42</v>
      </c>
      <c r="P21" s="393">
        <v>5.3</v>
      </c>
      <c r="Q21" s="393">
        <v>5.43</v>
      </c>
      <c r="R21" s="393">
        <v>4.34</v>
      </c>
      <c r="AF21" s="152">
        <f t="shared" si="1"/>
        <v>5.136000000000001</v>
      </c>
    </row>
    <row r="22" spans="1:32">
      <c r="A22">
        <f t="shared" si="0"/>
        <v>14</v>
      </c>
      <c r="B22" t="s">
        <v>406</v>
      </c>
      <c r="C22" t="s">
        <v>410</v>
      </c>
      <c r="D22" s="393">
        <v>5.32</v>
      </c>
      <c r="E22" s="393">
        <v>6.41</v>
      </c>
      <c r="F22" s="393">
        <v>5.74</v>
      </c>
      <c r="G22" s="393">
        <v>6.45</v>
      </c>
      <c r="H22" s="393">
        <v>5.48</v>
      </c>
      <c r="I22" s="393">
        <v>5.72</v>
      </c>
      <c r="J22" s="393">
        <v>5.19</v>
      </c>
      <c r="K22" s="393">
        <v>5.36</v>
      </c>
      <c r="L22" s="393">
        <v>5.31</v>
      </c>
      <c r="M22" s="393">
        <v>4.3899999999999997</v>
      </c>
      <c r="N22" s="393">
        <v>4.9000000000000004</v>
      </c>
      <c r="O22" s="393">
        <v>3.71</v>
      </c>
      <c r="P22" s="393">
        <v>6.35</v>
      </c>
      <c r="Q22" s="393">
        <v>4.21</v>
      </c>
      <c r="R22" s="393">
        <v>5.27</v>
      </c>
      <c r="AF22" s="152">
        <f t="shared" si="1"/>
        <v>5.320666666666666</v>
      </c>
    </row>
    <row r="23" spans="1:32">
      <c r="A23">
        <f t="shared" si="0"/>
        <v>15</v>
      </c>
      <c r="B23" t="s">
        <v>406</v>
      </c>
      <c r="C23" t="s">
        <v>410</v>
      </c>
      <c r="D23" s="393">
        <v>6.47</v>
      </c>
      <c r="E23" s="393">
        <v>5.42</v>
      </c>
      <c r="F23" s="393">
        <v>7.04</v>
      </c>
      <c r="G23" s="393">
        <v>5.57</v>
      </c>
      <c r="H23" s="393">
        <v>6.38</v>
      </c>
      <c r="I23" s="393">
        <v>6.52</v>
      </c>
      <c r="J23" s="393">
        <v>5.13</v>
      </c>
      <c r="K23" s="393">
        <v>5.12</v>
      </c>
      <c r="L23" s="393">
        <v>5.5</v>
      </c>
      <c r="M23" s="393">
        <v>5.14</v>
      </c>
      <c r="N23" s="393">
        <v>5.13</v>
      </c>
      <c r="O23" s="393">
        <v>4.72</v>
      </c>
      <c r="P23" s="393">
        <v>6.7</v>
      </c>
      <c r="Q23" s="393">
        <v>5.54</v>
      </c>
      <c r="R23" s="393">
        <v>6.75</v>
      </c>
      <c r="AF23" s="152">
        <f t="shared" si="1"/>
        <v>5.8086666666666673</v>
      </c>
    </row>
    <row r="24" spans="1:32">
      <c r="A24">
        <f t="shared" si="0"/>
        <v>16</v>
      </c>
      <c r="B24" t="s">
        <v>406</v>
      </c>
      <c r="C24" t="s">
        <v>410</v>
      </c>
      <c r="D24" s="393">
        <v>5.66</v>
      </c>
      <c r="E24" s="393">
        <v>4.8899999999999997</v>
      </c>
      <c r="F24" s="393">
        <v>6.85</v>
      </c>
      <c r="G24" s="393">
        <v>4.9800000000000004</v>
      </c>
      <c r="H24" s="393">
        <v>5.53</v>
      </c>
      <c r="I24" s="393">
        <v>5.67</v>
      </c>
      <c r="J24" s="393">
        <v>5.21</v>
      </c>
      <c r="K24" s="393">
        <v>4.04</v>
      </c>
      <c r="L24" s="393">
        <v>4.55</v>
      </c>
      <c r="M24" s="393">
        <v>6.88</v>
      </c>
      <c r="N24" s="393">
        <v>6.58</v>
      </c>
      <c r="O24" s="393">
        <v>5.37</v>
      </c>
      <c r="P24" s="393">
        <v>7</v>
      </c>
      <c r="Q24" s="393">
        <v>4.8</v>
      </c>
      <c r="R24" s="393">
        <v>4.2300000000000004</v>
      </c>
      <c r="AF24" s="152">
        <f t="shared" si="1"/>
        <v>5.4826666666666659</v>
      </c>
    </row>
    <row r="25" spans="1:32">
      <c r="A25">
        <f t="shared" si="0"/>
        <v>17</v>
      </c>
      <c r="B25" t="s">
        <v>406</v>
      </c>
      <c r="C25" t="s">
        <v>410</v>
      </c>
      <c r="D25" s="393">
        <v>4.3</v>
      </c>
      <c r="E25" s="393">
        <v>6.8</v>
      </c>
      <c r="F25" s="393">
        <v>5.23</v>
      </c>
      <c r="G25" s="393">
        <v>5.75</v>
      </c>
      <c r="H25" s="393">
        <v>4.5</v>
      </c>
      <c r="I25" s="393">
        <v>4.09</v>
      </c>
      <c r="J25" s="393">
        <v>5.08</v>
      </c>
      <c r="K25" s="393">
        <v>5.2</v>
      </c>
      <c r="L25" s="393">
        <v>4.42</v>
      </c>
      <c r="M25" s="393">
        <v>5.82</v>
      </c>
      <c r="N25" s="393">
        <v>6.06</v>
      </c>
      <c r="O25" s="393">
        <v>5.76</v>
      </c>
      <c r="P25" s="393">
        <v>6.34</v>
      </c>
      <c r="Q25" s="393">
        <v>4.3499999999999996</v>
      </c>
      <c r="R25" s="393">
        <v>5.01</v>
      </c>
      <c r="AF25" s="152">
        <f t="shared" si="1"/>
        <v>5.2473333333333336</v>
      </c>
    </row>
    <row r="26" spans="1:32">
      <c r="A26">
        <f t="shared" si="0"/>
        <v>18</v>
      </c>
      <c r="B26" t="s">
        <v>406</v>
      </c>
      <c r="C26" t="s">
        <v>410</v>
      </c>
      <c r="D26" s="393">
        <v>5.42</v>
      </c>
      <c r="E26" s="393">
        <v>4.08</v>
      </c>
      <c r="F26" s="393">
        <v>4.26</v>
      </c>
      <c r="G26" s="393">
        <v>5.99</v>
      </c>
      <c r="H26" s="393">
        <v>5.19</v>
      </c>
      <c r="I26" s="393">
        <v>6.95</v>
      </c>
      <c r="J26" s="393">
        <v>5.28</v>
      </c>
      <c r="K26" s="393">
        <v>6.95</v>
      </c>
      <c r="L26" s="393">
        <v>6.31</v>
      </c>
      <c r="M26" s="393">
        <v>5.0599999999999996</v>
      </c>
      <c r="N26" s="393">
        <v>6.06</v>
      </c>
      <c r="O26" s="393">
        <v>4.3099999999999996</v>
      </c>
      <c r="P26" s="393">
        <v>5.0999999999999996</v>
      </c>
      <c r="Q26" s="393">
        <v>6.37</v>
      </c>
      <c r="R26" s="393">
        <v>6.17</v>
      </c>
      <c r="AF26" s="152">
        <f t="shared" si="1"/>
        <v>5.5666666666666673</v>
      </c>
    </row>
    <row r="27" spans="1:32">
      <c r="A27">
        <f t="shared" si="0"/>
        <v>19</v>
      </c>
      <c r="B27" t="s">
        <v>406</v>
      </c>
      <c r="C27" t="s">
        <v>409</v>
      </c>
      <c r="D27" s="393">
        <v>17</v>
      </c>
      <c r="E27" s="393">
        <v>15.79</v>
      </c>
      <c r="F27" s="393">
        <v>11.55</v>
      </c>
      <c r="G27" s="393">
        <v>11.52</v>
      </c>
      <c r="H27" s="393">
        <v>10.54</v>
      </c>
      <c r="I27" s="393">
        <v>9.23</v>
      </c>
      <c r="J27" s="393">
        <v>9.61</v>
      </c>
      <c r="K27" s="393">
        <v>9.3800000000000008</v>
      </c>
      <c r="L27" s="393">
        <v>8.64</v>
      </c>
      <c r="M27" s="393">
        <v>10.130000000000001</v>
      </c>
      <c r="N27" s="393">
        <v>7.75</v>
      </c>
      <c r="O27" s="393">
        <v>9.2200000000000006</v>
      </c>
      <c r="P27" s="393">
        <v>7.47</v>
      </c>
      <c r="Q27" s="393">
        <v>7.75</v>
      </c>
      <c r="R27" s="393">
        <v>10.96</v>
      </c>
      <c r="AF27" s="152">
        <f t="shared" si="1"/>
        <v>10.436000000000002</v>
      </c>
    </row>
    <row r="28" spans="1:32">
      <c r="A28">
        <f t="shared" si="0"/>
        <v>20</v>
      </c>
      <c r="B28" t="s">
        <v>406</v>
      </c>
      <c r="C28" t="s">
        <v>409</v>
      </c>
      <c r="D28" s="393">
        <v>13.45</v>
      </c>
      <c r="E28" s="393">
        <v>12.05</v>
      </c>
      <c r="F28" s="393">
        <v>9.06</v>
      </c>
      <c r="G28" s="393">
        <v>10.01</v>
      </c>
      <c r="H28" s="393">
        <v>8.2899999999999991</v>
      </c>
      <c r="I28" s="393">
        <v>9.91</v>
      </c>
      <c r="J28" s="393">
        <v>10.119999999999999</v>
      </c>
      <c r="K28" s="393">
        <v>9.1300000000000008</v>
      </c>
      <c r="L28" s="393">
        <v>11.34</v>
      </c>
      <c r="M28" s="393">
        <v>16.7</v>
      </c>
      <c r="N28" s="393">
        <v>19.04</v>
      </c>
      <c r="O28" s="393">
        <v>10.59</v>
      </c>
      <c r="P28" s="393">
        <v>13.46</v>
      </c>
      <c r="Q28" s="393">
        <v>11.89</v>
      </c>
      <c r="R28" s="393">
        <v>9.5</v>
      </c>
      <c r="AF28" s="152">
        <f t="shared" si="1"/>
        <v>11.636000000000001</v>
      </c>
    </row>
    <row r="29" spans="1:32">
      <c r="A29">
        <f t="shared" si="0"/>
        <v>21</v>
      </c>
      <c r="B29" t="s">
        <v>406</v>
      </c>
      <c r="C29" t="s">
        <v>409</v>
      </c>
      <c r="D29" s="393">
        <v>9.24</v>
      </c>
      <c r="E29" s="393">
        <v>8.75</v>
      </c>
      <c r="F29" s="393">
        <v>7.88</v>
      </c>
      <c r="G29" s="393">
        <v>15.09</v>
      </c>
      <c r="H29" s="393">
        <v>10.63</v>
      </c>
      <c r="I29" s="393">
        <v>13.92</v>
      </c>
      <c r="J29" s="393">
        <v>12.59</v>
      </c>
      <c r="K29" s="393">
        <v>9.5399999999999991</v>
      </c>
      <c r="L29" s="393">
        <v>9.19</v>
      </c>
      <c r="M29" s="393">
        <v>18.7</v>
      </c>
      <c r="N29" s="393">
        <v>11.56</v>
      </c>
      <c r="O29" s="393">
        <v>16.559999999999999</v>
      </c>
      <c r="P29" s="393">
        <v>12.16</v>
      </c>
      <c r="Q29" s="393">
        <v>15.75</v>
      </c>
      <c r="R29" s="393">
        <v>16.04</v>
      </c>
      <c r="AF29" s="152">
        <f>AVERAGE(D29:R29)</f>
        <v>12.506666666666666</v>
      </c>
    </row>
    <row r="30" spans="1:32">
      <c r="A30">
        <f t="shared" si="0"/>
        <v>22</v>
      </c>
      <c r="B30" t="s">
        <v>406</v>
      </c>
      <c r="C30" t="s">
        <v>409</v>
      </c>
      <c r="D30" s="393">
        <v>9.7100000000000009</v>
      </c>
      <c r="E30" s="393">
        <v>10.16</v>
      </c>
      <c r="F30" s="393">
        <v>16.59</v>
      </c>
      <c r="G30" s="393">
        <v>16.04</v>
      </c>
      <c r="H30" s="393">
        <v>9.41</v>
      </c>
      <c r="I30" s="393">
        <v>8.4</v>
      </c>
      <c r="J30" s="393">
        <v>10.59</v>
      </c>
      <c r="K30" s="393">
        <v>8.7799999999999994</v>
      </c>
      <c r="L30" s="393">
        <v>7.45</v>
      </c>
      <c r="M30" s="393">
        <v>12.29</v>
      </c>
      <c r="N30" s="393">
        <v>14.76</v>
      </c>
      <c r="O30" s="393">
        <v>11.45</v>
      </c>
      <c r="P30" s="393">
        <v>11.51</v>
      </c>
      <c r="Q30" s="393">
        <v>10.1</v>
      </c>
      <c r="R30" s="393">
        <v>8.86</v>
      </c>
      <c r="AF30" s="152">
        <f>AVERAGE(D30:R30)</f>
        <v>11.073333333333334</v>
      </c>
    </row>
    <row r="31" spans="1:32">
      <c r="A31">
        <f t="shared" si="0"/>
        <v>23</v>
      </c>
      <c r="B31" t="s">
        <v>406</v>
      </c>
      <c r="C31" t="s">
        <v>409</v>
      </c>
      <c r="D31" s="393">
        <v>7.31</v>
      </c>
      <c r="E31" s="393">
        <v>7.68</v>
      </c>
      <c r="F31" s="393">
        <v>11.32</v>
      </c>
      <c r="G31" s="393">
        <v>13.07</v>
      </c>
      <c r="H31" s="393">
        <v>11.91</v>
      </c>
      <c r="I31" s="393">
        <v>8.76</v>
      </c>
      <c r="J31" s="393">
        <v>7.48</v>
      </c>
      <c r="K31" s="393">
        <v>7.68</v>
      </c>
      <c r="L31" s="393">
        <v>12.07</v>
      </c>
      <c r="M31" s="393">
        <v>8.83</v>
      </c>
      <c r="N31" s="393">
        <v>9.31</v>
      </c>
      <c r="O31" s="393">
        <v>12.53</v>
      </c>
      <c r="P31" s="393">
        <v>14.02</v>
      </c>
      <c r="Q31" s="393">
        <v>11.44</v>
      </c>
      <c r="R31" s="393">
        <v>13.26</v>
      </c>
      <c r="S31" s="393">
        <v>8.0299999999999994</v>
      </c>
      <c r="AF31" s="152">
        <f>AVERAGE(D31:S31)</f>
        <v>10.293749999999998</v>
      </c>
    </row>
    <row r="32" spans="1:32">
      <c r="A32">
        <f t="shared" si="0"/>
        <v>24</v>
      </c>
      <c r="B32" t="s">
        <v>406</v>
      </c>
      <c r="C32" t="s">
        <v>409</v>
      </c>
      <c r="D32" s="393">
        <v>10.51</v>
      </c>
      <c r="E32" s="393">
        <v>8.5500000000000007</v>
      </c>
      <c r="F32" s="393">
        <v>8.94</v>
      </c>
      <c r="G32" s="393">
        <v>8.5299999999999994</v>
      </c>
      <c r="H32" s="393">
        <v>17.93</v>
      </c>
      <c r="I32" s="393">
        <v>10.49</v>
      </c>
      <c r="J32" s="393">
        <v>7.26</v>
      </c>
      <c r="K32" s="393">
        <v>11.36</v>
      </c>
      <c r="L32" s="393">
        <v>8.16</v>
      </c>
      <c r="M32" s="393">
        <v>12.51</v>
      </c>
      <c r="N32" s="393">
        <v>9.07</v>
      </c>
      <c r="O32" s="393">
        <v>8.74</v>
      </c>
      <c r="P32" s="393">
        <v>9.83</v>
      </c>
      <c r="Q32" s="393">
        <v>12.04</v>
      </c>
      <c r="R32" s="393">
        <v>12.11</v>
      </c>
      <c r="AF32" s="152">
        <f t="shared" si="1"/>
        <v>10.401999999999997</v>
      </c>
    </row>
    <row r="33" spans="1:33">
      <c r="A33">
        <f t="shared" si="0"/>
        <v>25</v>
      </c>
      <c r="B33" t="s">
        <v>406</v>
      </c>
      <c r="C33" t="s">
        <v>410</v>
      </c>
      <c r="D33" s="393">
        <v>6.37</v>
      </c>
      <c r="E33" s="393">
        <v>5.47</v>
      </c>
      <c r="F33" s="393">
        <v>7.14</v>
      </c>
      <c r="G33" s="393">
        <v>6.04</v>
      </c>
      <c r="H33" s="393">
        <v>4.54</v>
      </c>
      <c r="I33" s="393">
        <v>4.2</v>
      </c>
      <c r="J33" s="393">
        <v>5.13</v>
      </c>
      <c r="K33" s="393">
        <v>5.44</v>
      </c>
      <c r="L33" s="393">
        <v>4.8499999999999996</v>
      </c>
      <c r="M33" s="393">
        <v>4.49</v>
      </c>
      <c r="N33" s="393">
        <v>4.1900000000000004</v>
      </c>
      <c r="O33" s="393">
        <v>4.6399999999999997</v>
      </c>
      <c r="P33" s="393">
        <v>6.88</v>
      </c>
      <c r="Q33" s="393">
        <v>6.03</v>
      </c>
      <c r="R33" s="393">
        <v>5.68</v>
      </c>
      <c r="AF33" s="152">
        <f t="shared" si="1"/>
        <v>5.4060000000000006</v>
      </c>
    </row>
    <row r="34" spans="1:33">
      <c r="A34">
        <f t="shared" si="0"/>
        <v>26</v>
      </c>
      <c r="B34" t="s">
        <v>406</v>
      </c>
      <c r="C34" t="s">
        <v>410</v>
      </c>
      <c r="D34" s="393">
        <v>5.96</v>
      </c>
      <c r="E34" s="393">
        <v>5.0599999999999996</v>
      </c>
      <c r="F34" s="393">
        <v>5.86</v>
      </c>
      <c r="G34" s="393">
        <v>7.13</v>
      </c>
      <c r="H34" s="393">
        <v>6.57</v>
      </c>
      <c r="I34" s="393">
        <v>5.9</v>
      </c>
      <c r="J34" s="393">
        <v>5.34</v>
      </c>
      <c r="K34" s="393">
        <v>4.87</v>
      </c>
      <c r="L34" s="393">
        <v>6.24</v>
      </c>
      <c r="M34" s="393">
        <v>4.9000000000000004</v>
      </c>
      <c r="N34" s="393">
        <v>6.24</v>
      </c>
      <c r="O34" s="393">
        <v>5.1100000000000003</v>
      </c>
      <c r="P34" s="393">
        <v>5.36</v>
      </c>
      <c r="Q34" s="393">
        <v>4.7</v>
      </c>
      <c r="R34" s="393">
        <v>5.73</v>
      </c>
      <c r="S34" s="393">
        <v>5.4</v>
      </c>
      <c r="T34" s="393">
        <v>6.35</v>
      </c>
      <c r="U34" s="393"/>
      <c r="AF34" s="152">
        <f>AVERAGE(D34:U34)</f>
        <v>5.6894117647058824</v>
      </c>
    </row>
    <row r="35" spans="1:33">
      <c r="A35">
        <f t="shared" si="0"/>
        <v>27</v>
      </c>
      <c r="B35" t="s">
        <v>406</v>
      </c>
      <c r="C35" t="s">
        <v>410</v>
      </c>
      <c r="D35" s="393">
        <v>6.21</v>
      </c>
      <c r="E35" s="393">
        <v>5.4</v>
      </c>
      <c r="F35" s="393">
        <v>5.38</v>
      </c>
      <c r="G35" s="393">
        <v>5.23</v>
      </c>
      <c r="H35" s="393">
        <v>4.92</v>
      </c>
      <c r="I35" s="393">
        <v>5.43</v>
      </c>
      <c r="J35" s="393">
        <v>5.54</v>
      </c>
      <c r="K35" s="393">
        <v>5.4</v>
      </c>
      <c r="L35" s="393">
        <v>6.63</v>
      </c>
      <c r="M35" s="393">
        <v>6.34</v>
      </c>
      <c r="N35" s="393">
        <v>5.83</v>
      </c>
      <c r="O35" s="393">
        <v>5.57</v>
      </c>
      <c r="P35" s="393">
        <v>4.2699999999999996</v>
      </c>
      <c r="Q35" s="393">
        <v>4.3</v>
      </c>
      <c r="R35" s="393">
        <v>5.48</v>
      </c>
      <c r="AF35" s="152">
        <f t="shared" si="1"/>
        <v>5.4619999999999997</v>
      </c>
    </row>
    <row r="36" spans="1:33">
      <c r="A36">
        <f t="shared" si="0"/>
        <v>28</v>
      </c>
      <c r="B36" t="s">
        <v>406</v>
      </c>
      <c r="C36" t="s">
        <v>410</v>
      </c>
      <c r="D36" s="393">
        <v>6.26</v>
      </c>
      <c r="E36" s="393">
        <v>6.34</v>
      </c>
      <c r="F36" s="393">
        <v>6.3</v>
      </c>
      <c r="G36" s="393">
        <v>6.92</v>
      </c>
      <c r="H36" s="393">
        <v>6.57</v>
      </c>
      <c r="I36" s="393">
        <v>6.86</v>
      </c>
      <c r="J36" s="393">
        <v>5.7</v>
      </c>
      <c r="K36" s="393">
        <v>5.57</v>
      </c>
      <c r="L36" s="393">
        <v>5.74</v>
      </c>
      <c r="M36" s="393">
        <v>6.33</v>
      </c>
      <c r="N36" s="393">
        <v>6.06</v>
      </c>
      <c r="O36" s="393">
        <v>7.04</v>
      </c>
      <c r="P36" s="393">
        <v>5.73</v>
      </c>
      <c r="Q36" s="393">
        <v>5.98</v>
      </c>
      <c r="R36" s="393">
        <v>6.45</v>
      </c>
      <c r="AE36" s="152"/>
      <c r="AF36" s="152">
        <f t="shared" si="1"/>
        <v>6.2566666666666686</v>
      </c>
    </row>
    <row r="37" spans="1:33">
      <c r="A37">
        <f t="shared" si="0"/>
        <v>29</v>
      </c>
      <c r="B37" t="s">
        <v>406</v>
      </c>
      <c r="C37" t="s">
        <v>410</v>
      </c>
      <c r="D37" s="393">
        <v>6.58</v>
      </c>
      <c r="E37" s="393">
        <v>6.11</v>
      </c>
      <c r="F37" s="393">
        <v>5.95</v>
      </c>
      <c r="G37" s="393">
        <v>5.38</v>
      </c>
      <c r="H37" s="393">
        <v>7.12</v>
      </c>
      <c r="I37" s="393">
        <v>5.3</v>
      </c>
      <c r="J37" s="393">
        <v>6.71</v>
      </c>
      <c r="K37" s="393">
        <v>5.6</v>
      </c>
      <c r="L37" s="393">
        <v>5.2</v>
      </c>
      <c r="M37" s="393">
        <v>6.57</v>
      </c>
      <c r="N37" s="393">
        <v>4.91</v>
      </c>
      <c r="O37" s="393">
        <v>4.74</v>
      </c>
      <c r="P37" s="393">
        <v>5.93</v>
      </c>
      <c r="Q37" s="393">
        <v>5.23</v>
      </c>
      <c r="R37" s="393">
        <v>5.33</v>
      </c>
      <c r="AF37" s="152">
        <f t="shared" si="1"/>
        <v>5.777333333333333</v>
      </c>
    </row>
    <row r="38" spans="1:33">
      <c r="A38">
        <f t="shared" si="0"/>
        <v>30</v>
      </c>
      <c r="B38" t="s">
        <v>406</v>
      </c>
      <c r="C38" t="s">
        <v>410</v>
      </c>
      <c r="D38">
        <v>7.03</v>
      </c>
      <c r="E38" s="393">
        <v>5.26</v>
      </c>
      <c r="F38" s="393">
        <v>6.02</v>
      </c>
      <c r="G38" s="393">
        <v>6.14</v>
      </c>
      <c r="H38" s="393">
        <v>6.3</v>
      </c>
      <c r="I38" s="393">
        <v>6.97</v>
      </c>
      <c r="J38" s="393">
        <v>5.78</v>
      </c>
      <c r="K38" s="393">
        <v>6.55</v>
      </c>
      <c r="L38" s="393">
        <v>5.21</v>
      </c>
      <c r="M38" s="393">
        <v>6.39</v>
      </c>
      <c r="N38" s="393">
        <v>6.67</v>
      </c>
      <c r="O38" s="393">
        <v>6.72</v>
      </c>
      <c r="P38" s="393">
        <v>5.82</v>
      </c>
      <c r="Q38" s="393">
        <v>5.62</v>
      </c>
      <c r="R38" s="393">
        <v>6.89</v>
      </c>
      <c r="AF38" s="152">
        <f>AVERAGE(D38:R38)</f>
        <v>6.2246666666666659</v>
      </c>
      <c r="AG38" s="152"/>
    </row>
    <row r="39" spans="1:33">
      <c r="A39">
        <f t="shared" si="0"/>
        <v>31</v>
      </c>
      <c r="B39" t="s">
        <v>406</v>
      </c>
      <c r="C39" t="s">
        <v>409</v>
      </c>
      <c r="D39" s="393">
        <v>14.26</v>
      </c>
      <c r="E39" s="393">
        <v>13.18</v>
      </c>
      <c r="F39" s="393">
        <v>15.07</v>
      </c>
      <c r="G39" s="393">
        <v>12.68</v>
      </c>
      <c r="H39" s="393">
        <v>9.5</v>
      </c>
      <c r="I39" s="393">
        <v>9.08</v>
      </c>
      <c r="J39" s="393">
        <v>10.8</v>
      </c>
      <c r="K39" s="393">
        <v>7.35</v>
      </c>
      <c r="L39" s="393">
        <v>11.54</v>
      </c>
      <c r="M39" s="393">
        <v>10.199999999999999</v>
      </c>
      <c r="N39" s="393">
        <v>8.65</v>
      </c>
      <c r="O39" s="393">
        <v>11.27</v>
      </c>
      <c r="P39" s="393">
        <v>16.059999999999999</v>
      </c>
      <c r="Q39" s="393">
        <v>14.96</v>
      </c>
      <c r="R39" s="393">
        <v>10.79</v>
      </c>
      <c r="AF39" s="152">
        <f>AVERAGE(D39:R39)</f>
        <v>11.692666666666666</v>
      </c>
    </row>
    <row r="40" spans="1:33">
      <c r="A40">
        <f t="shared" si="0"/>
        <v>32</v>
      </c>
      <c r="B40" t="s">
        <v>406</v>
      </c>
      <c r="C40" t="s">
        <v>409</v>
      </c>
      <c r="D40" s="393">
        <v>8.58</v>
      </c>
      <c r="E40" s="393">
        <v>9.5399999999999991</v>
      </c>
      <c r="F40" s="393">
        <v>14</v>
      </c>
      <c r="G40" s="393">
        <v>9.3699999999999992</v>
      </c>
      <c r="H40" s="393">
        <v>7.49</v>
      </c>
      <c r="I40" s="393">
        <v>8.5</v>
      </c>
      <c r="J40" s="393">
        <v>10.1</v>
      </c>
      <c r="K40" s="393">
        <v>7.49</v>
      </c>
      <c r="L40" s="393">
        <v>16.690000000000001</v>
      </c>
      <c r="M40" s="393">
        <v>7.27</v>
      </c>
      <c r="N40" s="393">
        <v>12.7</v>
      </c>
      <c r="O40" s="393">
        <v>7.54</v>
      </c>
      <c r="P40" s="393">
        <v>9.68</v>
      </c>
      <c r="Q40" s="393">
        <v>15.98</v>
      </c>
      <c r="R40" s="393">
        <v>10.28</v>
      </c>
      <c r="AF40" s="152">
        <f>AVERAGE(D40:R40)</f>
        <v>10.347333333333331</v>
      </c>
    </row>
    <row r="41" spans="1:33">
      <c r="A41">
        <f t="shared" si="0"/>
        <v>33</v>
      </c>
      <c r="B41" t="s">
        <v>406</v>
      </c>
      <c r="C41" t="s">
        <v>409</v>
      </c>
      <c r="D41" s="393">
        <v>10.14</v>
      </c>
      <c r="E41" s="393">
        <v>9.77</v>
      </c>
      <c r="F41" s="393">
        <v>11.32</v>
      </c>
      <c r="G41" s="393">
        <v>10.69</v>
      </c>
      <c r="H41" s="393">
        <v>8.99</v>
      </c>
      <c r="I41" s="393">
        <v>18.62</v>
      </c>
      <c r="J41" s="393">
        <v>7.39</v>
      </c>
      <c r="K41" s="393">
        <v>13.92</v>
      </c>
      <c r="L41" s="393">
        <v>11.53</v>
      </c>
      <c r="M41" s="393">
        <v>11.27</v>
      </c>
      <c r="N41" s="393">
        <v>9.9</v>
      </c>
      <c r="O41" s="393">
        <v>7.96</v>
      </c>
      <c r="P41" s="393">
        <v>9.07</v>
      </c>
      <c r="Q41" s="393">
        <v>8.81</v>
      </c>
      <c r="R41" s="393">
        <v>9.8000000000000007</v>
      </c>
      <c r="AF41" s="152">
        <f>AVERAGE(D41:R41)</f>
        <v>10.612</v>
      </c>
    </row>
    <row r="42" spans="1:33">
      <c r="A42">
        <f t="shared" si="0"/>
        <v>34</v>
      </c>
      <c r="B42" t="s">
        <v>406</v>
      </c>
      <c r="C42" t="s">
        <v>409</v>
      </c>
      <c r="D42" s="393">
        <v>7.84</v>
      </c>
      <c r="E42" s="393">
        <v>7.44</v>
      </c>
      <c r="F42" s="393">
        <v>18.14</v>
      </c>
      <c r="G42" s="393">
        <v>15.06</v>
      </c>
      <c r="H42" s="393">
        <v>11.99</v>
      </c>
      <c r="I42" s="393">
        <v>11.62</v>
      </c>
      <c r="J42" s="393">
        <v>16.66</v>
      </c>
      <c r="K42" s="393">
        <v>9.16</v>
      </c>
      <c r="L42" s="393">
        <v>10.85</v>
      </c>
      <c r="M42" s="393">
        <v>14.88</v>
      </c>
      <c r="N42" s="393">
        <v>13.85</v>
      </c>
      <c r="O42" s="393">
        <v>8.41</v>
      </c>
      <c r="P42" s="393">
        <v>14.12</v>
      </c>
      <c r="Q42" s="393">
        <v>11.54</v>
      </c>
      <c r="R42" s="393">
        <v>9.5399999999999991</v>
      </c>
      <c r="AF42" s="152">
        <f>AVERAGE(D42:R42)</f>
        <v>12.073333333333331</v>
      </c>
    </row>
    <row r="43" spans="1:33">
      <c r="A43">
        <f t="shared" si="0"/>
        <v>35</v>
      </c>
      <c r="B43" t="s">
        <v>406</v>
      </c>
      <c r="C43" t="s">
        <v>409</v>
      </c>
      <c r="D43" s="393">
        <v>16.03</v>
      </c>
      <c r="E43" s="393">
        <v>15.3</v>
      </c>
      <c r="F43" s="393">
        <v>10.61</v>
      </c>
      <c r="G43" s="393">
        <v>10.039999999999999</v>
      </c>
      <c r="H43" s="393">
        <v>8.83</v>
      </c>
      <c r="I43" s="393">
        <v>8.36</v>
      </c>
      <c r="J43" s="393">
        <v>12.48</v>
      </c>
      <c r="K43" s="393">
        <v>16.64</v>
      </c>
      <c r="L43" s="393">
        <v>18.41</v>
      </c>
      <c r="M43" s="393">
        <v>16.47</v>
      </c>
      <c r="N43" s="393">
        <v>13</v>
      </c>
      <c r="O43" s="393">
        <v>12.74</v>
      </c>
      <c r="P43" s="393">
        <v>15.71</v>
      </c>
      <c r="Q43" s="393">
        <v>10.84</v>
      </c>
      <c r="R43" s="393">
        <v>9.7200000000000006</v>
      </c>
      <c r="AF43" s="152">
        <f>AVERAGE(D43:R43)</f>
        <v>13.012</v>
      </c>
    </row>
    <row r="44" spans="1:33">
      <c r="A44">
        <f t="shared" si="0"/>
        <v>36</v>
      </c>
      <c r="B44" t="s">
        <v>406</v>
      </c>
      <c r="C44" t="s">
        <v>409</v>
      </c>
      <c r="D44" s="393">
        <v>10.9</v>
      </c>
      <c r="E44" s="393">
        <v>14.33</v>
      </c>
      <c r="F44" s="393">
        <v>14.77</v>
      </c>
      <c r="G44" s="393">
        <v>9.85</v>
      </c>
      <c r="H44" s="393">
        <v>10.26</v>
      </c>
      <c r="I44" s="393">
        <v>11.93</v>
      </c>
      <c r="J44" s="393">
        <v>7.24</v>
      </c>
      <c r="K44" s="393">
        <v>7.66</v>
      </c>
      <c r="L44" s="393">
        <v>10.210000000000001</v>
      </c>
      <c r="M44" s="393">
        <v>8.3000000000000007</v>
      </c>
      <c r="N44" s="393">
        <v>7.7</v>
      </c>
      <c r="O44" s="393">
        <v>9.17</v>
      </c>
      <c r="P44" s="393">
        <v>11.11</v>
      </c>
      <c r="Q44" s="393">
        <v>12.08</v>
      </c>
      <c r="R44" s="393">
        <v>11.45</v>
      </c>
      <c r="S44" s="152"/>
      <c r="AF44" s="152">
        <f>AVERAGE(D44:R44)</f>
        <v>10.463999999999999</v>
      </c>
    </row>
    <row r="45" spans="1:33">
      <c r="A45">
        <f t="shared" si="0"/>
        <v>37</v>
      </c>
      <c r="B45" t="s">
        <v>403</v>
      </c>
      <c r="C45" t="s">
        <v>410</v>
      </c>
      <c r="D45" s="393">
        <v>7.82</v>
      </c>
      <c r="E45" s="393">
        <v>8.49</v>
      </c>
      <c r="F45" s="393">
        <v>8.31</v>
      </c>
      <c r="G45" s="393">
        <v>6.6</v>
      </c>
      <c r="H45" s="393">
        <v>8.2100000000000009</v>
      </c>
      <c r="I45" s="393">
        <v>7.89</v>
      </c>
      <c r="J45" s="393">
        <v>5.83</v>
      </c>
      <c r="K45" s="393">
        <v>7.63</v>
      </c>
      <c r="L45" s="393">
        <v>8.58</v>
      </c>
      <c r="M45" s="393">
        <v>7.03</v>
      </c>
      <c r="N45" s="393">
        <v>8.61</v>
      </c>
      <c r="O45" s="393">
        <v>6.2</v>
      </c>
      <c r="P45" s="393">
        <v>6.08</v>
      </c>
      <c r="Q45" s="393">
        <v>5.0999999999999996</v>
      </c>
      <c r="R45" s="393">
        <v>7.53</v>
      </c>
      <c r="AF45" s="152">
        <f>AVERAGE(D45:R45)</f>
        <v>7.3273333333333337</v>
      </c>
    </row>
    <row r="46" spans="1:33">
      <c r="A46">
        <f t="shared" si="0"/>
        <v>38</v>
      </c>
      <c r="B46" t="s">
        <v>403</v>
      </c>
      <c r="C46" t="s">
        <v>410</v>
      </c>
      <c r="D46" s="393">
        <v>8.48</v>
      </c>
      <c r="E46" s="393">
        <v>7.12</v>
      </c>
      <c r="F46" s="393">
        <v>7.51</v>
      </c>
      <c r="G46" s="393">
        <v>6.83</v>
      </c>
      <c r="H46" s="393">
        <v>5.62</v>
      </c>
      <c r="I46" s="393">
        <v>4.21</v>
      </c>
      <c r="J46" s="393">
        <v>6.7</v>
      </c>
      <c r="K46" s="393">
        <v>5.79</v>
      </c>
      <c r="L46" s="393">
        <v>6.95</v>
      </c>
      <c r="M46" s="393">
        <v>5.87</v>
      </c>
      <c r="N46" s="393">
        <v>6.37</v>
      </c>
      <c r="O46" s="393">
        <v>7.72</v>
      </c>
      <c r="P46" s="393">
        <v>6.24</v>
      </c>
      <c r="Q46" s="393">
        <v>8.59</v>
      </c>
      <c r="R46" s="393">
        <v>8.11</v>
      </c>
    </row>
    <row r="47" spans="1:33">
      <c r="A47">
        <f t="shared" si="0"/>
        <v>39</v>
      </c>
      <c r="B47" t="s">
        <v>403</v>
      </c>
      <c r="C47" t="s">
        <v>410</v>
      </c>
      <c r="D47" s="393">
        <v>7.12</v>
      </c>
      <c r="E47" s="393">
        <v>7.87</v>
      </c>
      <c r="F47" s="393">
        <v>6.16</v>
      </c>
      <c r="G47" s="393">
        <v>4.21</v>
      </c>
      <c r="H47" s="393">
        <v>7.71</v>
      </c>
      <c r="I47" s="393">
        <v>7.02</v>
      </c>
      <c r="J47" s="393">
        <v>5.9</v>
      </c>
      <c r="K47" s="393">
        <v>6.82</v>
      </c>
      <c r="L47" s="393">
        <v>8.2200000000000006</v>
      </c>
      <c r="M47" s="393">
        <v>7.43</v>
      </c>
      <c r="N47" s="393">
        <v>7.4</v>
      </c>
      <c r="O47" s="393">
        <v>7.17</v>
      </c>
      <c r="P47" s="393">
        <v>6.2</v>
      </c>
      <c r="Q47" s="393">
        <v>5.36</v>
      </c>
      <c r="R47" s="393">
        <v>7.92</v>
      </c>
    </row>
    <row r="48" spans="1:33">
      <c r="A48">
        <f t="shared" si="0"/>
        <v>40</v>
      </c>
      <c r="B48" t="s">
        <v>403</v>
      </c>
      <c r="C48" t="s">
        <v>410</v>
      </c>
      <c r="D48" s="393">
        <v>7.58</v>
      </c>
      <c r="E48" s="393">
        <v>7.41</v>
      </c>
      <c r="F48" s="393">
        <v>7.61</v>
      </c>
      <c r="G48" s="393">
        <v>6.32</v>
      </c>
      <c r="H48" s="393">
        <v>7.48</v>
      </c>
      <c r="I48" s="393">
        <v>7.13</v>
      </c>
      <c r="J48" s="393">
        <v>7.91</v>
      </c>
      <c r="K48" s="393">
        <v>5.73</v>
      </c>
      <c r="L48" s="393">
        <v>6.53</v>
      </c>
      <c r="M48" s="393">
        <v>6.61</v>
      </c>
      <c r="N48" s="393">
        <v>5.48</v>
      </c>
      <c r="O48" s="393">
        <v>6.72</v>
      </c>
      <c r="P48" s="393">
        <v>7.19</v>
      </c>
      <c r="Q48" s="393">
        <v>8.4700000000000006</v>
      </c>
      <c r="R48" s="393">
        <v>7.88</v>
      </c>
    </row>
    <row r="49" spans="1:18">
      <c r="A49">
        <f t="shared" si="0"/>
        <v>41</v>
      </c>
      <c r="B49" t="s">
        <v>403</v>
      </c>
      <c r="C49" t="s">
        <v>410</v>
      </c>
      <c r="D49" s="393">
        <v>5.42</v>
      </c>
      <c r="E49" s="393">
        <v>6.69</v>
      </c>
      <c r="F49" s="393">
        <v>8.36</v>
      </c>
      <c r="G49" s="393">
        <v>4.8600000000000003</v>
      </c>
      <c r="H49" s="393">
        <v>8.2899999999999991</v>
      </c>
      <c r="I49" s="393">
        <v>8.26</v>
      </c>
      <c r="J49" s="393">
        <v>8.1999999999999993</v>
      </c>
      <c r="K49" s="393">
        <v>6.48</v>
      </c>
      <c r="L49" s="393">
        <v>7.36</v>
      </c>
      <c r="M49" s="393">
        <v>7.09</v>
      </c>
      <c r="N49" s="393">
        <v>8.3800000000000008</v>
      </c>
      <c r="O49" s="393">
        <v>5.93</v>
      </c>
      <c r="P49" s="393">
        <v>8.14</v>
      </c>
      <c r="Q49" s="393">
        <v>5.5</v>
      </c>
      <c r="R49" s="393">
        <v>6.56</v>
      </c>
    </row>
    <row r="50" spans="1:18">
      <c r="A50">
        <f t="shared" si="0"/>
        <v>42</v>
      </c>
      <c r="B50" t="s">
        <v>403</v>
      </c>
      <c r="C50" t="s">
        <v>410</v>
      </c>
      <c r="D50" s="393">
        <v>6.06</v>
      </c>
      <c r="E50" s="393">
        <v>7.27</v>
      </c>
      <c r="F50" s="393">
        <v>7.38</v>
      </c>
      <c r="G50" s="393">
        <v>7.19</v>
      </c>
      <c r="H50" s="393">
        <v>6.25</v>
      </c>
      <c r="I50" s="393">
        <v>6.9</v>
      </c>
      <c r="J50" s="393">
        <v>6.35</v>
      </c>
      <c r="K50" s="393">
        <v>6.48</v>
      </c>
      <c r="L50" s="393">
        <v>7.36</v>
      </c>
      <c r="M50" s="393">
        <v>7.09</v>
      </c>
      <c r="N50" s="393">
        <v>8.3800000000000008</v>
      </c>
      <c r="O50" s="393">
        <v>5.93</v>
      </c>
      <c r="P50" s="393">
        <v>8.14</v>
      </c>
      <c r="Q50" s="393">
        <v>5.5</v>
      </c>
      <c r="R50" s="393">
        <v>6.56</v>
      </c>
    </row>
    <row r="51" spans="1:18">
      <c r="A51">
        <f t="shared" si="0"/>
        <v>43</v>
      </c>
      <c r="B51" t="s">
        <v>403</v>
      </c>
      <c r="C51" t="s">
        <v>409</v>
      </c>
      <c r="D51" s="393">
        <v>9.1</v>
      </c>
      <c r="E51" s="393">
        <v>9.83</v>
      </c>
      <c r="F51" s="393">
        <v>12.3</v>
      </c>
      <c r="G51" s="393">
        <v>17.12</v>
      </c>
      <c r="H51" s="393">
        <v>11.67</v>
      </c>
      <c r="I51" s="393">
        <v>10.89</v>
      </c>
      <c r="J51" s="393">
        <v>10.43</v>
      </c>
      <c r="K51" s="393">
        <v>12.07</v>
      </c>
      <c r="L51" s="393">
        <v>8.84</v>
      </c>
      <c r="M51" s="393">
        <v>10.28</v>
      </c>
      <c r="N51" s="393">
        <v>10.53</v>
      </c>
      <c r="O51" s="393">
        <v>15.01</v>
      </c>
      <c r="P51" s="393">
        <v>12.31</v>
      </c>
      <c r="Q51" s="393">
        <v>11.81</v>
      </c>
      <c r="R51" s="393">
        <v>10.58</v>
      </c>
    </row>
    <row r="52" spans="1:18">
      <c r="A52">
        <f t="shared" si="0"/>
        <v>44</v>
      </c>
      <c r="B52" t="s">
        <v>403</v>
      </c>
      <c r="C52" t="s">
        <v>409</v>
      </c>
      <c r="D52" s="393">
        <v>9.06</v>
      </c>
      <c r="E52" s="393">
        <v>11.2</v>
      </c>
      <c r="F52" s="393">
        <v>10.51</v>
      </c>
      <c r="G52" s="393">
        <v>9.98</v>
      </c>
      <c r="H52" s="393">
        <v>12.37</v>
      </c>
      <c r="I52" s="393">
        <v>10.54</v>
      </c>
      <c r="J52" s="393">
        <v>9.65</v>
      </c>
      <c r="K52" s="393">
        <v>10</v>
      </c>
      <c r="L52" s="393">
        <v>8.82</v>
      </c>
      <c r="M52" s="393">
        <v>10.9</v>
      </c>
      <c r="N52" s="393">
        <v>10.73</v>
      </c>
      <c r="O52" s="393">
        <v>9</v>
      </c>
      <c r="P52" s="393">
        <v>9.08</v>
      </c>
      <c r="Q52" s="393">
        <v>13.04</v>
      </c>
      <c r="R52" s="393">
        <v>12.46</v>
      </c>
    </row>
    <row r="53" spans="1:18">
      <c r="A53">
        <f t="shared" si="0"/>
        <v>45</v>
      </c>
      <c r="B53" t="s">
        <v>403</v>
      </c>
      <c r="C53" t="s">
        <v>409</v>
      </c>
      <c r="D53" s="393">
        <v>12.12</v>
      </c>
      <c r="E53" s="393">
        <v>12.15</v>
      </c>
      <c r="F53" s="393">
        <v>11.72</v>
      </c>
      <c r="G53" s="393">
        <v>10.11</v>
      </c>
      <c r="H53" s="393">
        <v>9.67</v>
      </c>
      <c r="I53" s="393">
        <v>9.65</v>
      </c>
      <c r="J53" s="393">
        <v>13.68</v>
      </c>
      <c r="K53" s="393">
        <v>14.93</v>
      </c>
      <c r="L53" s="393">
        <v>13.68</v>
      </c>
      <c r="M53" s="393">
        <v>11</v>
      </c>
      <c r="N53" s="393">
        <v>15.59</v>
      </c>
      <c r="O53" s="393">
        <v>10.61</v>
      </c>
      <c r="P53" s="393">
        <v>11.14</v>
      </c>
      <c r="Q53" s="393">
        <v>9.26</v>
      </c>
      <c r="R53" s="393">
        <v>13.19</v>
      </c>
    </row>
    <row r="54" spans="1:18">
      <c r="A54">
        <f t="shared" si="0"/>
        <v>46</v>
      </c>
      <c r="B54" t="s">
        <v>403</v>
      </c>
      <c r="C54" t="s">
        <v>409</v>
      </c>
      <c r="D54" s="393">
        <v>8.77</v>
      </c>
      <c r="E54" s="393">
        <v>13.71</v>
      </c>
      <c r="F54" s="393">
        <v>9.5399999999999991</v>
      </c>
      <c r="G54" s="393">
        <v>9.82</v>
      </c>
      <c r="H54" s="393">
        <v>14.5</v>
      </c>
      <c r="I54" s="393">
        <v>13.37</v>
      </c>
      <c r="J54" s="393">
        <v>9.8000000000000007</v>
      </c>
      <c r="K54" s="393">
        <v>9.82</v>
      </c>
      <c r="L54" s="393">
        <v>10.35</v>
      </c>
      <c r="M54" s="393">
        <v>10.91</v>
      </c>
      <c r="N54" s="393">
        <v>9.65</v>
      </c>
      <c r="O54" s="393">
        <v>11.65</v>
      </c>
      <c r="P54" s="393">
        <v>8.9600000000000009</v>
      </c>
      <c r="Q54" s="393">
        <v>10.8</v>
      </c>
      <c r="R54" s="393">
        <v>10.9</v>
      </c>
    </row>
    <row r="55" spans="1:18">
      <c r="A55">
        <f t="shared" si="0"/>
        <v>47</v>
      </c>
      <c r="B55" t="s">
        <v>403</v>
      </c>
      <c r="C55" t="s">
        <v>409</v>
      </c>
      <c r="D55" s="393">
        <v>13.87</v>
      </c>
      <c r="E55" s="393">
        <v>9.35</v>
      </c>
      <c r="F55" s="393">
        <v>11.42</v>
      </c>
      <c r="G55" s="393">
        <v>12.85</v>
      </c>
      <c r="H55" s="393">
        <v>10.42</v>
      </c>
      <c r="I55" s="393">
        <v>12.95</v>
      </c>
      <c r="J55" s="393">
        <v>13.85</v>
      </c>
      <c r="K55" s="393">
        <v>9.0399999999999991</v>
      </c>
      <c r="L55" s="393">
        <v>10.34</v>
      </c>
      <c r="M55" s="393">
        <v>12.94</v>
      </c>
      <c r="N55" s="393">
        <v>9</v>
      </c>
      <c r="O55" s="393">
        <v>9.15</v>
      </c>
      <c r="P55" s="393">
        <v>10.84</v>
      </c>
      <c r="Q55" s="393">
        <v>12.86</v>
      </c>
      <c r="R55" s="393">
        <v>12.11</v>
      </c>
    </row>
    <row r="56" spans="1:18">
      <c r="A56">
        <f t="shared" si="0"/>
        <v>48</v>
      </c>
      <c r="B56" t="s">
        <v>403</v>
      </c>
      <c r="C56" t="s">
        <v>409</v>
      </c>
      <c r="D56" s="393">
        <v>14.51</v>
      </c>
      <c r="E56" s="393">
        <v>8.83</v>
      </c>
      <c r="F56" s="393">
        <v>8.6999999999999993</v>
      </c>
      <c r="G56" s="393">
        <v>9.39</v>
      </c>
      <c r="H56" s="393">
        <v>9.98</v>
      </c>
      <c r="I56" s="393">
        <v>9.7100000000000009</v>
      </c>
      <c r="J56" s="393">
        <v>10.18</v>
      </c>
      <c r="K56" s="393">
        <v>16.05</v>
      </c>
      <c r="L56" s="393">
        <v>17.2</v>
      </c>
      <c r="M56" s="393">
        <v>10.31</v>
      </c>
      <c r="N56" s="393">
        <v>9.9499999999999993</v>
      </c>
      <c r="O56" s="393">
        <v>9.57</v>
      </c>
      <c r="P56" s="393">
        <v>8.93</v>
      </c>
      <c r="Q56" s="393">
        <v>11.96</v>
      </c>
      <c r="R56" s="393">
        <v>9.6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showRuler="0" zoomScale="90" zoomScaleNormal="90" zoomScalePageLayoutView="90" workbookViewId="0">
      <pane ySplit="1140" activePane="bottomLeft"/>
      <selection activeCell="D1" sqref="D1:P1048576"/>
      <selection pane="bottomLeft" activeCell="P28" sqref="P2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showRuler="0" topLeftCell="I1" workbookViewId="0">
      <selection activeCell="V4" sqref="V4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07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07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07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07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08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08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08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08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07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07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07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07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08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08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08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08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08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08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08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08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5" t="s">
        <v>223</v>
      </c>
      <c r="D26" s="405"/>
      <c r="E26" s="405"/>
      <c r="F26" s="405"/>
      <c r="G26" s="405"/>
      <c r="H26" s="405"/>
      <c r="I26" s="405"/>
      <c r="J26" s="405"/>
      <c r="K26" s="40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4" t="s">
        <v>220</v>
      </c>
      <c r="D52" s="404"/>
      <c r="E52" s="404"/>
      <c r="F52" s="404"/>
      <c r="G52" s="404"/>
      <c r="H52" s="404"/>
      <c r="I52" s="404"/>
      <c r="J52" s="404"/>
      <c r="K52" s="404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06" t="s">
        <v>221</v>
      </c>
      <c r="D70" s="406"/>
      <c r="E70" s="406"/>
      <c r="F70" s="406"/>
      <c r="G70" s="406"/>
      <c r="H70" s="406"/>
      <c r="I70" s="406"/>
      <c r="J70" s="406"/>
      <c r="K70" s="406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06" t="s">
        <v>222</v>
      </c>
      <c r="D90" s="406"/>
      <c r="E90" s="406"/>
      <c r="F90" s="406"/>
      <c r="G90" s="406"/>
      <c r="H90" s="406"/>
      <c r="I90" s="406"/>
      <c r="J90" s="406"/>
      <c r="K90" s="406"/>
      <c r="L90" s="406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showRuler="0" topLeftCell="AP1" zoomScale="80" zoomScaleNormal="80" zoomScalePageLayoutView="80" workbookViewId="0">
      <selection activeCell="AG30" sqref="AG30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Ruler="0" workbookViewId="0">
      <pane ySplit="560" activePane="bottomLeft"/>
      <selection activeCell="K1" sqref="K1:K1048576"/>
      <selection pane="bottomLeft" activeCell="B7" sqref="B7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showRuler="0" topLeftCell="A22" workbookViewId="0">
      <pane ySplit="1480" topLeftCell="A20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J35" sqref="J35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N144" zoomScale="75" zoomScaleNormal="75" zoomScalePageLayoutView="75" workbookViewId="0">
      <selection activeCell="R184" sqref="R1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2018-05-06T08:16:29Z</dcterms:modified>
</cp:coreProperties>
</file>