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520" tabRatio="1000"/>
  </bookViews>
  <sheets>
    <sheet name="Collection" sheetId="1" r:id="rId1"/>
    <sheet name="Bucket Counts" sheetId="2" r:id="rId2"/>
    <sheet name="Stocking" sheetId="9" r:id="rId3"/>
    <sheet name="Resources" sheetId="6" r:id="rId4"/>
    <sheet name="Total Larvae to Date" sheetId="4" r:id="rId5"/>
    <sheet name="Date Chart" sheetId="5" r:id="rId6"/>
    <sheet name="Algae Coun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9" l="1"/>
  <c r="A5" i="9"/>
  <c r="A6" i="9"/>
  <c r="A7" i="9"/>
  <c r="A10" i="9"/>
  <c r="A11" i="9"/>
  <c r="A12" i="9"/>
  <c r="A15" i="9"/>
  <c r="A16" i="9"/>
  <c r="A17" i="9"/>
  <c r="A18" i="9"/>
  <c r="A21" i="9"/>
  <c r="A22" i="9"/>
  <c r="A23" i="9"/>
  <c r="A24" i="9"/>
  <c r="A27" i="9"/>
  <c r="A28" i="9"/>
  <c r="A29" i="9"/>
  <c r="A32" i="9"/>
  <c r="A33" i="9"/>
  <c r="A34" i="9"/>
  <c r="A37" i="9"/>
  <c r="A38" i="9"/>
  <c r="A39" i="9"/>
  <c r="A40" i="9"/>
  <c r="A43" i="9"/>
  <c r="A44" i="9"/>
  <c r="A45" i="9"/>
  <c r="A48" i="9"/>
  <c r="A49" i="9"/>
  <c r="A50" i="9"/>
  <c r="A51" i="9"/>
  <c r="A54" i="9"/>
  <c r="A55" i="9"/>
  <c r="A56" i="9"/>
  <c r="A59" i="9"/>
  <c r="A60" i="9"/>
  <c r="A61" i="9"/>
  <c r="A62" i="9"/>
  <c r="A65" i="9"/>
  <c r="A66" i="9"/>
  <c r="A67" i="9"/>
  <c r="A70" i="9"/>
  <c r="A71" i="9"/>
  <c r="A72" i="9"/>
  <c r="A75" i="9"/>
  <c r="A76" i="9"/>
  <c r="A77" i="9"/>
  <c r="A78" i="9"/>
  <c r="A81" i="9"/>
  <c r="A82" i="9"/>
  <c r="A83" i="9"/>
  <c r="A84" i="9"/>
  <c r="A87" i="9"/>
  <c r="A88" i="9"/>
  <c r="A89" i="9"/>
  <c r="A92" i="9"/>
  <c r="A93" i="9"/>
  <c r="A94" i="9"/>
  <c r="A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B95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B94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B93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B92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B82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B75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B72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B71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B70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B67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B66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B65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B61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B60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K130" i="2"/>
  <c r="K129" i="2"/>
  <c r="K128" i="2"/>
  <c r="K127" i="2"/>
  <c r="K126" i="2"/>
  <c r="K125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5" i="2"/>
  <c r="K36" i="2"/>
  <c r="G12" i="7"/>
  <c r="G11" i="7"/>
  <c r="G10" i="7"/>
  <c r="G9" i="7"/>
  <c r="G8" i="7"/>
  <c r="G7" i="7"/>
  <c r="G6" i="7"/>
  <c r="G5" i="7"/>
  <c r="G4" i="7"/>
  <c r="G3" i="7"/>
  <c r="G2" i="7"/>
  <c r="F12" i="7"/>
  <c r="F11" i="7"/>
  <c r="F9" i="7"/>
  <c r="F8" i="7"/>
  <c r="F7" i="7"/>
  <c r="F6" i="7"/>
  <c r="F5" i="7"/>
  <c r="F4" i="7"/>
  <c r="F3" i="7"/>
  <c r="F2" i="7"/>
  <c r="F10" i="7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00" i="1"/>
  <c r="I101" i="1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J101" i="1"/>
  <c r="C21" i="5"/>
  <c r="D21" i="5"/>
  <c r="E21" i="5"/>
  <c r="F21" i="5"/>
  <c r="G21" i="5"/>
  <c r="H21" i="5"/>
  <c r="I99" i="1"/>
  <c r="J99" i="1"/>
  <c r="I21" i="5"/>
  <c r="J21" i="5"/>
  <c r="K21" i="5"/>
  <c r="L21" i="5"/>
  <c r="M21" i="5"/>
  <c r="N21" i="5"/>
  <c r="O21" i="5"/>
  <c r="P21" i="5"/>
  <c r="Q21" i="5"/>
  <c r="R21" i="5"/>
  <c r="S21" i="5"/>
  <c r="J100" i="1"/>
  <c r="T21" i="5"/>
  <c r="U21" i="5"/>
  <c r="I98" i="1"/>
  <c r="J98" i="1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3" i="5"/>
  <c r="B4" i="5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J189" i="1"/>
  <c r="O189" i="1"/>
  <c r="Q189" i="1"/>
  <c r="J188" i="1"/>
  <c r="O188" i="1"/>
  <c r="Q188" i="1"/>
  <c r="J187" i="1"/>
  <c r="O187" i="1"/>
  <c r="Q187" i="1"/>
  <c r="J186" i="1"/>
  <c r="O186" i="1"/>
  <c r="Q186" i="1"/>
  <c r="J185" i="1"/>
  <c r="O185" i="1"/>
  <c r="Q185" i="1"/>
  <c r="J184" i="1"/>
  <c r="O184" i="1"/>
  <c r="Q184" i="1"/>
  <c r="J183" i="1"/>
  <c r="O183" i="1"/>
  <c r="Q183" i="1"/>
  <c r="J182" i="1"/>
  <c r="O182" i="1"/>
  <c r="Q182" i="1"/>
  <c r="J181" i="1"/>
  <c r="O181" i="1"/>
  <c r="Q181" i="1"/>
  <c r="J180" i="1"/>
  <c r="O180" i="1"/>
  <c r="Q180" i="1"/>
  <c r="J179" i="1"/>
  <c r="O179" i="1"/>
  <c r="Q179" i="1"/>
  <c r="J178" i="1"/>
  <c r="O178" i="1"/>
  <c r="Q178" i="1"/>
  <c r="J177" i="1"/>
  <c r="O177" i="1"/>
  <c r="Q177" i="1"/>
  <c r="J176" i="1"/>
  <c r="O176" i="1"/>
  <c r="Q176" i="1"/>
  <c r="J175" i="1"/>
  <c r="O175" i="1"/>
  <c r="Q175" i="1"/>
  <c r="J174" i="1"/>
  <c r="O174" i="1"/>
  <c r="Q174" i="1"/>
  <c r="J173" i="1"/>
  <c r="O173" i="1"/>
  <c r="Q173" i="1"/>
  <c r="J172" i="1"/>
  <c r="O172" i="1"/>
  <c r="Q172" i="1"/>
  <c r="J171" i="1"/>
  <c r="O171" i="1"/>
  <c r="Q171" i="1"/>
  <c r="J170" i="1"/>
  <c r="O170" i="1"/>
  <c r="Q170" i="1"/>
  <c r="J169" i="1"/>
  <c r="O169" i="1"/>
  <c r="Q169" i="1"/>
  <c r="J168" i="1"/>
  <c r="O168" i="1"/>
  <c r="Q168" i="1"/>
  <c r="J167" i="1"/>
  <c r="O167" i="1"/>
  <c r="Q167" i="1"/>
  <c r="J166" i="1"/>
  <c r="O166" i="1"/>
  <c r="Q166" i="1"/>
  <c r="J165" i="1"/>
  <c r="O165" i="1"/>
  <c r="Q165" i="1"/>
  <c r="J164" i="1"/>
  <c r="O164" i="1"/>
  <c r="Q164" i="1"/>
  <c r="J163" i="1"/>
  <c r="O163" i="1"/>
  <c r="Q163" i="1"/>
  <c r="J162" i="1"/>
  <c r="O162" i="1"/>
  <c r="Q162" i="1"/>
  <c r="J161" i="1"/>
  <c r="O161" i="1"/>
  <c r="Q161" i="1"/>
  <c r="J160" i="1"/>
  <c r="O160" i="1"/>
  <c r="Q160" i="1"/>
  <c r="J159" i="1"/>
  <c r="O159" i="1"/>
  <c r="Q159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C11" i="4"/>
  <c r="C9" i="4"/>
  <c r="C7" i="4"/>
  <c r="C21" i="4"/>
  <c r="C25" i="4"/>
  <c r="C8" i="4"/>
  <c r="C22" i="4"/>
  <c r="C19" i="4"/>
  <c r="C4" i="4"/>
  <c r="C3" i="4"/>
  <c r="C5" i="4"/>
  <c r="C23" i="4"/>
  <c r="C6" i="4"/>
  <c r="C20" i="4"/>
  <c r="C26" i="4"/>
  <c r="C17" i="4"/>
  <c r="C18" i="4"/>
  <c r="C13" i="4"/>
  <c r="C16" i="4"/>
  <c r="C24" i="4"/>
  <c r="C12" i="4"/>
  <c r="C10" i="4"/>
  <c r="C15" i="4"/>
  <c r="C14" i="4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J106" i="1"/>
  <c r="O106" i="1"/>
  <c r="Q106" i="1"/>
  <c r="J105" i="1"/>
  <c r="O105" i="1"/>
  <c r="Q105" i="1"/>
  <c r="J104" i="1"/>
  <c r="O104" i="1"/>
  <c r="Q104" i="1"/>
  <c r="J103" i="1"/>
  <c r="O103" i="1"/>
  <c r="Q103" i="1"/>
  <c r="J102" i="1"/>
  <c r="O102" i="1"/>
  <c r="Q102" i="1"/>
  <c r="O101" i="1"/>
  <c r="Q101" i="1"/>
  <c r="O100" i="1"/>
  <c r="Q100" i="1"/>
  <c r="O99" i="1"/>
  <c r="Q99" i="1"/>
  <c r="O98" i="1"/>
  <c r="Q98" i="1"/>
  <c r="I97" i="1"/>
  <c r="J97" i="1"/>
  <c r="O97" i="1"/>
  <c r="Q97" i="1"/>
  <c r="Q96" i="1"/>
  <c r="Q95" i="1"/>
  <c r="Q94" i="1"/>
  <c r="Q93" i="1"/>
  <c r="Q92" i="1"/>
  <c r="Q91" i="1"/>
  <c r="Q90" i="1"/>
  <c r="K26" i="2"/>
  <c r="K28" i="2"/>
  <c r="M26" i="2"/>
  <c r="O96" i="1"/>
  <c r="O95" i="1"/>
  <c r="O94" i="1"/>
  <c r="O93" i="1"/>
  <c r="O92" i="1"/>
  <c r="O91" i="1"/>
  <c r="O90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O89" i="1"/>
  <c r="Q89" i="1"/>
  <c r="O88" i="1"/>
  <c r="Q88" i="1"/>
  <c r="O87" i="1"/>
  <c r="Q87" i="1"/>
  <c r="M86" i="1"/>
  <c r="O86" i="1"/>
  <c r="Q86" i="1"/>
  <c r="I88" i="1"/>
  <c r="O85" i="1"/>
  <c r="Q85" i="1"/>
  <c r="I84" i="1"/>
  <c r="O84" i="1"/>
  <c r="J84" i="1"/>
  <c r="Q84" i="1"/>
  <c r="O83" i="1"/>
  <c r="Q83" i="1"/>
  <c r="O82" i="1"/>
  <c r="Q82" i="1"/>
  <c r="O81" i="1"/>
  <c r="Q81" i="1"/>
  <c r="O80" i="1"/>
  <c r="Q80" i="1"/>
  <c r="O79" i="1"/>
  <c r="Q79" i="1"/>
  <c r="M84" i="1"/>
  <c r="I85" i="1"/>
  <c r="M85" i="1"/>
  <c r="I86" i="1"/>
  <c r="I87" i="1"/>
  <c r="M87" i="1"/>
  <c r="M88" i="1"/>
  <c r="I89" i="1"/>
  <c r="M89" i="1"/>
  <c r="I90" i="1"/>
  <c r="M90" i="1"/>
  <c r="I91" i="1"/>
  <c r="M91" i="1"/>
  <c r="I92" i="1"/>
  <c r="M92" i="1"/>
  <c r="I93" i="1"/>
  <c r="M93" i="1"/>
  <c r="I94" i="1"/>
  <c r="M94" i="1"/>
  <c r="I95" i="1"/>
  <c r="M95" i="1"/>
  <c r="I80" i="1"/>
  <c r="M80" i="1"/>
  <c r="I81" i="1"/>
  <c r="M81" i="1"/>
  <c r="I82" i="1"/>
  <c r="M82" i="1"/>
  <c r="I83" i="1"/>
  <c r="M83" i="1"/>
  <c r="M79" i="1"/>
  <c r="K20" i="2"/>
  <c r="M20" i="2"/>
  <c r="N20" i="2"/>
  <c r="K21" i="2"/>
  <c r="M21" i="2"/>
  <c r="N21" i="2"/>
  <c r="K34" i="2"/>
  <c r="M34" i="2"/>
  <c r="N34" i="2"/>
  <c r="K33" i="2"/>
  <c r="M33" i="2"/>
  <c r="N33" i="2"/>
  <c r="K32" i="2"/>
  <c r="M32" i="2"/>
  <c r="N32" i="2"/>
  <c r="K31" i="2"/>
  <c r="M31" i="2"/>
  <c r="N31" i="2"/>
  <c r="K30" i="2"/>
  <c r="M30" i="2"/>
  <c r="N30" i="2"/>
  <c r="K29" i="2"/>
  <c r="M29" i="2"/>
  <c r="N29" i="2"/>
  <c r="K27" i="2"/>
  <c r="M27" i="2"/>
  <c r="N27" i="2"/>
  <c r="N26" i="2"/>
  <c r="K25" i="2"/>
  <c r="M25" i="2"/>
  <c r="N25" i="2"/>
  <c r="K24" i="2"/>
  <c r="M24" i="2"/>
  <c r="N24" i="2"/>
  <c r="K23" i="2"/>
  <c r="M23" i="2"/>
  <c r="N23" i="2"/>
  <c r="K22" i="2"/>
  <c r="M22" i="2"/>
  <c r="N22" i="2"/>
  <c r="O78" i="1"/>
  <c r="Q78" i="1"/>
  <c r="O77" i="1"/>
  <c r="Q77" i="1"/>
  <c r="O76" i="1"/>
  <c r="Q76" i="1"/>
  <c r="O75" i="1"/>
  <c r="Q75" i="1"/>
  <c r="O74" i="1"/>
  <c r="Q74" i="1"/>
  <c r="I96" i="1"/>
  <c r="J96" i="1"/>
  <c r="J95" i="1"/>
  <c r="J94" i="1"/>
  <c r="J93" i="1"/>
  <c r="J92" i="1"/>
  <c r="J91" i="1"/>
  <c r="J90" i="1"/>
  <c r="J89" i="1"/>
  <c r="J88" i="1"/>
  <c r="J87" i="1"/>
  <c r="J86" i="1"/>
  <c r="J85" i="1"/>
  <c r="J83" i="1"/>
  <c r="J82" i="1"/>
  <c r="J81" i="1"/>
  <c r="J80" i="1"/>
  <c r="I79" i="1"/>
  <c r="J79" i="1"/>
  <c r="I78" i="1"/>
  <c r="J78" i="1"/>
  <c r="I77" i="1"/>
  <c r="J77" i="1"/>
  <c r="I76" i="1"/>
  <c r="J76" i="1"/>
  <c r="I75" i="1"/>
  <c r="J75" i="1"/>
  <c r="I74" i="1"/>
  <c r="J74" i="1"/>
  <c r="O73" i="1"/>
  <c r="Q73" i="1"/>
  <c r="I73" i="1"/>
  <c r="J73" i="1"/>
  <c r="O72" i="1"/>
  <c r="Q72" i="1"/>
  <c r="I72" i="1"/>
  <c r="J72" i="1"/>
  <c r="O71" i="1"/>
  <c r="Q71" i="1"/>
  <c r="O70" i="1"/>
  <c r="Q70" i="1"/>
  <c r="M76" i="1"/>
  <c r="M75" i="1"/>
  <c r="M74" i="1"/>
  <c r="M73" i="1"/>
  <c r="M72" i="1"/>
  <c r="I71" i="1"/>
  <c r="M71" i="1"/>
  <c r="M70" i="1"/>
  <c r="O69" i="1"/>
  <c r="Q69" i="1"/>
  <c r="M69" i="1"/>
  <c r="O68" i="1"/>
  <c r="Q68" i="1"/>
  <c r="M68" i="1"/>
  <c r="O67" i="1"/>
  <c r="Q67" i="1"/>
  <c r="O66" i="1"/>
  <c r="Q66" i="1"/>
  <c r="M66" i="1"/>
  <c r="K19" i="2"/>
  <c r="K18" i="2"/>
  <c r="M18" i="2"/>
  <c r="N18" i="2"/>
  <c r="K17" i="2"/>
  <c r="M17" i="2"/>
  <c r="N17" i="2"/>
  <c r="K16" i="2"/>
  <c r="M16" i="2"/>
  <c r="N16" i="2"/>
  <c r="K15" i="2"/>
  <c r="K14" i="2"/>
  <c r="M14" i="2"/>
  <c r="N14" i="2"/>
  <c r="K13" i="2"/>
  <c r="M13" i="2"/>
  <c r="N13" i="2"/>
  <c r="K12" i="2"/>
  <c r="M12" i="2"/>
  <c r="N12" i="2"/>
  <c r="K11" i="2"/>
  <c r="M11" i="2"/>
  <c r="N11" i="2"/>
  <c r="N10" i="2"/>
  <c r="K10" i="2"/>
  <c r="N9" i="2"/>
  <c r="K9" i="2"/>
  <c r="K8" i="2"/>
  <c r="M8" i="2"/>
  <c r="N8" i="2"/>
  <c r="N7" i="2"/>
  <c r="K7" i="2"/>
  <c r="N6" i="2"/>
  <c r="K6" i="2"/>
  <c r="K5" i="2"/>
  <c r="M5" i="2"/>
  <c r="N5" i="2"/>
  <c r="N4" i="2"/>
  <c r="K4" i="2"/>
  <c r="N3" i="2"/>
  <c r="K3" i="2"/>
  <c r="K2" i="2"/>
  <c r="M2" i="2"/>
  <c r="N2" i="2"/>
  <c r="Q41" i="1"/>
  <c r="Q65" i="1"/>
  <c r="Q61" i="1"/>
  <c r="Q60" i="1"/>
  <c r="Q59" i="1"/>
  <c r="Q58" i="1"/>
  <c r="Q57" i="1"/>
  <c r="Q56" i="1"/>
  <c r="Q55" i="1"/>
  <c r="Q54" i="1"/>
  <c r="Q53" i="1"/>
  <c r="Q52" i="1"/>
  <c r="Q49" i="1"/>
  <c r="Q45" i="1"/>
  <c r="Q43" i="1"/>
  <c r="Q42" i="1"/>
  <c r="Q40" i="1"/>
  <c r="Q38" i="1"/>
  <c r="Q37" i="1"/>
  <c r="Q44" i="1"/>
  <c r="Q51" i="1"/>
  <c r="Q50" i="1"/>
  <c r="Q64" i="1"/>
  <c r="Q63" i="1"/>
  <c r="Q62" i="1"/>
  <c r="Q48" i="1"/>
  <c r="Q47" i="1"/>
  <c r="Q46" i="1"/>
  <c r="Q39" i="1"/>
  <c r="I36" i="1"/>
  <c r="M36" i="1"/>
  <c r="J71" i="1"/>
  <c r="I70" i="1"/>
  <c r="J70" i="1"/>
  <c r="I69" i="1"/>
  <c r="J69" i="1"/>
  <c r="I68" i="1"/>
  <c r="J68" i="1"/>
  <c r="I67" i="1"/>
  <c r="J67" i="1"/>
  <c r="I66" i="1"/>
  <c r="J66" i="1"/>
  <c r="I65" i="1"/>
  <c r="O65" i="1"/>
  <c r="J65" i="1"/>
  <c r="I64" i="1"/>
  <c r="O64" i="1"/>
  <c r="J64" i="1"/>
  <c r="I63" i="1"/>
  <c r="O63" i="1"/>
  <c r="J63" i="1"/>
  <c r="I62" i="1"/>
  <c r="O62" i="1"/>
  <c r="J62" i="1"/>
  <c r="I61" i="1"/>
  <c r="O61" i="1"/>
  <c r="J61" i="1"/>
  <c r="I60" i="1"/>
  <c r="O60" i="1"/>
  <c r="J60" i="1"/>
  <c r="I59" i="1"/>
  <c r="O59" i="1"/>
  <c r="J59" i="1"/>
  <c r="I58" i="1"/>
  <c r="O58" i="1"/>
  <c r="J58" i="1"/>
  <c r="I57" i="1"/>
  <c r="O57" i="1"/>
  <c r="J57" i="1"/>
  <c r="I56" i="1"/>
  <c r="O56" i="1"/>
  <c r="J56" i="1"/>
  <c r="I55" i="1"/>
  <c r="O55" i="1"/>
  <c r="J55" i="1"/>
  <c r="I54" i="1"/>
  <c r="O54" i="1"/>
  <c r="J54" i="1"/>
  <c r="I53" i="1"/>
  <c r="O53" i="1"/>
  <c r="J53" i="1"/>
  <c r="I52" i="1"/>
  <c r="O52" i="1"/>
  <c r="J52" i="1"/>
  <c r="I51" i="1"/>
  <c r="O51" i="1"/>
  <c r="J51" i="1"/>
  <c r="I50" i="1"/>
  <c r="O50" i="1"/>
  <c r="J50" i="1"/>
  <c r="I49" i="1"/>
  <c r="O49" i="1"/>
  <c r="J49" i="1"/>
  <c r="I48" i="1"/>
  <c r="O48" i="1"/>
  <c r="J48" i="1"/>
  <c r="I47" i="1"/>
  <c r="O47" i="1"/>
  <c r="J47" i="1"/>
  <c r="I46" i="1"/>
  <c r="O46" i="1"/>
  <c r="J46" i="1"/>
  <c r="I45" i="1"/>
  <c r="O45" i="1"/>
  <c r="J45" i="1"/>
  <c r="I44" i="1"/>
  <c r="O44" i="1"/>
  <c r="J44" i="1"/>
  <c r="I43" i="1"/>
  <c r="O43" i="1"/>
  <c r="J43" i="1"/>
  <c r="I42" i="1"/>
  <c r="O42" i="1"/>
  <c r="J42" i="1"/>
  <c r="I41" i="1"/>
  <c r="O41" i="1"/>
  <c r="J41" i="1"/>
  <c r="I40" i="1"/>
  <c r="O40" i="1"/>
  <c r="J40" i="1"/>
  <c r="I39" i="1"/>
  <c r="O39" i="1"/>
  <c r="J39" i="1"/>
  <c r="I38" i="1"/>
  <c r="O38" i="1"/>
  <c r="J38" i="1"/>
  <c r="I37" i="1"/>
  <c r="O37" i="1"/>
  <c r="J37" i="1"/>
  <c r="O36" i="1"/>
  <c r="J36" i="1"/>
  <c r="I35" i="1"/>
  <c r="O35" i="1"/>
  <c r="J35" i="1"/>
  <c r="I34" i="1"/>
  <c r="O34" i="1"/>
  <c r="J34" i="1"/>
  <c r="I33" i="1"/>
  <c r="O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  <c r="I5" i="1"/>
  <c r="J5" i="1"/>
  <c r="I4" i="1"/>
  <c r="J4" i="1"/>
  <c r="I3" i="1"/>
  <c r="J3" i="1"/>
  <c r="I2" i="1"/>
  <c r="J2" i="1"/>
</calcChain>
</file>

<file path=xl/comments1.xml><?xml version="1.0" encoding="utf-8"?>
<comments xmlns="http://schemas.openxmlformats.org/spreadsheetml/2006/main">
  <authors>
    <author>Laura Spencer</author>
  </authors>
  <commentList>
    <comment ref="Q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Did I mis-lable this? Probably- SN-10 Low A is the only other extra larvae from 5/20
</t>
        </r>
      </text>
    </comment>
    <comment ref="G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rough counts - do again
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Imaged on 5/21</t>
        </r>
      </text>
    </comment>
    <comment ref="A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Q4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Where did this larvae go?</t>
        </r>
      </text>
    </comment>
    <comment ref="A6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Screened larvae, re-counted stocking densities in buckets
</t>
        </r>
      </text>
    </comment>
  </commentList>
</comments>
</file>

<file path=xl/sharedStrings.xml><?xml version="1.0" encoding="utf-8"?>
<sst xmlns="http://schemas.openxmlformats.org/spreadsheetml/2006/main" count="526" uniqueCount="147">
  <si>
    <t>Date collected</t>
  </si>
  <si>
    <t>Group</t>
  </si>
  <si>
    <t>Plate #</t>
  </si>
  <si>
    <t>Vol. for count (mL)</t>
  </si>
  <si>
    <t>Total Vol (mL)</t>
  </si>
  <si>
    <t>Count A</t>
  </si>
  <si>
    <t>Count B</t>
  </si>
  <si>
    <t>Count C</t>
  </si>
  <si>
    <t>Larvae / mL</t>
  </si>
  <si>
    <t># Larvae Collected</t>
  </si>
  <si>
    <t>Bucket #</t>
  </si>
  <si>
    <t># larvae to stock</t>
  </si>
  <si>
    <t>Volume to Stock</t>
  </si>
  <si>
    <t>Volume actually stocked</t>
  </si>
  <si>
    <t># Larvae actually stocked</t>
  </si>
  <si>
    <t>Sample Vial #</t>
  </si>
  <si>
    <t>Date Imaged</t>
  </si>
  <si>
    <t>K-10 Ambient</t>
  </si>
  <si>
    <t>n/a</t>
  </si>
  <si>
    <t>Larvae released 9 days post-segregation; cannot keep these larvae b/c their genitors are unknown</t>
  </si>
  <si>
    <t>K-10 Low</t>
  </si>
  <si>
    <t>HL-6 Low</t>
  </si>
  <si>
    <t>Larvae had been in static catchment bucket for ~24hrs; didn't look good</t>
  </si>
  <si>
    <t>SN-10 Ambient B</t>
  </si>
  <si>
    <t>SN-10 Low A</t>
  </si>
  <si>
    <t>SN-6 Ambient A</t>
  </si>
  <si>
    <t>Very frothy catchment bucket!</t>
  </si>
  <si>
    <t>SN-10 Ambient A</t>
  </si>
  <si>
    <t>Photo taken @ 1x, 2x &amp; 3x</t>
  </si>
  <si>
    <t>Photo taken @ 1x, 2x &amp; 3x - Inconsistent count reps</t>
  </si>
  <si>
    <t xml:space="preserve">K-6 Low </t>
  </si>
  <si>
    <t>NF-10 Ambient B</t>
  </si>
  <si>
    <t>None found in 5-gal bucket</t>
  </si>
  <si>
    <t>ignore A5 &amp; D6 on well plate #1</t>
  </si>
  <si>
    <t>SN-10 Low B</t>
  </si>
  <si>
    <t>From 5 gall bucket to see if any remained</t>
  </si>
  <si>
    <t>SN-6 Ambient B</t>
  </si>
  <si>
    <t xml:space="preserve">K-10 Low </t>
  </si>
  <si>
    <t>K-6 Ambient</t>
  </si>
  <si>
    <t>NF-6 Ambient B</t>
  </si>
  <si>
    <t>Larval rearing bucket - then on 5/20 put 80k (200mL of a 500mL total) into rearing bucket-combined w/ A</t>
  </si>
  <si>
    <t>All into rearing bucket</t>
  </si>
  <si>
    <t>Put 300 mL into rearing bucket - equals 110,000</t>
  </si>
  <si>
    <t>Put 500 mL into rearing bucket</t>
  </si>
  <si>
    <t>SN-6 Low A</t>
  </si>
  <si>
    <t xml:space="preserve">All into rearing bucket </t>
  </si>
  <si>
    <t>K-6 Low</t>
  </si>
  <si>
    <t>NF-10 Low B</t>
  </si>
  <si>
    <t>SN-6 Low B</t>
  </si>
  <si>
    <t>NF-10 Low A</t>
  </si>
  <si>
    <t>NF-6 Ambient A</t>
  </si>
  <si>
    <t>SN-6 low A</t>
  </si>
  <si>
    <t>On 5/20, screened the SN-10 amb pH B collected on 5/19 into 500mL, pulled 200mL from that to add to rearing bucket</t>
  </si>
  <si>
    <t>Date Larvae Sampled</t>
  </si>
  <si>
    <t>2-A, 2-B</t>
  </si>
  <si>
    <t>4-A, 4-B</t>
  </si>
  <si>
    <t>1-A, 1-B- 1-C</t>
  </si>
  <si>
    <t xml:space="preserve">I had mixed remaining SN-6 Low A &amp; B on 5/21 </t>
  </si>
  <si>
    <t>3-A, 3-B</t>
  </si>
  <si>
    <t>I had mixed remaining SN-A Ambient A &amp; B on 5/21</t>
  </si>
  <si>
    <t>5-A</t>
  </si>
  <si>
    <t>6-A, 6-B</t>
  </si>
  <si>
    <t>7-A</t>
  </si>
  <si>
    <t>11-A</t>
  </si>
  <si>
    <t>12-A</t>
  </si>
  <si>
    <t>9-A</t>
  </si>
  <si>
    <t>8-A</t>
  </si>
  <si>
    <t>10-A</t>
  </si>
  <si>
    <t>Approx. larvae sampled</t>
  </si>
  <si>
    <t>Screen Size</t>
  </si>
  <si>
    <t># Larvae</t>
  </si>
  <si>
    <t># Larvae Total</t>
  </si>
  <si>
    <t># Larvae to add per day</t>
  </si>
  <si>
    <t>-</t>
  </si>
  <si>
    <t>K-10 Amb</t>
  </si>
  <si>
    <t>SN-6 Amb</t>
  </si>
  <si>
    <t>SN-10 Amb</t>
  </si>
  <si>
    <t>SN-10 Low</t>
  </si>
  <si>
    <t>x</t>
  </si>
  <si>
    <t xml:space="preserve">NF-10 Low </t>
  </si>
  <si>
    <t>SN-6 Low</t>
  </si>
  <si>
    <t xml:space="preserve">SN-10 Amb </t>
  </si>
  <si>
    <t xml:space="preserve">K-6 Amb </t>
  </si>
  <si>
    <t>Date</t>
  </si>
  <si>
    <t>To -&gt; Bucket #</t>
  </si>
  <si>
    <t>&lt;- From Bucket #</t>
  </si>
  <si>
    <t>NF-10 Low</t>
  </si>
  <si>
    <t>NF-6 Ambient</t>
  </si>
  <si>
    <t>SN-6 Ambient</t>
  </si>
  <si>
    <t>HL-10 Ambient</t>
  </si>
  <si>
    <t>14-A</t>
  </si>
  <si>
    <t>15-A</t>
  </si>
  <si>
    <t>13-A</t>
  </si>
  <si>
    <t>16-A</t>
  </si>
  <si>
    <t>17-A</t>
  </si>
  <si>
    <t>NF-10  Low A</t>
  </si>
  <si>
    <t>18-A</t>
  </si>
  <si>
    <t>Started new bucket</t>
  </si>
  <si>
    <t>NF-6 Low B</t>
  </si>
  <si>
    <t>NF-10 Ambient A</t>
  </si>
  <si>
    <t>19-A</t>
  </si>
  <si>
    <t>NF-6 Amb</t>
  </si>
  <si>
    <t>20-A</t>
  </si>
  <si>
    <t xml:space="preserve">NF-6 Amb </t>
  </si>
  <si>
    <t xml:space="preserve">SN-6 Amb </t>
  </si>
  <si>
    <t>NF-10 Amb</t>
  </si>
  <si>
    <t>NF-6 Low</t>
  </si>
  <si>
    <t>K-6 Amb</t>
  </si>
  <si>
    <t>HL-10 Amb</t>
  </si>
  <si>
    <t>21-A</t>
  </si>
  <si>
    <t>HL-10 Low</t>
  </si>
  <si>
    <t>22-A</t>
  </si>
  <si>
    <t>23-A</t>
  </si>
  <si>
    <t>24-A</t>
  </si>
  <si>
    <t>25-A</t>
  </si>
  <si>
    <t>26-A</t>
  </si>
  <si>
    <t>Banjo was not placed on 5/26; lots of larvae added that day likely went down drain (although there was quite a big on the bottom still). Added 2x the daily allotment.</t>
  </si>
  <si>
    <t>27-A</t>
  </si>
  <si>
    <t>Afternoon spawn</t>
  </si>
  <si>
    <t>28-A</t>
  </si>
  <si>
    <t>Groups</t>
  </si>
  <si>
    <t>HL-6 Ambient</t>
  </si>
  <si>
    <t>Total larvae released to date</t>
  </si>
  <si>
    <t>NF-6 Low A</t>
  </si>
  <si>
    <t># Animals in each group</t>
  </si>
  <si>
    <t># Larvae Normalized</t>
  </si>
  <si>
    <t>Larval Spawn Table</t>
  </si>
  <si>
    <t>6°C Ambient pH</t>
  </si>
  <si>
    <t>6°C Low pH</t>
  </si>
  <si>
    <t>10°C Ambient pH</t>
  </si>
  <si>
    <t>10°C Low pH</t>
  </si>
  <si>
    <t>29-A</t>
  </si>
  <si>
    <t>Too Dirty</t>
  </si>
  <si>
    <t>30-A</t>
  </si>
  <si>
    <t>Too much debris that couldn't be filtered out; sampled instead of stocked</t>
  </si>
  <si>
    <t>Count 1</t>
  </si>
  <si>
    <t>Count 2</t>
  </si>
  <si>
    <t>Empty</t>
  </si>
  <si>
    <t>Average</t>
  </si>
  <si>
    <t>Concentration</t>
  </si>
  <si>
    <t xml:space="preserve">Dosing Rate </t>
  </si>
  <si>
    <t xml:space="preserve">HL-10 Low </t>
  </si>
  <si>
    <t>HL-10 Amnient</t>
  </si>
  <si>
    <t>NF-10 Amnient</t>
  </si>
  <si>
    <t xml:space="preserve">SN-10 Low </t>
  </si>
  <si>
    <t>SN-10 Amnient</t>
  </si>
  <si>
    <t>Treatment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</si>
</sst>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20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 wrapText="1"/>
    </xf>
    <xf numFmtId="164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3" fontId="0" fillId="0" borderId="0" xfId="0" applyNumberForma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43" fontId="0" fillId="0" borderId="0" xfId="0" applyNumberFormat="1" applyFill="1" applyAlignment="1">
      <alignment horizontal="right"/>
    </xf>
    <xf numFmtId="1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3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3" fontId="0" fillId="0" borderId="5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165" fontId="3" fillId="0" borderId="0" xfId="0" applyNumberFormat="1" applyFont="1" applyFill="1" applyBorder="1" applyAlignment="1">
      <alignment horizontal="right" wrapText="1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Fill="1" applyAlignment="1">
      <alignment horizontal="right"/>
    </xf>
    <xf numFmtId="43" fontId="3" fillId="0" borderId="0" xfId="1" applyFont="1" applyFill="1" applyBorder="1" applyAlignment="1">
      <alignment horizontal="right" wrapText="1"/>
    </xf>
    <xf numFmtId="43" fontId="0" fillId="0" borderId="0" xfId="1" applyFont="1" applyFill="1" applyBorder="1" applyAlignment="1">
      <alignment horizontal="right"/>
    </xf>
    <xf numFmtId="43" fontId="0" fillId="0" borderId="0" xfId="1" applyFont="1" applyFill="1" applyAlignment="1">
      <alignment horizontal="right"/>
    </xf>
    <xf numFmtId="164" fontId="1" fillId="0" borderId="0" xfId="1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left"/>
    </xf>
    <xf numFmtId="165" fontId="6" fillId="0" borderId="0" xfId="0" applyNumberFormat="1" applyFont="1" applyFill="1" applyAlignment="1">
      <alignment horizontal="right"/>
    </xf>
    <xf numFmtId="0" fontId="0" fillId="0" borderId="0" xfId="1" applyNumberFormat="1" applyFont="1" applyFill="1" applyAlignment="1">
      <alignment horizontal="right"/>
    </xf>
    <xf numFmtId="164" fontId="0" fillId="0" borderId="0" xfId="1" applyNumberFormat="1" applyFont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2" borderId="7" xfId="0" applyNumberFormat="1" applyFill="1" applyBorder="1"/>
    <xf numFmtId="0" fontId="0" fillId="2" borderId="8" xfId="0" applyFill="1" applyBorder="1" applyAlignment="1">
      <alignment horizontal="center"/>
    </xf>
    <xf numFmtId="0" fontId="6" fillId="2" borderId="8" xfId="0" applyFont="1" applyFill="1" applyBorder="1" applyAlignment="1">
      <alignment horizontal="left"/>
    </xf>
    <xf numFmtId="0" fontId="0" fillId="2" borderId="8" xfId="0" applyFill="1" applyBorder="1"/>
    <xf numFmtId="0" fontId="6" fillId="2" borderId="8" xfId="0" applyFont="1" applyFill="1" applyBorder="1" applyAlignment="1">
      <alignment horizontal="right"/>
    </xf>
    <xf numFmtId="0" fontId="6" fillId="2" borderId="8" xfId="0" applyFont="1" applyFill="1" applyBorder="1"/>
    <xf numFmtId="3" fontId="6" fillId="2" borderId="8" xfId="0" applyNumberFormat="1" applyFont="1" applyFill="1" applyBorder="1"/>
    <xf numFmtId="3" fontId="0" fillId="2" borderId="8" xfId="0" applyNumberFormat="1" applyFill="1" applyBorder="1"/>
    <xf numFmtId="14" fontId="0" fillId="2" borderId="9" xfId="0" applyNumberFormat="1" applyFill="1" applyBorder="1"/>
    <xf numFmtId="0" fontId="0" fillId="2" borderId="10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0" fillId="2" borderId="10" xfId="0" applyFill="1" applyBorder="1"/>
    <xf numFmtId="0" fontId="6" fillId="2" borderId="10" xfId="0" applyFont="1" applyFill="1" applyBorder="1" applyAlignment="1">
      <alignment horizontal="right"/>
    </xf>
    <xf numFmtId="0" fontId="6" fillId="2" borderId="10" xfId="0" applyFont="1" applyFill="1" applyBorder="1"/>
    <xf numFmtId="3" fontId="6" fillId="2" borderId="10" xfId="0" applyNumberFormat="1" applyFont="1" applyFill="1" applyBorder="1"/>
    <xf numFmtId="3" fontId="0" fillId="2" borderId="10" xfId="0" applyNumberFormat="1" applyFill="1" applyBorder="1"/>
    <xf numFmtId="14" fontId="0" fillId="2" borderId="11" xfId="0" applyNumberFormat="1" applyFill="1" applyBorder="1"/>
    <xf numFmtId="0" fontId="0" fillId="2" borderId="12" xfId="0" applyFill="1" applyBorder="1" applyAlignment="1">
      <alignment horizontal="center"/>
    </xf>
    <xf numFmtId="0" fontId="6" fillId="2" borderId="12" xfId="0" applyFont="1" applyFill="1" applyBorder="1" applyAlignment="1">
      <alignment horizontal="left"/>
    </xf>
    <xf numFmtId="0" fontId="0" fillId="2" borderId="12" xfId="0" applyFill="1" applyBorder="1"/>
    <xf numFmtId="0" fontId="6" fillId="2" borderId="12" xfId="0" applyFont="1" applyFill="1" applyBorder="1" applyAlignment="1">
      <alignment horizontal="right"/>
    </xf>
    <xf numFmtId="0" fontId="6" fillId="2" borderId="12" xfId="0" applyFont="1" applyFill="1" applyBorder="1"/>
    <xf numFmtId="3" fontId="6" fillId="2" borderId="12" xfId="0" applyNumberFormat="1" applyFont="1" applyFill="1" applyBorder="1"/>
    <xf numFmtId="14" fontId="0" fillId="3" borderId="7" xfId="0" applyNumberFormat="1" applyFill="1" applyBorder="1"/>
    <xf numFmtId="0" fontId="0" fillId="3" borderId="8" xfId="0" applyFill="1" applyBorder="1" applyAlignment="1">
      <alignment horizontal="center"/>
    </xf>
    <xf numFmtId="0" fontId="6" fillId="3" borderId="8" xfId="0" applyFont="1" applyFill="1" applyBorder="1" applyAlignment="1">
      <alignment horizontal="left"/>
    </xf>
    <xf numFmtId="0" fontId="0" fillId="3" borderId="8" xfId="0" applyFill="1" applyBorder="1"/>
    <xf numFmtId="0" fontId="6" fillId="3" borderId="8" xfId="0" applyFont="1" applyFill="1" applyBorder="1" applyAlignment="1">
      <alignment horizontal="right"/>
    </xf>
    <xf numFmtId="0" fontId="6" fillId="3" borderId="8" xfId="0" applyFont="1" applyFill="1" applyBorder="1"/>
    <xf numFmtId="3" fontId="6" fillId="3" borderId="8" xfId="0" applyNumberFormat="1" applyFont="1" applyFill="1" applyBorder="1"/>
    <xf numFmtId="3" fontId="0" fillId="3" borderId="8" xfId="0" applyNumberFormat="1" applyFill="1" applyBorder="1"/>
    <xf numFmtId="14" fontId="0" fillId="3" borderId="9" xfId="0" applyNumberFormat="1" applyFill="1" applyBorder="1"/>
    <xf numFmtId="0" fontId="0" fillId="3" borderId="10" xfId="0" applyFill="1" applyBorder="1" applyAlignment="1">
      <alignment horizontal="center"/>
    </xf>
    <xf numFmtId="0" fontId="6" fillId="3" borderId="10" xfId="0" applyFont="1" applyFill="1" applyBorder="1" applyAlignment="1">
      <alignment horizontal="left"/>
    </xf>
    <xf numFmtId="0" fontId="0" fillId="3" borderId="10" xfId="0" applyFill="1" applyBorder="1"/>
    <xf numFmtId="0" fontId="6" fillId="3" borderId="10" xfId="0" applyFont="1" applyFill="1" applyBorder="1" applyAlignment="1">
      <alignment horizontal="right"/>
    </xf>
    <xf numFmtId="0" fontId="6" fillId="3" borderId="10" xfId="0" applyFont="1" applyFill="1" applyBorder="1"/>
    <xf numFmtId="3" fontId="6" fillId="3" borderId="10" xfId="0" applyNumberFormat="1" applyFont="1" applyFill="1" applyBorder="1"/>
    <xf numFmtId="3" fontId="0" fillId="3" borderId="10" xfId="0" applyNumberFormat="1" applyFill="1" applyBorder="1"/>
    <xf numFmtId="14" fontId="0" fillId="3" borderId="11" xfId="0" applyNumberFormat="1" applyFill="1" applyBorder="1"/>
    <xf numFmtId="0" fontId="0" fillId="3" borderId="12" xfId="0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0" fillId="3" borderId="12" xfId="0" applyFill="1" applyBorder="1"/>
    <xf numFmtId="0" fontId="6" fillId="3" borderId="12" xfId="0" applyFont="1" applyFill="1" applyBorder="1" applyAlignment="1">
      <alignment horizontal="right"/>
    </xf>
    <xf numFmtId="0" fontId="6" fillId="3" borderId="12" xfId="0" applyFont="1" applyFill="1" applyBorder="1"/>
    <xf numFmtId="3" fontId="6" fillId="3" borderId="12" xfId="0" applyNumberFormat="1" applyFont="1" applyFill="1" applyBorder="1"/>
    <xf numFmtId="0" fontId="0" fillId="3" borderId="8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14" fontId="0" fillId="3" borderId="13" xfId="0" applyNumberFormat="1" applyFill="1" applyBorder="1"/>
    <xf numFmtId="0" fontId="0" fillId="3" borderId="14" xfId="0" applyFill="1" applyBorder="1" applyAlignment="1">
      <alignment horizontal="center"/>
    </xf>
    <xf numFmtId="0" fontId="6" fillId="3" borderId="14" xfId="0" applyFont="1" applyFill="1" applyBorder="1" applyAlignment="1">
      <alignment horizontal="left"/>
    </xf>
    <xf numFmtId="0" fontId="0" fillId="3" borderId="14" xfId="0" applyFill="1" applyBorder="1"/>
    <xf numFmtId="0" fontId="0" fillId="3" borderId="14" xfId="0" applyFill="1" applyBorder="1" applyAlignment="1">
      <alignment horizontal="right"/>
    </xf>
    <xf numFmtId="3" fontId="0" fillId="3" borderId="14" xfId="0" applyNumberFormat="1" applyFill="1" applyBorder="1"/>
    <xf numFmtId="14" fontId="0" fillId="2" borderId="8" xfId="0" applyNumberFormat="1" applyFill="1" applyBorder="1"/>
    <xf numFmtId="0" fontId="0" fillId="2" borderId="8" xfId="0" applyFill="1" applyBorder="1" applyAlignment="1">
      <alignment horizontal="right"/>
    </xf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4" fontId="0" fillId="2" borderId="13" xfId="0" applyNumberFormat="1" applyFill="1" applyBorder="1"/>
    <xf numFmtId="0" fontId="0" fillId="2" borderId="14" xfId="0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0" fillId="2" borderId="14" xfId="0" applyFill="1" applyBorder="1"/>
    <xf numFmtId="0" fontId="0" fillId="2" borderId="14" xfId="0" applyFill="1" applyBorder="1" applyAlignment="1">
      <alignment horizontal="right"/>
    </xf>
    <xf numFmtId="3" fontId="0" fillId="2" borderId="14" xfId="0" applyNumberFormat="1" applyFill="1" applyBorder="1"/>
    <xf numFmtId="164" fontId="0" fillId="0" borderId="0" xfId="1" applyNumberFormat="1" applyFont="1" applyAlignment="1">
      <alignment horizontal="center" wrapText="1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14" fontId="2" fillId="0" borderId="4" xfId="0" applyNumberFormat="1" applyFont="1" applyBorder="1" applyAlignment="1">
      <alignment horizontal="right"/>
    </xf>
  </cellXfs>
  <cellStyles count="52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POPULATION</a:t>
            </a:r>
            <a:endParaRPr lang="en-US" sz="2800"/>
          </a:p>
        </c:rich>
      </c:tx>
      <c:layout>
        <c:manualLayout>
          <c:xMode val="edge"/>
          <c:yMode val="edge"/>
          <c:x val="0.288127043778532"/>
          <c:y val="0.068777298488575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630453329256173"/>
          <c:y val="0.0515021459227468"/>
          <c:w val="0.915630723014678"/>
          <c:h val="0.882639031619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7400872"/>
        <c:axId val="-2027714056"/>
      </c:barChart>
      <c:dateAx>
        <c:axId val="-2027400872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-2027714056"/>
        <c:crosses val="autoZero"/>
        <c:auto val="1"/>
        <c:lblOffset val="100"/>
        <c:baseTimeUnit val="days"/>
        <c:minorUnit val="1.0"/>
      </c:dateAx>
      <c:valAx>
        <c:axId val="-20277140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27400872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SPAWNING</a:t>
            </a:r>
            <a:r>
              <a:rPr lang="en-US" sz="2800" baseline="0"/>
              <a:t> DATA, COLOR CODED BY TREATMENT</a:t>
            </a:r>
            <a:endParaRPr lang="en-US" sz="2800"/>
          </a:p>
        </c:rich>
      </c:tx>
      <c:layout>
        <c:manualLayout>
          <c:xMode val="edge"/>
          <c:yMode val="edge"/>
          <c:x val="0.288127061360942"/>
          <c:y val="0.049126641777554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723452258441206"/>
          <c:y val="0.100628769438226"/>
          <c:w val="0.904005813794544"/>
          <c:h val="0.8318748351162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'Date Chart'!$B$2</c:f>
              <c:strCache>
                <c:ptCount val="1"/>
                <c:pt idx="0">
                  <c:v>SN-10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Chart'!$B$3:$B$71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554500.0</c:v>
                </c:pt>
                <c:pt idx="5">
                  <c:v>0.0</c:v>
                </c:pt>
                <c:pt idx="6">
                  <c:v>53000.0</c:v>
                </c:pt>
                <c:pt idx="7">
                  <c:v>250.0</c:v>
                </c:pt>
                <c:pt idx="8">
                  <c:v>0.0</c:v>
                </c:pt>
                <c:pt idx="9">
                  <c:v>309333.3333333333</c:v>
                </c:pt>
                <c:pt idx="10">
                  <c:v>447466.6666666667</c:v>
                </c:pt>
                <c:pt idx="11">
                  <c:v>0.0</c:v>
                </c:pt>
                <c:pt idx="12">
                  <c:v>38266.66666666666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'Date Chart'!$C$2</c:f>
              <c:strCache>
                <c:ptCount val="1"/>
                <c:pt idx="0">
                  <c:v>SN-10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Chart'!$C$3:$C$71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404466.6666666667</c:v>
                </c:pt>
                <c:pt idx="7">
                  <c:v>11200.0</c:v>
                </c:pt>
                <c:pt idx="8">
                  <c:v>0.0</c:v>
                </c:pt>
                <c:pt idx="9">
                  <c:v>0.0</c:v>
                </c:pt>
                <c:pt idx="10">
                  <c:v>172266.6666666667</c:v>
                </c:pt>
                <c:pt idx="11">
                  <c:v>0.0</c:v>
                </c:pt>
                <c:pt idx="12">
                  <c:v>67600.0</c:v>
                </c:pt>
                <c:pt idx="13">
                  <c:v>0.0</c:v>
                </c:pt>
                <c:pt idx="14">
                  <c:v>0.0</c:v>
                </c:pt>
                <c:pt idx="15">
                  <c:v>115733.3333333333</c:v>
                </c:pt>
                <c:pt idx="16">
                  <c:v>156750.0</c:v>
                </c:pt>
                <c:pt idx="17">
                  <c:v>0.0</c:v>
                </c:pt>
                <c:pt idx="18">
                  <c:v>4500.0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'Date Chart'!$D$2</c:f>
              <c:strCache>
                <c:ptCount val="1"/>
                <c:pt idx="0">
                  <c:v>SN-6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Chart'!$D$3:$D$71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69066.66666666666</c:v>
                </c:pt>
                <c:pt idx="4">
                  <c:v>461500.0</c:v>
                </c:pt>
                <c:pt idx="5">
                  <c:v>0.0</c:v>
                </c:pt>
                <c:pt idx="6">
                  <c:v>1416.666666666667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'Date Chart'!$E$2</c:f>
              <c:strCache>
                <c:ptCount val="1"/>
                <c:pt idx="0">
                  <c:v>NF-6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Chart'!$E$3:$E$71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307800.0</c:v>
                </c:pt>
                <c:pt idx="15">
                  <c:v>190400.0</c:v>
                </c:pt>
                <c:pt idx="16">
                  <c:v>8016.666666666666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'Date Chart'!$F$2</c:f>
              <c:strCache>
                <c:ptCount val="1"/>
                <c:pt idx="0">
                  <c:v>SN-10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Chart'!$F$3:$F$71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80666.66666666666</c:v>
                </c:pt>
                <c:pt idx="4">
                  <c:v>0.0</c:v>
                </c:pt>
                <c:pt idx="5">
                  <c:v>0.0</c:v>
                </c:pt>
                <c:pt idx="6">
                  <c:v>9400.0</c:v>
                </c:pt>
                <c:pt idx="7">
                  <c:v>5750.0</c:v>
                </c:pt>
                <c:pt idx="8">
                  <c:v>201600.0</c:v>
                </c:pt>
                <c:pt idx="9">
                  <c:v>8960.0</c:v>
                </c:pt>
                <c:pt idx="10">
                  <c:v>194666.6666666667</c:v>
                </c:pt>
                <c:pt idx="11">
                  <c:v>3400.0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'Date Chart'!$G$2</c:f>
              <c:strCache>
                <c:ptCount val="1"/>
                <c:pt idx="0">
                  <c:v>SN-6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Chart'!$G$3:$G$71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218033.3333333333</c:v>
                </c:pt>
                <c:pt idx="7">
                  <c:v>3583.333333333333</c:v>
                </c:pt>
                <c:pt idx="8">
                  <c:v>0.0</c:v>
                </c:pt>
                <c:pt idx="9">
                  <c:v>0.0</c:v>
                </c:pt>
                <c:pt idx="10">
                  <c:v>8166.666666666666</c:v>
                </c:pt>
                <c:pt idx="11">
                  <c:v>24500.0</c:v>
                </c:pt>
                <c:pt idx="12">
                  <c:v>209066.6666666667</c:v>
                </c:pt>
                <c:pt idx="13">
                  <c:v>4500.0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'Date Chart'!$H$2</c:f>
              <c:strCache>
                <c:ptCount val="1"/>
                <c:pt idx="0">
                  <c:v>SN-10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Chart'!$H$3:$H$71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98000.0</c:v>
                </c:pt>
                <c:pt idx="4">
                  <c:v>77250.0</c:v>
                </c:pt>
                <c:pt idx="5">
                  <c:v>0.0</c:v>
                </c:pt>
                <c:pt idx="6">
                  <c:v>2666.666666666667</c:v>
                </c:pt>
                <c:pt idx="7">
                  <c:v>200.0</c:v>
                </c:pt>
                <c:pt idx="8">
                  <c:v>0.0</c:v>
                </c:pt>
                <c:pt idx="9">
                  <c:v>281000.0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'Date Chart'!$I$2</c:f>
              <c:strCache>
                <c:ptCount val="1"/>
                <c:pt idx="0">
                  <c:v>SN-6 Low B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Chart'!$I$3:$I$71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210133.3333333333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245660.0</c:v>
                </c:pt>
                <c:pt idx="17">
                  <c:v>0.0</c:v>
                </c:pt>
                <c:pt idx="18">
                  <c:v>7900.0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'Date Chart'!$J$2</c:f>
              <c:strCache>
                <c:ptCount val="1"/>
                <c:pt idx="0">
                  <c:v>K-10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Chart'!$J$3:$J$71</c:f>
              <c:numCache>
                <c:formatCode>_(* #,##0_);_(* \(#,##0\);_(* "-"??_);_(@_)</c:formatCode>
                <c:ptCount val="69"/>
                <c:pt idx="0">
                  <c:v>37200.0</c:v>
                </c:pt>
                <c:pt idx="1">
                  <c:v>0.0</c:v>
                </c:pt>
                <c:pt idx="2">
                  <c:v>0.0</c:v>
                </c:pt>
                <c:pt idx="3">
                  <c:v>52266.66666666666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241066.6666666667</c:v>
                </c:pt>
                <c:pt idx="13">
                  <c:v>66666.66666666667</c:v>
                </c:pt>
                <c:pt idx="14">
                  <c:v>3400.0</c:v>
                </c:pt>
                <c:pt idx="15">
                  <c:v>10000.0</c:v>
                </c:pt>
                <c:pt idx="16">
                  <c:v>21600.0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'Date Chart'!$K$2</c:f>
              <c:strCache>
                <c:ptCount val="1"/>
                <c:pt idx="0">
                  <c:v>SN-6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Chart'!$K$3:$K$71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11866.66666666667</c:v>
                </c:pt>
                <c:pt idx="10">
                  <c:v>250133.3333333333</c:v>
                </c:pt>
                <c:pt idx="11">
                  <c:v>136000.0</c:v>
                </c:pt>
                <c:pt idx="12">
                  <c:v>1000.0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'Date Chart'!$L$2</c:f>
              <c:strCache>
                <c:ptCount val="1"/>
                <c:pt idx="0">
                  <c:v>HL-10 Low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Chart'!$L$3:$L$71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54400.0</c:v>
                </c:pt>
                <c:pt idx="16">
                  <c:v>268146.6666666667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'Date Chart'!$M$2</c:f>
              <c:strCache>
                <c:ptCount val="1"/>
                <c:pt idx="0">
                  <c:v>NF-10 Low 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Chart'!$M$3:$M$71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126400.0</c:v>
                </c:pt>
                <c:pt idx="11">
                  <c:v>0.0</c:v>
                </c:pt>
                <c:pt idx="12">
                  <c:v>0.0</c:v>
                </c:pt>
                <c:pt idx="13">
                  <c:v>186133.3333333333</c:v>
                </c:pt>
                <c:pt idx="14">
                  <c:v>0.0</c:v>
                </c:pt>
                <c:pt idx="15">
                  <c:v>0.0</c:v>
                </c:pt>
                <c:pt idx="16">
                  <c:v>2625.0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'Date Chart'!$N$2</c:f>
              <c:strCache>
                <c:ptCount val="1"/>
                <c:pt idx="0">
                  <c:v>K-6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Chart'!$N$3:$N$71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123200.0</c:v>
                </c:pt>
                <c:pt idx="11">
                  <c:v>1800.0</c:v>
                </c:pt>
                <c:pt idx="12">
                  <c:v>130933.3333333333</c:v>
                </c:pt>
                <c:pt idx="13">
                  <c:v>48406.66666666666</c:v>
                </c:pt>
                <c:pt idx="14">
                  <c:v>0.0</c:v>
                </c:pt>
                <c:pt idx="15">
                  <c:v>4266.666666666666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'Date Chart'!$O$2</c:f>
              <c:strCache>
                <c:ptCount val="1"/>
                <c:pt idx="0">
                  <c:v>K-10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Chart'!$O$3:$O$71</c:f>
              <c:numCache>
                <c:formatCode>_(* #,##0_);_(* \(#,##0\);_(* "-"??_);_(@_)</c:formatCode>
                <c:ptCount val="69"/>
                <c:pt idx="0">
                  <c:v>47400.0</c:v>
                </c:pt>
                <c:pt idx="1">
                  <c:v>0.0</c:v>
                </c:pt>
                <c:pt idx="2">
                  <c:v>0.0</c:v>
                </c:pt>
                <c:pt idx="3">
                  <c:v>66800.0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108000.0</c:v>
                </c:pt>
                <c:pt idx="10">
                  <c:v>13250.0</c:v>
                </c:pt>
                <c:pt idx="11">
                  <c:v>625.0</c:v>
                </c:pt>
                <c:pt idx="12">
                  <c:v>0.0</c:v>
                </c:pt>
                <c:pt idx="13">
                  <c:v>37566.66666666666</c:v>
                </c:pt>
                <c:pt idx="14">
                  <c:v>31206.66666666667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'Date Chart'!$P$2</c:f>
              <c:strCache>
                <c:ptCount val="1"/>
                <c:pt idx="0">
                  <c:v>NF-10 Ambient A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Chart'!$P$3:$P$71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248000.0</c:v>
                </c:pt>
                <c:pt idx="15">
                  <c:v>0.0</c:v>
                </c:pt>
                <c:pt idx="16">
                  <c:v>4916.666666666666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'Date Chart'!$Q$2</c:f>
              <c:strCache>
                <c:ptCount val="1"/>
                <c:pt idx="0">
                  <c:v>NF-10 Ambient B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Chart'!$Q$3:$Q$71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245666.6666666667</c:v>
                </c:pt>
                <c:pt idx="7">
                  <c:v>1000.0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'Date Chart'!$R$2</c:f>
              <c:strCache>
                <c:ptCount val="1"/>
                <c:pt idx="0">
                  <c:v>HL-10 Ambient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Chart'!$R$3:$R$71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205866.6666666667</c:v>
                </c:pt>
                <c:pt idx="14">
                  <c:v>26320.0</c:v>
                </c:pt>
                <c:pt idx="15">
                  <c:v>2800.0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'Date Chart'!$S$2</c:f>
              <c:strCache>
                <c:ptCount val="1"/>
                <c:pt idx="0">
                  <c:v>HL-6 Low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Chart'!$S$3:$S$71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3483.333333333333</c:v>
                </c:pt>
                <c:pt idx="3">
                  <c:v>3844.444444444444</c:v>
                </c:pt>
                <c:pt idx="4">
                  <c:v>0.0</c:v>
                </c:pt>
                <c:pt idx="5">
                  <c:v>0.0</c:v>
                </c:pt>
                <c:pt idx="6">
                  <c:v>142666.6666666667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'Date Chart'!$T$2</c:f>
              <c:strCache>
                <c:ptCount val="1"/>
                <c:pt idx="0">
                  <c:v>NF-6 Ambient B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Chart'!$T$3:$T$71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350.0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139800.0</c:v>
                </c:pt>
                <c:pt idx="16">
                  <c:v>7050.0</c:v>
                </c:pt>
                <c:pt idx="17">
                  <c:v>0.0</c:v>
                </c:pt>
                <c:pt idx="18">
                  <c:v>3200.0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'Date Chart'!$U$2</c:f>
              <c:strCache>
                <c:ptCount val="1"/>
                <c:pt idx="0">
                  <c:v>K-6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Chart'!$U$3:$U$71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2041.666666666667</c:v>
                </c:pt>
                <c:pt idx="9">
                  <c:v>89666.66666666667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'Date Chart'!$V$2</c:f>
              <c:strCache>
                <c:ptCount val="1"/>
                <c:pt idx="0">
                  <c:v>NF-6 Ambient A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Chart'!$V$3:$V$71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466.6666666666666</c:v>
                </c:pt>
                <c:pt idx="12">
                  <c:v>0.0</c:v>
                </c:pt>
                <c:pt idx="13">
                  <c:v>0.0</c:v>
                </c:pt>
                <c:pt idx="14">
                  <c:v>10800.0</c:v>
                </c:pt>
                <c:pt idx="15">
                  <c:v>0.0</c:v>
                </c:pt>
                <c:pt idx="16">
                  <c:v>3575.0</c:v>
                </c:pt>
                <c:pt idx="17">
                  <c:v>0.0</c:v>
                </c:pt>
                <c:pt idx="18">
                  <c:v>1111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'Date Chart'!$W$2</c:f>
              <c:strCache>
                <c:ptCount val="1"/>
                <c:pt idx="0">
                  <c:v>NF-10 Low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Chart'!$W$3:$W$71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583.3333333333333</c:v>
                </c:pt>
                <c:pt idx="12">
                  <c:v>2266.666666666667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2333.333333333333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'Date Chart'!$X$2</c:f>
              <c:strCache>
                <c:ptCount val="1"/>
                <c:pt idx="0">
                  <c:v>NF-6 Low A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Chart'!$X$3:$X$71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'Date Chart'!$Y$2</c:f>
              <c:strCache>
                <c:ptCount val="1"/>
                <c:pt idx="0">
                  <c:v>HL-6 Ambient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numRef>
              <c:f>'Date Chart'!$A$3:$A$71</c:f>
              <c:numCache>
                <c:formatCode>m/d/yy</c:formatCode>
                <c:ptCount val="69"/>
                <c:pt idx="0">
                  <c:v>42866.0</c:v>
                </c:pt>
                <c:pt idx="1">
                  <c:v>42867.0</c:v>
                </c:pt>
                <c:pt idx="2">
                  <c:v>42868.0</c:v>
                </c:pt>
                <c:pt idx="3">
                  <c:v>42869.0</c:v>
                </c:pt>
                <c:pt idx="4">
                  <c:v>42870.0</c:v>
                </c:pt>
                <c:pt idx="5">
                  <c:v>42871.0</c:v>
                </c:pt>
                <c:pt idx="6">
                  <c:v>42872.0</c:v>
                </c:pt>
                <c:pt idx="7">
                  <c:v>42873.0</c:v>
                </c:pt>
                <c:pt idx="8">
                  <c:v>42874.0</c:v>
                </c:pt>
                <c:pt idx="9">
                  <c:v>42875.0</c:v>
                </c:pt>
                <c:pt idx="10">
                  <c:v>42876.0</c:v>
                </c:pt>
                <c:pt idx="11">
                  <c:v>42877.0</c:v>
                </c:pt>
                <c:pt idx="12">
                  <c:v>42878.0</c:v>
                </c:pt>
                <c:pt idx="13">
                  <c:v>42879.0</c:v>
                </c:pt>
                <c:pt idx="14">
                  <c:v>42880.0</c:v>
                </c:pt>
                <c:pt idx="15">
                  <c:v>42881.0</c:v>
                </c:pt>
                <c:pt idx="16">
                  <c:v>42882.0</c:v>
                </c:pt>
                <c:pt idx="17">
                  <c:v>42883.0</c:v>
                </c:pt>
                <c:pt idx="18">
                  <c:v>42884.0</c:v>
                </c:pt>
                <c:pt idx="19">
                  <c:v>42885.0</c:v>
                </c:pt>
                <c:pt idx="20">
                  <c:v>42886.0</c:v>
                </c:pt>
                <c:pt idx="21">
                  <c:v>42887.0</c:v>
                </c:pt>
                <c:pt idx="22">
                  <c:v>42888.0</c:v>
                </c:pt>
                <c:pt idx="23">
                  <c:v>42889.0</c:v>
                </c:pt>
                <c:pt idx="24">
                  <c:v>42890.0</c:v>
                </c:pt>
                <c:pt idx="25">
                  <c:v>42891.0</c:v>
                </c:pt>
                <c:pt idx="26">
                  <c:v>42892.0</c:v>
                </c:pt>
                <c:pt idx="27">
                  <c:v>42893.0</c:v>
                </c:pt>
                <c:pt idx="28">
                  <c:v>42894.0</c:v>
                </c:pt>
                <c:pt idx="29">
                  <c:v>42895.0</c:v>
                </c:pt>
                <c:pt idx="30">
                  <c:v>42896.0</c:v>
                </c:pt>
                <c:pt idx="31">
                  <c:v>42897.0</c:v>
                </c:pt>
                <c:pt idx="32">
                  <c:v>42898.0</c:v>
                </c:pt>
                <c:pt idx="33">
                  <c:v>42899.0</c:v>
                </c:pt>
                <c:pt idx="34">
                  <c:v>42900.0</c:v>
                </c:pt>
                <c:pt idx="35">
                  <c:v>42901.0</c:v>
                </c:pt>
                <c:pt idx="36">
                  <c:v>42902.0</c:v>
                </c:pt>
                <c:pt idx="37">
                  <c:v>42903.0</c:v>
                </c:pt>
                <c:pt idx="38">
                  <c:v>42904.0</c:v>
                </c:pt>
                <c:pt idx="39">
                  <c:v>42905.0</c:v>
                </c:pt>
                <c:pt idx="40">
                  <c:v>42906.0</c:v>
                </c:pt>
                <c:pt idx="41">
                  <c:v>42907.0</c:v>
                </c:pt>
                <c:pt idx="42">
                  <c:v>42908.0</c:v>
                </c:pt>
                <c:pt idx="43">
                  <c:v>42909.0</c:v>
                </c:pt>
                <c:pt idx="44">
                  <c:v>42910.0</c:v>
                </c:pt>
                <c:pt idx="45">
                  <c:v>42911.0</c:v>
                </c:pt>
                <c:pt idx="46">
                  <c:v>42912.0</c:v>
                </c:pt>
                <c:pt idx="47">
                  <c:v>42913.0</c:v>
                </c:pt>
                <c:pt idx="48">
                  <c:v>42914.0</c:v>
                </c:pt>
                <c:pt idx="49">
                  <c:v>42915.0</c:v>
                </c:pt>
                <c:pt idx="50">
                  <c:v>42916.0</c:v>
                </c:pt>
                <c:pt idx="51">
                  <c:v>42917.0</c:v>
                </c:pt>
                <c:pt idx="52">
                  <c:v>42918.0</c:v>
                </c:pt>
                <c:pt idx="53">
                  <c:v>42919.0</c:v>
                </c:pt>
                <c:pt idx="54">
                  <c:v>42920.0</c:v>
                </c:pt>
                <c:pt idx="55">
                  <c:v>42921.0</c:v>
                </c:pt>
                <c:pt idx="56">
                  <c:v>42922.0</c:v>
                </c:pt>
                <c:pt idx="57">
                  <c:v>42923.0</c:v>
                </c:pt>
                <c:pt idx="58">
                  <c:v>42924.0</c:v>
                </c:pt>
                <c:pt idx="59">
                  <c:v>42925.0</c:v>
                </c:pt>
                <c:pt idx="60">
                  <c:v>42926.0</c:v>
                </c:pt>
                <c:pt idx="61">
                  <c:v>42927.0</c:v>
                </c:pt>
                <c:pt idx="62">
                  <c:v>42928.0</c:v>
                </c:pt>
                <c:pt idx="63">
                  <c:v>42929.0</c:v>
                </c:pt>
                <c:pt idx="64">
                  <c:v>42930.0</c:v>
                </c:pt>
                <c:pt idx="65">
                  <c:v>42931.0</c:v>
                </c:pt>
                <c:pt idx="66">
                  <c:v>42932.0</c:v>
                </c:pt>
                <c:pt idx="67">
                  <c:v>42933.0</c:v>
                </c:pt>
                <c:pt idx="68">
                  <c:v>42934.0</c:v>
                </c:pt>
              </c:numCache>
            </c:numRef>
          </c:cat>
          <c:val>
            <c:numRef>
              <c:f>'Date Chart'!$Y$3:$Y$71</c:f>
              <c:numCache>
                <c:formatCode>_(* #,##0_);_(* \(#,##0\);_(* "-"??_);_(@_)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8978824"/>
        <c:axId val="-2018988280"/>
      </c:barChart>
      <c:dateAx>
        <c:axId val="-2018978824"/>
        <c:scaling>
          <c:orientation val="minMax"/>
          <c:max val="42882.0"/>
        </c:scaling>
        <c:delete val="0"/>
        <c:axPos val="b"/>
        <c:numFmt formatCode="m/d/yy" sourceLinked="1"/>
        <c:majorTickMark val="out"/>
        <c:minorTickMark val="none"/>
        <c:tickLblPos val="nextTo"/>
        <c:crossAx val="-2018988280"/>
        <c:crosses val="autoZero"/>
        <c:auto val="1"/>
        <c:lblOffset val="100"/>
        <c:baseTimeUnit val="days"/>
        <c:minorUnit val="1.0"/>
      </c:dateAx>
      <c:valAx>
        <c:axId val="-20189882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18978824"/>
        <c:crosses val="autoZero"/>
        <c:crossBetween val="between"/>
      </c:valAx>
      <c:spPr>
        <a:ln w="28575" cmpd="sng"/>
      </c:spPr>
    </c:plotArea>
    <c:plotVisOnly val="1"/>
    <c:dispBlanksAs val="gap"/>
    <c:showDLblsOverMax val="0"/>
  </c:chart>
  <c:spPr>
    <a:ln w="19050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203200</xdr:colOff>
      <xdr:row>1</xdr:row>
      <xdr:rowOff>84667</xdr:rowOff>
    </xdr:from>
    <xdr:to>
      <xdr:col>54</xdr:col>
      <xdr:colOff>825499</xdr:colOff>
      <xdr:row>40</xdr:row>
      <xdr:rowOff>135467</xdr:rowOff>
    </xdr:to>
    <xdr:grpSp>
      <xdr:nvGrpSpPr>
        <xdr:cNvPr id="10" name="Group 9"/>
        <xdr:cNvGrpSpPr/>
      </xdr:nvGrpSpPr>
      <xdr:grpSpPr>
        <a:xfrm>
          <a:off x="32905700" y="275167"/>
          <a:ext cx="16306799" cy="7924800"/>
          <a:chOff x="24113067" y="440267"/>
          <a:chExt cx="16387233" cy="7755466"/>
        </a:xfrm>
      </xdr:grpSpPr>
      <xdr:graphicFrame macro="">
        <xdr:nvGraphicFramePr>
          <xdr:cNvPr id="2" name="Chart 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36423600" y="1049866"/>
            <a:ext cx="3251201" cy="2726267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chemeClr val="accent3"/>
                </a:solidFill>
              </a:rPr>
              <a:t>SOUTH</a:t>
            </a:r>
            <a:r>
              <a:rPr lang="en-US" sz="2400" b="1" baseline="0">
                <a:solidFill>
                  <a:schemeClr val="accent3"/>
                </a:solidFill>
              </a:rPr>
              <a:t> SOUND F1 (SN)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NORTH SOUND F1 (NF)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6"/>
                </a:solidFill>
              </a:rPr>
              <a:t>HOOD CANAL F1 (HL)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5"/>
                </a:solidFill>
              </a:rPr>
              <a:t>SOUTH SOUND F2 (K) </a:t>
            </a:r>
            <a:endParaRPr lang="en-US" sz="2400" b="1">
              <a:solidFill>
                <a:schemeClr val="accent5"/>
              </a:solidFill>
            </a:endParaRPr>
          </a:p>
        </xdr:txBody>
      </xdr:sp>
      <xdr:cxnSp macro="">
        <xdr:nvCxnSpPr>
          <xdr:cNvPr id="7" name="Straight Connector 6"/>
          <xdr:cNvCxnSpPr/>
        </xdr:nvCxnSpPr>
        <xdr:spPr>
          <a:xfrm flipH="1" flipV="1">
            <a:off x="32139467" y="15240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32139468" y="1557869"/>
            <a:ext cx="3319589" cy="3375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  <xdr:twoCellAnchor>
    <xdr:from>
      <xdr:col>37</xdr:col>
      <xdr:colOff>158750</xdr:colOff>
      <xdr:row>45</xdr:row>
      <xdr:rowOff>111125</xdr:rowOff>
    </xdr:from>
    <xdr:to>
      <xdr:col>56</xdr:col>
      <xdr:colOff>781049</xdr:colOff>
      <xdr:row>87</xdr:row>
      <xdr:rowOff>39158</xdr:rowOff>
    </xdr:to>
    <xdr:grpSp>
      <xdr:nvGrpSpPr>
        <xdr:cNvPr id="11" name="Group 10"/>
        <xdr:cNvGrpSpPr/>
      </xdr:nvGrpSpPr>
      <xdr:grpSpPr>
        <a:xfrm>
          <a:off x="34512250" y="9128125"/>
          <a:ext cx="16306799" cy="7929033"/>
          <a:chOff x="24113067" y="440267"/>
          <a:chExt cx="16387233" cy="7755466"/>
        </a:xfrm>
      </xdr:grpSpPr>
      <xdr:graphicFrame macro="">
        <xdr:nvGraphicFramePr>
          <xdr:cNvPr id="12" name="Chart 11"/>
          <xdr:cNvGraphicFramePr/>
        </xdr:nvGraphicFramePr>
        <xdr:xfrm>
          <a:off x="24113067" y="440267"/>
          <a:ext cx="16387233" cy="775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37100933" y="914400"/>
            <a:ext cx="2675468" cy="2810934"/>
          </a:xfrm>
          <a:prstGeom prst="rect">
            <a:avLst/>
          </a:prstGeom>
          <a:solidFill>
            <a:srgbClr val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400" b="1">
                <a:solidFill>
                  <a:srgbClr val="4BACC6"/>
                </a:solidFill>
              </a:rPr>
              <a:t>6°C Ambient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6"/>
                </a:solidFill>
              </a:rPr>
              <a:t>6°C Low pH</a:t>
            </a:r>
          </a:p>
          <a:p>
            <a:pPr algn="ctr"/>
            <a:endParaRPr lang="en-US" sz="2400" b="1">
              <a:solidFill>
                <a:schemeClr val="accent3"/>
              </a:solidFill>
            </a:endParaRPr>
          </a:p>
          <a:p>
            <a:pPr algn="ctr"/>
            <a:r>
              <a:rPr lang="en-US" sz="2400" b="1">
                <a:solidFill>
                  <a:schemeClr val="accent3"/>
                </a:solidFill>
              </a:rPr>
              <a:t>10°C Ambient pH</a:t>
            </a:r>
          </a:p>
          <a:p>
            <a:pPr algn="ctr"/>
            <a:endParaRPr lang="en-US" sz="2400" b="1" baseline="0"/>
          </a:p>
          <a:p>
            <a:pPr algn="ctr"/>
            <a:r>
              <a:rPr lang="en-US" sz="2400" b="1" baseline="0">
                <a:solidFill>
                  <a:schemeClr val="accent2"/>
                </a:solidFill>
              </a:rPr>
              <a:t>10°C Low pH</a:t>
            </a:r>
          </a:p>
          <a:p>
            <a:pPr algn="ctr"/>
            <a:endParaRPr lang="en-US" sz="2400" b="1" baseline="0"/>
          </a:p>
          <a:p>
            <a:pPr algn="ctr"/>
            <a:endParaRPr lang="en-US" sz="2400" b="1" baseline="0"/>
          </a:p>
        </xdr:txBody>
      </xdr:sp>
      <xdr:cxnSp macro="">
        <xdr:nvCxnSpPr>
          <xdr:cNvPr id="14" name="Straight Connector 13"/>
          <xdr:cNvCxnSpPr/>
        </xdr:nvCxnSpPr>
        <xdr:spPr>
          <a:xfrm flipH="1" flipV="1">
            <a:off x="32105601" y="1473201"/>
            <a:ext cx="33866" cy="6553199"/>
          </a:xfrm>
          <a:prstGeom prst="line">
            <a:avLst/>
          </a:prstGeom>
          <a:ln>
            <a:solidFill>
              <a:schemeClr val="tx1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>
          <a:xfrm>
            <a:off x="32105602" y="1507070"/>
            <a:ext cx="3445984" cy="31514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000000"/>
            </a:solidFill>
            <a:prstDash val="sysDash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STARTED</a:t>
            </a:r>
            <a:r>
              <a:rPr lang="en-US" sz="1600" b="1" baseline="0"/>
              <a:t> REARING LARVAE @ 5/19</a:t>
            </a:r>
            <a:endParaRPr 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576"/>
  <sheetViews>
    <sheetView tabSelected="1" showRuler="0" topLeftCell="B1" workbookViewId="0">
      <selection activeCell="A33" sqref="A33:XFD33"/>
    </sheetView>
  </sheetViews>
  <sheetFormatPr baseColWidth="10" defaultRowHeight="15" x14ac:dyDescent="0.75"/>
  <cols>
    <col min="1" max="1" width="16.83203125" style="41" customWidth="1"/>
    <col min="2" max="2" width="18.5" style="15" customWidth="1"/>
    <col min="3" max="3" width="9.1640625" style="15" bestFit="1" customWidth="1"/>
    <col min="4" max="4" width="9.83203125" style="44" bestFit="1" customWidth="1"/>
    <col min="5" max="5" width="10.83203125" style="15"/>
    <col min="6" max="6" width="10.5" style="15" bestFit="1" customWidth="1"/>
    <col min="7" max="8" width="10.33203125" style="15" bestFit="1" customWidth="1"/>
    <col min="9" max="9" width="10.6640625" style="16" bestFit="1" customWidth="1"/>
    <col min="10" max="10" width="12.5" style="16" customWidth="1"/>
    <col min="11" max="11" width="10.1640625" style="15" customWidth="1"/>
    <col min="12" max="13" width="10.5" style="15" customWidth="1"/>
    <col min="14" max="14" width="13.5" style="15" customWidth="1"/>
    <col min="15" max="15" width="13.5" style="16" customWidth="1"/>
    <col min="16" max="16" width="12.1640625" style="15" customWidth="1"/>
    <col min="17" max="17" width="12.1640625" style="16" customWidth="1"/>
    <col min="18" max="18" width="12.5" style="15" customWidth="1"/>
    <col min="19" max="19" width="9.83203125" style="15" bestFit="1" customWidth="1"/>
    <col min="20" max="20" width="69.83203125" style="17" customWidth="1"/>
    <col min="21" max="16384" width="10.83203125" style="15"/>
  </cols>
  <sheetData>
    <row r="1" spans="1:20" s="2" customFormat="1" ht="91" customHeight="1">
      <c r="A1" s="39" t="s">
        <v>0</v>
      </c>
      <c r="B1" s="2" t="s">
        <v>1</v>
      </c>
      <c r="C1" s="2" t="s">
        <v>2</v>
      </c>
      <c r="D1" s="4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68</v>
      </c>
      <c r="R1" s="2" t="s">
        <v>53</v>
      </c>
      <c r="S1" s="2" t="s">
        <v>16</v>
      </c>
      <c r="T1" s="4"/>
    </row>
    <row r="2" spans="1:20" s="6" customFormat="1">
      <c r="A2" s="40">
        <v>42866</v>
      </c>
      <c r="B2" s="6" t="s">
        <v>17</v>
      </c>
      <c r="D2" s="43">
        <v>0.5</v>
      </c>
      <c r="E2" s="6">
        <v>300</v>
      </c>
      <c r="F2" s="46">
        <v>80</v>
      </c>
      <c r="G2" s="6">
        <v>77</v>
      </c>
      <c r="H2" s="6">
        <v>80</v>
      </c>
      <c r="I2" s="9">
        <f t="shared" ref="I2:I33" si="0">AVERAGE(F2:H2)/D2</f>
        <v>158</v>
      </c>
      <c r="J2" s="9">
        <f t="shared" ref="J2:J33" si="1">I2*E2</f>
        <v>47400</v>
      </c>
      <c r="K2" s="7" t="s">
        <v>18</v>
      </c>
      <c r="L2" s="7" t="s">
        <v>18</v>
      </c>
      <c r="M2" s="7"/>
      <c r="N2" s="7" t="s">
        <v>18</v>
      </c>
      <c r="O2" s="7" t="s">
        <v>18</v>
      </c>
      <c r="P2" s="7" t="s">
        <v>18</v>
      </c>
      <c r="Q2" s="9"/>
      <c r="R2" s="7"/>
      <c r="T2" s="8" t="s">
        <v>19</v>
      </c>
    </row>
    <row r="3" spans="1:20" s="6" customFormat="1">
      <c r="A3" s="40">
        <v>42866</v>
      </c>
      <c r="B3" s="6" t="s">
        <v>20</v>
      </c>
      <c r="D3" s="43">
        <v>0.5</v>
      </c>
      <c r="E3" s="6">
        <v>300</v>
      </c>
      <c r="F3" s="46">
        <v>52</v>
      </c>
      <c r="G3" s="6">
        <v>57</v>
      </c>
      <c r="H3" s="6">
        <v>77</v>
      </c>
      <c r="I3" s="9">
        <f t="shared" si="0"/>
        <v>124</v>
      </c>
      <c r="J3" s="9">
        <f t="shared" si="1"/>
        <v>37200</v>
      </c>
      <c r="K3" s="7" t="s">
        <v>18</v>
      </c>
      <c r="L3" s="7" t="s">
        <v>18</v>
      </c>
      <c r="M3" s="7"/>
      <c r="N3" s="7" t="s">
        <v>18</v>
      </c>
      <c r="O3" s="7" t="s">
        <v>18</v>
      </c>
      <c r="P3" s="7" t="s">
        <v>18</v>
      </c>
      <c r="Q3" s="9"/>
      <c r="R3" s="7"/>
      <c r="T3" s="8" t="s">
        <v>19</v>
      </c>
    </row>
    <row r="4" spans="1:20" s="6" customFormat="1">
      <c r="A4" s="40">
        <v>42868</v>
      </c>
      <c r="B4" s="6" t="s">
        <v>21</v>
      </c>
      <c r="D4" s="43">
        <v>1</v>
      </c>
      <c r="E4" s="6">
        <v>50</v>
      </c>
      <c r="F4" s="6">
        <v>78</v>
      </c>
      <c r="G4" s="6">
        <v>65</v>
      </c>
      <c r="H4" s="6">
        <v>66</v>
      </c>
      <c r="I4" s="9">
        <f t="shared" si="0"/>
        <v>69.666666666666671</v>
      </c>
      <c r="J4" s="9">
        <f t="shared" si="1"/>
        <v>3483.3333333333335</v>
      </c>
      <c r="K4" s="7" t="s">
        <v>18</v>
      </c>
      <c r="L4" s="7" t="s">
        <v>18</v>
      </c>
      <c r="M4" s="7"/>
      <c r="N4" s="7" t="s">
        <v>18</v>
      </c>
      <c r="O4" s="7" t="s">
        <v>18</v>
      </c>
      <c r="P4" s="7" t="s">
        <v>18</v>
      </c>
      <c r="Q4" s="9"/>
      <c r="R4" s="7"/>
      <c r="T4" s="8" t="s">
        <v>22</v>
      </c>
    </row>
    <row r="5" spans="1:20" s="6" customFormat="1">
      <c r="A5" s="40">
        <v>42869</v>
      </c>
      <c r="B5" s="6" t="s">
        <v>21</v>
      </c>
      <c r="D5" s="43">
        <v>0.75</v>
      </c>
      <c r="E5" s="6">
        <v>50</v>
      </c>
      <c r="F5" s="6">
        <v>45</v>
      </c>
      <c r="G5" s="6">
        <v>59</v>
      </c>
      <c r="H5" s="6">
        <v>69</v>
      </c>
      <c r="I5" s="9">
        <f t="shared" si="0"/>
        <v>76.888888888888886</v>
      </c>
      <c r="J5" s="9">
        <f t="shared" si="1"/>
        <v>3844.4444444444443</v>
      </c>
      <c r="K5" s="7" t="s">
        <v>18</v>
      </c>
      <c r="L5" s="7" t="s">
        <v>18</v>
      </c>
      <c r="M5" s="7"/>
      <c r="N5" s="7" t="s">
        <v>18</v>
      </c>
      <c r="O5" s="7" t="s">
        <v>18</v>
      </c>
      <c r="P5" s="7" t="s">
        <v>18</v>
      </c>
      <c r="Q5" s="9"/>
      <c r="R5" s="7"/>
      <c r="T5" s="8"/>
    </row>
    <row r="6" spans="1:20" s="6" customFormat="1" ht="20">
      <c r="A6" s="40">
        <v>42869</v>
      </c>
      <c r="B6" s="6" t="s">
        <v>17</v>
      </c>
      <c r="D6" s="43">
        <v>0.5</v>
      </c>
      <c r="E6" s="6">
        <v>300</v>
      </c>
      <c r="F6" s="6">
        <v>115</v>
      </c>
      <c r="G6" s="6">
        <v>112</v>
      </c>
      <c r="H6" s="6">
        <v>107</v>
      </c>
      <c r="I6" s="9">
        <f t="shared" si="0"/>
        <v>222.66666666666666</v>
      </c>
      <c r="J6" s="9">
        <f t="shared" si="1"/>
        <v>66800</v>
      </c>
      <c r="K6" s="7" t="s">
        <v>18</v>
      </c>
      <c r="L6" s="7" t="s">
        <v>18</v>
      </c>
      <c r="M6" s="7"/>
      <c r="N6" s="7" t="s">
        <v>18</v>
      </c>
      <c r="O6" s="7" t="s">
        <v>18</v>
      </c>
      <c r="P6" s="7" t="s">
        <v>18</v>
      </c>
      <c r="Q6" s="9"/>
      <c r="R6" s="7"/>
      <c r="S6" s="10"/>
      <c r="T6" s="8"/>
    </row>
    <row r="7" spans="1:20" s="6" customFormat="1">
      <c r="A7" s="40">
        <v>42869</v>
      </c>
      <c r="B7" s="6" t="s">
        <v>20</v>
      </c>
      <c r="D7" s="43">
        <v>0.75</v>
      </c>
      <c r="E7" s="6">
        <v>300</v>
      </c>
      <c r="F7" s="6">
        <v>127</v>
      </c>
      <c r="G7" s="6">
        <v>139</v>
      </c>
      <c r="H7" s="6">
        <v>126</v>
      </c>
      <c r="I7" s="9">
        <f t="shared" si="0"/>
        <v>174.2222222222222</v>
      </c>
      <c r="J7" s="9">
        <f t="shared" si="1"/>
        <v>52266.666666666657</v>
      </c>
      <c r="K7" s="7" t="s">
        <v>18</v>
      </c>
      <c r="L7" s="7" t="s">
        <v>18</v>
      </c>
      <c r="M7" s="7"/>
      <c r="N7" s="7" t="s">
        <v>18</v>
      </c>
      <c r="O7" s="7" t="s">
        <v>18</v>
      </c>
      <c r="P7" s="7" t="s">
        <v>18</v>
      </c>
      <c r="Q7" s="9"/>
      <c r="R7" s="7"/>
      <c r="S7" s="11"/>
      <c r="T7" s="8"/>
    </row>
    <row r="8" spans="1:20" s="6" customFormat="1">
      <c r="A8" s="40">
        <v>42869</v>
      </c>
      <c r="B8" s="6" t="s">
        <v>23</v>
      </c>
      <c r="D8" s="43">
        <v>0.75</v>
      </c>
      <c r="E8" s="6">
        <v>300</v>
      </c>
      <c r="F8" s="6">
        <v>185</v>
      </c>
      <c r="G8" s="6">
        <v>223</v>
      </c>
      <c r="H8" s="6">
        <v>197</v>
      </c>
      <c r="I8" s="9">
        <f t="shared" si="0"/>
        <v>268.88888888888886</v>
      </c>
      <c r="J8" s="9">
        <f t="shared" si="1"/>
        <v>80666.666666666657</v>
      </c>
      <c r="K8" s="7" t="s">
        <v>18</v>
      </c>
      <c r="L8" s="7" t="s">
        <v>18</v>
      </c>
      <c r="M8" s="7"/>
      <c r="N8" s="7" t="s">
        <v>18</v>
      </c>
      <c r="O8" s="7" t="s">
        <v>18</v>
      </c>
      <c r="P8" s="7" t="s">
        <v>18</v>
      </c>
      <c r="Q8" s="9"/>
      <c r="R8" s="7"/>
      <c r="S8" s="11"/>
      <c r="T8" s="8"/>
    </row>
    <row r="9" spans="1:20" s="6" customFormat="1">
      <c r="A9" s="40">
        <v>42869</v>
      </c>
      <c r="B9" s="6" t="s">
        <v>24</v>
      </c>
      <c r="D9" s="43">
        <v>0.75</v>
      </c>
      <c r="E9" s="6">
        <v>300</v>
      </c>
      <c r="F9" s="6">
        <v>234</v>
      </c>
      <c r="G9" s="6">
        <v>277</v>
      </c>
      <c r="H9" s="6">
        <v>224</v>
      </c>
      <c r="I9" s="9">
        <f t="shared" si="0"/>
        <v>326.66666666666669</v>
      </c>
      <c r="J9" s="9">
        <f t="shared" si="1"/>
        <v>98000</v>
      </c>
      <c r="K9" s="7" t="s">
        <v>18</v>
      </c>
      <c r="L9" s="7" t="s">
        <v>18</v>
      </c>
      <c r="M9" s="7"/>
      <c r="N9" s="7" t="s">
        <v>18</v>
      </c>
      <c r="O9" s="7" t="s">
        <v>18</v>
      </c>
      <c r="P9" s="7" t="s">
        <v>18</v>
      </c>
      <c r="Q9" s="9"/>
      <c r="R9" s="7"/>
      <c r="S9" s="11"/>
      <c r="T9" s="8"/>
    </row>
    <row r="10" spans="1:20" s="6" customFormat="1">
      <c r="A10" s="40">
        <v>42869</v>
      </c>
      <c r="B10" s="6" t="s">
        <v>25</v>
      </c>
      <c r="D10" s="43">
        <v>0.75</v>
      </c>
      <c r="E10" s="6">
        <v>300</v>
      </c>
      <c r="F10" s="6">
        <v>173</v>
      </c>
      <c r="G10" s="6">
        <v>175</v>
      </c>
      <c r="H10" s="6">
        <v>170</v>
      </c>
      <c r="I10" s="9">
        <f t="shared" si="0"/>
        <v>230.2222222222222</v>
      </c>
      <c r="J10" s="9">
        <f t="shared" si="1"/>
        <v>69066.666666666657</v>
      </c>
      <c r="K10" s="7" t="s">
        <v>18</v>
      </c>
      <c r="L10" s="7" t="s">
        <v>18</v>
      </c>
      <c r="M10" s="7"/>
      <c r="N10" s="7" t="s">
        <v>18</v>
      </c>
      <c r="O10" s="7" t="s">
        <v>18</v>
      </c>
      <c r="P10" s="7" t="s">
        <v>18</v>
      </c>
      <c r="Q10" s="9"/>
      <c r="R10" s="7"/>
      <c r="S10" s="11"/>
      <c r="T10" s="8" t="s">
        <v>26</v>
      </c>
    </row>
    <row r="11" spans="1:20" s="6" customFormat="1">
      <c r="A11" s="40">
        <v>42870</v>
      </c>
      <c r="B11" s="6" t="s">
        <v>27</v>
      </c>
      <c r="D11" s="43">
        <v>0.2</v>
      </c>
      <c r="E11" s="6">
        <v>300</v>
      </c>
      <c r="F11" s="6">
        <v>375</v>
      </c>
      <c r="G11" s="6">
        <v>370</v>
      </c>
      <c r="H11" s="6">
        <v>364</v>
      </c>
      <c r="I11" s="9">
        <f t="shared" si="0"/>
        <v>1848.3333333333333</v>
      </c>
      <c r="J11" s="9">
        <f t="shared" si="1"/>
        <v>554500</v>
      </c>
      <c r="K11" s="7" t="s">
        <v>18</v>
      </c>
      <c r="L11" s="7" t="s">
        <v>18</v>
      </c>
      <c r="M11" s="7"/>
      <c r="N11" s="7" t="s">
        <v>18</v>
      </c>
      <c r="O11" s="7" t="s">
        <v>18</v>
      </c>
      <c r="P11" s="7" t="s">
        <v>18</v>
      </c>
      <c r="Q11" s="9"/>
      <c r="R11" s="7"/>
      <c r="S11" s="11"/>
      <c r="T11" s="8" t="s">
        <v>28</v>
      </c>
    </row>
    <row r="12" spans="1:20" s="6" customFormat="1">
      <c r="A12" s="40">
        <v>42870</v>
      </c>
      <c r="B12" s="6" t="s">
        <v>24</v>
      </c>
      <c r="D12" s="43">
        <v>0.2</v>
      </c>
      <c r="E12" s="6">
        <v>150</v>
      </c>
      <c r="F12" s="6">
        <v>110</v>
      </c>
      <c r="G12" s="6">
        <v>76</v>
      </c>
      <c r="H12" s="6">
        <v>123</v>
      </c>
      <c r="I12" s="9">
        <f t="shared" si="0"/>
        <v>515</v>
      </c>
      <c r="J12" s="9">
        <f t="shared" si="1"/>
        <v>77250</v>
      </c>
      <c r="K12" s="7" t="s">
        <v>18</v>
      </c>
      <c r="L12" s="7" t="s">
        <v>18</v>
      </c>
      <c r="M12" s="7"/>
      <c r="N12" s="7" t="s">
        <v>18</v>
      </c>
      <c r="O12" s="7" t="s">
        <v>18</v>
      </c>
      <c r="P12" s="7" t="s">
        <v>18</v>
      </c>
      <c r="Q12" s="9"/>
      <c r="R12" s="7"/>
      <c r="S12" s="11"/>
      <c r="T12" s="8" t="s">
        <v>29</v>
      </c>
    </row>
    <row r="13" spans="1:20" s="6" customFormat="1">
      <c r="A13" s="40">
        <v>42870</v>
      </c>
      <c r="B13" s="6" t="s">
        <v>25</v>
      </c>
      <c r="D13" s="43">
        <v>0.2</v>
      </c>
      <c r="E13" s="6">
        <v>300</v>
      </c>
      <c r="F13" s="6">
        <v>307</v>
      </c>
      <c r="G13" s="6">
        <v>286</v>
      </c>
      <c r="H13" s="6">
        <v>330</v>
      </c>
      <c r="I13" s="9">
        <f t="shared" si="0"/>
        <v>1538.3333333333333</v>
      </c>
      <c r="J13" s="9">
        <f t="shared" si="1"/>
        <v>461500</v>
      </c>
      <c r="K13" s="7" t="s">
        <v>18</v>
      </c>
      <c r="L13" s="7" t="s">
        <v>18</v>
      </c>
      <c r="M13" s="7"/>
      <c r="N13" s="7" t="s">
        <v>18</v>
      </c>
      <c r="O13" s="7" t="s">
        <v>18</v>
      </c>
      <c r="P13" s="7" t="s">
        <v>18</v>
      </c>
      <c r="Q13" s="9"/>
      <c r="R13" s="7"/>
      <c r="S13" s="11"/>
      <c r="T13" s="8" t="s">
        <v>28</v>
      </c>
    </row>
    <row r="14" spans="1:20" s="6" customFormat="1">
      <c r="A14" s="40">
        <v>42872</v>
      </c>
      <c r="B14" s="6" t="s">
        <v>21</v>
      </c>
      <c r="C14" s="6">
        <v>2</v>
      </c>
      <c r="D14" s="43">
        <v>0.5</v>
      </c>
      <c r="E14" s="6">
        <v>500</v>
      </c>
      <c r="F14" s="6">
        <v>147</v>
      </c>
      <c r="G14" s="6">
        <v>126</v>
      </c>
      <c r="H14" s="6">
        <v>155</v>
      </c>
      <c r="I14" s="9">
        <f t="shared" si="0"/>
        <v>285.33333333333331</v>
      </c>
      <c r="J14" s="9">
        <f t="shared" si="1"/>
        <v>142666.66666666666</v>
      </c>
      <c r="K14" s="7" t="s">
        <v>18</v>
      </c>
      <c r="L14" s="7" t="s">
        <v>18</v>
      </c>
      <c r="M14" s="7"/>
      <c r="N14" s="7" t="s">
        <v>18</v>
      </c>
      <c r="O14" s="7" t="s">
        <v>18</v>
      </c>
      <c r="P14" s="7" t="s">
        <v>18</v>
      </c>
      <c r="Q14" s="9"/>
      <c r="R14" s="7"/>
      <c r="S14" s="11"/>
      <c r="T14" s="8"/>
    </row>
    <row r="15" spans="1:20" s="6" customFormat="1">
      <c r="A15" s="40">
        <v>42872</v>
      </c>
      <c r="B15" s="6" t="s">
        <v>30</v>
      </c>
      <c r="C15" s="6">
        <v>2</v>
      </c>
      <c r="D15" s="43">
        <v>1</v>
      </c>
      <c r="E15" s="6">
        <v>250</v>
      </c>
      <c r="F15" s="6">
        <v>80</v>
      </c>
      <c r="G15" s="6">
        <v>61</v>
      </c>
      <c r="H15" s="6">
        <v>81</v>
      </c>
      <c r="I15" s="9">
        <f t="shared" si="0"/>
        <v>74</v>
      </c>
      <c r="J15" s="9">
        <f t="shared" si="1"/>
        <v>18500</v>
      </c>
      <c r="K15" s="7" t="s">
        <v>18</v>
      </c>
      <c r="L15" s="7" t="s">
        <v>18</v>
      </c>
      <c r="M15" s="7"/>
      <c r="N15" s="7" t="s">
        <v>18</v>
      </c>
      <c r="O15" s="7" t="s">
        <v>18</v>
      </c>
      <c r="P15" s="7" t="s">
        <v>18</v>
      </c>
      <c r="Q15" s="9"/>
      <c r="R15" s="7"/>
      <c r="S15" s="11"/>
      <c r="T15" s="8"/>
    </row>
    <row r="16" spans="1:20" s="6" customFormat="1">
      <c r="A16" s="40">
        <v>42872</v>
      </c>
      <c r="B16" s="6" t="s">
        <v>31</v>
      </c>
      <c r="C16" s="6">
        <v>1</v>
      </c>
      <c r="D16" s="43">
        <v>0.5</v>
      </c>
      <c r="E16" s="6">
        <v>500</v>
      </c>
      <c r="F16" s="6">
        <v>242</v>
      </c>
      <c r="G16" s="6">
        <v>210</v>
      </c>
      <c r="H16" s="6">
        <v>285</v>
      </c>
      <c r="I16" s="9">
        <f t="shared" si="0"/>
        <v>491.33333333333331</v>
      </c>
      <c r="J16" s="9">
        <f t="shared" si="1"/>
        <v>245666.66666666666</v>
      </c>
      <c r="K16" s="7" t="s">
        <v>18</v>
      </c>
      <c r="L16" s="7" t="s">
        <v>18</v>
      </c>
      <c r="M16" s="7"/>
      <c r="N16" s="7" t="s">
        <v>18</v>
      </c>
      <c r="O16" s="7" t="s">
        <v>18</v>
      </c>
      <c r="P16" s="7" t="s">
        <v>18</v>
      </c>
      <c r="Q16" s="9"/>
      <c r="R16" s="7"/>
      <c r="S16" s="11"/>
      <c r="T16" s="8" t="s">
        <v>32</v>
      </c>
    </row>
    <row r="17" spans="1:20" s="6" customFormat="1">
      <c r="A17" s="40">
        <v>42872</v>
      </c>
      <c r="B17" s="6" t="s">
        <v>27</v>
      </c>
      <c r="C17" s="6">
        <v>1</v>
      </c>
      <c r="D17" s="43">
        <v>0.5</v>
      </c>
      <c r="E17" s="6">
        <v>500</v>
      </c>
      <c r="F17" s="6">
        <v>54</v>
      </c>
      <c r="G17" s="6">
        <v>55</v>
      </c>
      <c r="H17" s="6">
        <v>50</v>
      </c>
      <c r="I17" s="9">
        <f t="shared" si="0"/>
        <v>106</v>
      </c>
      <c r="J17" s="9">
        <f t="shared" si="1"/>
        <v>53000</v>
      </c>
      <c r="K17" s="7" t="s">
        <v>18</v>
      </c>
      <c r="L17" s="7" t="s">
        <v>18</v>
      </c>
      <c r="M17" s="7"/>
      <c r="N17" s="7" t="s">
        <v>18</v>
      </c>
      <c r="O17" s="7" t="s">
        <v>18</v>
      </c>
      <c r="P17" s="7" t="s">
        <v>18</v>
      </c>
      <c r="Q17" s="9"/>
      <c r="R17" s="7"/>
      <c r="S17" s="11"/>
      <c r="T17" s="8" t="s">
        <v>33</v>
      </c>
    </row>
    <row r="18" spans="1:20" s="6" customFormat="1">
      <c r="A18" s="40">
        <v>42872</v>
      </c>
      <c r="B18" s="6" t="s">
        <v>23</v>
      </c>
      <c r="C18" s="6">
        <v>1</v>
      </c>
      <c r="D18" s="43">
        <v>0.5</v>
      </c>
      <c r="E18" s="6">
        <v>150</v>
      </c>
      <c r="F18" s="6">
        <v>33</v>
      </c>
      <c r="G18" s="6">
        <v>32</v>
      </c>
      <c r="H18" s="6">
        <v>29</v>
      </c>
      <c r="I18" s="9">
        <f t="shared" si="0"/>
        <v>62.666666666666664</v>
      </c>
      <c r="J18" s="9">
        <f t="shared" si="1"/>
        <v>9400</v>
      </c>
      <c r="K18" s="7" t="s">
        <v>18</v>
      </c>
      <c r="L18" s="7" t="s">
        <v>18</v>
      </c>
      <c r="M18" s="7"/>
      <c r="N18" s="7" t="s">
        <v>18</v>
      </c>
      <c r="O18" s="7" t="s">
        <v>18</v>
      </c>
      <c r="P18" s="7" t="s">
        <v>18</v>
      </c>
      <c r="Q18" s="9"/>
      <c r="R18" s="7"/>
      <c r="S18" s="11"/>
      <c r="T18" s="8"/>
    </row>
    <row r="19" spans="1:20" s="6" customFormat="1">
      <c r="A19" s="40">
        <v>42872</v>
      </c>
      <c r="B19" s="6" t="s">
        <v>24</v>
      </c>
      <c r="C19" s="6">
        <v>2</v>
      </c>
      <c r="D19" s="43">
        <v>1</v>
      </c>
      <c r="E19" s="6">
        <v>250</v>
      </c>
      <c r="F19" s="6">
        <v>4</v>
      </c>
      <c r="G19" s="6">
        <v>12</v>
      </c>
      <c r="H19" s="6">
        <v>16</v>
      </c>
      <c r="I19" s="9">
        <f t="shared" si="0"/>
        <v>10.666666666666666</v>
      </c>
      <c r="J19" s="9">
        <f t="shared" si="1"/>
        <v>2666.6666666666665</v>
      </c>
      <c r="K19" s="7" t="s">
        <v>18</v>
      </c>
      <c r="L19" s="7" t="s">
        <v>18</v>
      </c>
      <c r="M19" s="7"/>
      <c r="N19" s="7" t="s">
        <v>18</v>
      </c>
      <c r="O19" s="7" t="s">
        <v>18</v>
      </c>
      <c r="P19" s="7" t="s">
        <v>18</v>
      </c>
      <c r="Q19" s="9"/>
      <c r="R19" s="7"/>
      <c r="S19" s="11"/>
      <c r="T19" s="8"/>
    </row>
    <row r="20" spans="1:20" s="6" customFormat="1">
      <c r="A20" s="40">
        <v>42872</v>
      </c>
      <c r="B20" s="6" t="s">
        <v>34</v>
      </c>
      <c r="C20" s="6">
        <v>1</v>
      </c>
      <c r="D20" s="43">
        <v>0.5</v>
      </c>
      <c r="E20" s="6">
        <v>500</v>
      </c>
      <c r="F20" s="6">
        <v>371</v>
      </c>
      <c r="G20" s="6">
        <v>366</v>
      </c>
      <c r="H20" s="6">
        <v>400</v>
      </c>
      <c r="I20" s="9">
        <f t="shared" si="0"/>
        <v>758</v>
      </c>
      <c r="J20" s="9">
        <f t="shared" si="1"/>
        <v>379000</v>
      </c>
      <c r="K20" s="7" t="s">
        <v>18</v>
      </c>
      <c r="L20" s="7" t="s">
        <v>18</v>
      </c>
      <c r="M20" s="7"/>
      <c r="N20" s="7" t="s">
        <v>18</v>
      </c>
      <c r="O20" s="7" t="s">
        <v>18</v>
      </c>
      <c r="P20" s="7" t="s">
        <v>18</v>
      </c>
      <c r="Q20" s="9"/>
      <c r="R20" s="7"/>
      <c r="S20" s="11"/>
      <c r="T20" s="8"/>
    </row>
    <row r="21" spans="1:20" s="6" customFormat="1">
      <c r="A21" s="40">
        <v>42872</v>
      </c>
      <c r="B21" s="6" t="s">
        <v>34</v>
      </c>
      <c r="C21" s="6">
        <v>1</v>
      </c>
      <c r="D21" s="43">
        <v>0.5</v>
      </c>
      <c r="E21" s="6">
        <v>200</v>
      </c>
      <c r="F21" s="6">
        <v>31</v>
      </c>
      <c r="G21" s="6">
        <v>40</v>
      </c>
      <c r="H21" s="6">
        <v>40</v>
      </c>
      <c r="I21" s="9">
        <f t="shared" si="0"/>
        <v>74</v>
      </c>
      <c r="J21" s="9">
        <f t="shared" si="1"/>
        <v>14800</v>
      </c>
      <c r="K21" s="7" t="s">
        <v>18</v>
      </c>
      <c r="L21" s="7" t="s">
        <v>18</v>
      </c>
      <c r="M21" s="7"/>
      <c r="N21" s="7" t="s">
        <v>18</v>
      </c>
      <c r="O21" s="7" t="s">
        <v>18</v>
      </c>
      <c r="P21" s="7" t="s">
        <v>18</v>
      </c>
      <c r="Q21" s="9"/>
      <c r="R21" s="7"/>
      <c r="S21" s="11"/>
      <c r="T21" s="8" t="s">
        <v>35</v>
      </c>
    </row>
    <row r="22" spans="1:20" s="6" customFormat="1">
      <c r="A22" s="40">
        <v>42872</v>
      </c>
      <c r="B22" s="6" t="s">
        <v>34</v>
      </c>
      <c r="C22" s="6">
        <v>1</v>
      </c>
      <c r="D22" s="43">
        <v>0.5</v>
      </c>
      <c r="E22" s="6">
        <v>200</v>
      </c>
      <c r="F22" s="6">
        <v>31</v>
      </c>
      <c r="G22" s="6">
        <v>26</v>
      </c>
      <c r="H22" s="6">
        <v>23</v>
      </c>
      <c r="I22" s="9">
        <f t="shared" si="0"/>
        <v>53.333333333333336</v>
      </c>
      <c r="J22" s="9">
        <f t="shared" si="1"/>
        <v>10666.666666666668</v>
      </c>
      <c r="K22" s="7" t="s">
        <v>18</v>
      </c>
      <c r="L22" s="7" t="s">
        <v>18</v>
      </c>
      <c r="M22" s="7"/>
      <c r="N22" s="7" t="s">
        <v>18</v>
      </c>
      <c r="O22" s="7" t="s">
        <v>18</v>
      </c>
      <c r="P22" s="7" t="s">
        <v>18</v>
      </c>
      <c r="Q22" s="9"/>
      <c r="R22" s="7"/>
      <c r="S22" s="11"/>
      <c r="T22" s="8" t="s">
        <v>35</v>
      </c>
    </row>
    <row r="23" spans="1:20" s="6" customFormat="1">
      <c r="A23" s="40">
        <v>42872</v>
      </c>
      <c r="B23" s="6" t="s">
        <v>25</v>
      </c>
      <c r="C23" s="6">
        <v>2</v>
      </c>
      <c r="D23" s="43">
        <v>1</v>
      </c>
      <c r="E23" s="6">
        <v>250</v>
      </c>
      <c r="F23" s="6">
        <v>3</v>
      </c>
      <c r="G23" s="6">
        <v>7</v>
      </c>
      <c r="H23" s="6">
        <v>7</v>
      </c>
      <c r="I23" s="9">
        <f t="shared" si="0"/>
        <v>5.666666666666667</v>
      </c>
      <c r="J23" s="9">
        <f t="shared" si="1"/>
        <v>1416.6666666666667</v>
      </c>
      <c r="K23" s="7" t="s">
        <v>18</v>
      </c>
      <c r="L23" s="7" t="s">
        <v>18</v>
      </c>
      <c r="M23" s="7"/>
      <c r="N23" s="7" t="s">
        <v>18</v>
      </c>
      <c r="O23" s="7" t="s">
        <v>18</v>
      </c>
      <c r="P23" s="7" t="s">
        <v>18</v>
      </c>
      <c r="Q23" s="9"/>
      <c r="R23" s="7"/>
      <c r="S23" s="11"/>
      <c r="T23" s="8"/>
    </row>
    <row r="24" spans="1:20" s="6" customFormat="1">
      <c r="A24" s="40">
        <v>42872</v>
      </c>
      <c r="B24" s="6" t="s">
        <v>36</v>
      </c>
      <c r="C24" s="6">
        <v>2</v>
      </c>
      <c r="D24" s="43">
        <v>0.5</v>
      </c>
      <c r="E24" s="6">
        <v>800</v>
      </c>
      <c r="F24" s="6">
        <v>136</v>
      </c>
      <c r="G24" s="6">
        <v>131</v>
      </c>
      <c r="H24" s="6">
        <v>134</v>
      </c>
      <c r="I24" s="9">
        <f t="shared" si="0"/>
        <v>267.33333333333331</v>
      </c>
      <c r="J24" s="9">
        <f t="shared" si="1"/>
        <v>213866.66666666666</v>
      </c>
      <c r="K24" s="7" t="s">
        <v>18</v>
      </c>
      <c r="L24" s="7" t="s">
        <v>18</v>
      </c>
      <c r="M24" s="7"/>
      <c r="N24" s="7" t="s">
        <v>18</v>
      </c>
      <c r="O24" s="7" t="s">
        <v>18</v>
      </c>
      <c r="P24" s="7" t="s">
        <v>18</v>
      </c>
      <c r="Q24" s="9"/>
      <c r="R24" s="7"/>
      <c r="S24" s="11"/>
      <c r="T24" s="8"/>
    </row>
    <row r="25" spans="1:20" s="6" customFormat="1">
      <c r="A25" s="40">
        <v>42872</v>
      </c>
      <c r="B25" s="6" t="s">
        <v>36</v>
      </c>
      <c r="C25" s="6">
        <v>2</v>
      </c>
      <c r="D25" s="43">
        <v>0.5</v>
      </c>
      <c r="E25" s="6">
        <v>250</v>
      </c>
      <c r="F25" s="6">
        <v>5</v>
      </c>
      <c r="G25" s="6">
        <v>8</v>
      </c>
      <c r="H25" s="6">
        <v>12</v>
      </c>
      <c r="I25" s="9">
        <f t="shared" si="0"/>
        <v>16.666666666666668</v>
      </c>
      <c r="J25" s="9">
        <f t="shared" si="1"/>
        <v>4166.666666666667</v>
      </c>
      <c r="K25" s="7" t="s">
        <v>18</v>
      </c>
      <c r="L25" s="7" t="s">
        <v>18</v>
      </c>
      <c r="M25" s="7"/>
      <c r="N25" s="7" t="s">
        <v>18</v>
      </c>
      <c r="O25" s="7" t="s">
        <v>18</v>
      </c>
      <c r="P25" s="7" t="s">
        <v>18</v>
      </c>
      <c r="Q25" s="9"/>
      <c r="R25" s="7"/>
      <c r="S25" s="11"/>
      <c r="T25" s="8"/>
    </row>
    <row r="26" spans="1:20" s="6" customFormat="1">
      <c r="A26" s="40">
        <v>42873</v>
      </c>
      <c r="B26" s="6" t="s">
        <v>37</v>
      </c>
      <c r="D26" s="43">
        <v>0.5</v>
      </c>
      <c r="E26" s="6">
        <v>350</v>
      </c>
      <c r="F26" s="6">
        <v>33</v>
      </c>
      <c r="G26" s="6">
        <v>32</v>
      </c>
      <c r="H26" s="6">
        <v>38</v>
      </c>
      <c r="I26" s="9">
        <f t="shared" si="0"/>
        <v>68.666666666666671</v>
      </c>
      <c r="J26" s="9">
        <f t="shared" si="1"/>
        <v>24033.333333333336</v>
      </c>
      <c r="K26" s="7" t="s">
        <v>18</v>
      </c>
      <c r="L26" s="7" t="s">
        <v>18</v>
      </c>
      <c r="M26" s="7"/>
      <c r="N26" s="7" t="s">
        <v>18</v>
      </c>
      <c r="O26" s="7" t="s">
        <v>18</v>
      </c>
      <c r="P26" s="7" t="s">
        <v>18</v>
      </c>
      <c r="Q26" s="9"/>
      <c r="R26" s="7"/>
      <c r="S26" s="11"/>
      <c r="T26" s="8"/>
    </row>
    <row r="27" spans="1:20" s="6" customFormat="1">
      <c r="A27" s="40">
        <v>42873</v>
      </c>
      <c r="B27" s="6" t="s">
        <v>31</v>
      </c>
      <c r="D27" s="43">
        <v>1</v>
      </c>
      <c r="E27" s="6">
        <v>250</v>
      </c>
      <c r="F27" s="6">
        <v>2</v>
      </c>
      <c r="G27" s="6">
        <v>4</v>
      </c>
      <c r="H27" s="6">
        <v>6</v>
      </c>
      <c r="I27" s="9">
        <f t="shared" si="0"/>
        <v>4</v>
      </c>
      <c r="J27" s="9">
        <f t="shared" si="1"/>
        <v>1000</v>
      </c>
      <c r="K27" s="7" t="s">
        <v>18</v>
      </c>
      <c r="L27" s="7" t="s">
        <v>18</v>
      </c>
      <c r="M27" s="7"/>
      <c r="N27" s="7" t="s">
        <v>18</v>
      </c>
      <c r="O27" s="7" t="s">
        <v>18</v>
      </c>
      <c r="P27" s="7" t="s">
        <v>18</v>
      </c>
      <c r="Q27" s="9"/>
      <c r="R27" s="7"/>
      <c r="S27" s="11"/>
      <c r="T27" s="8"/>
    </row>
    <row r="28" spans="1:20" s="6" customFormat="1">
      <c r="A28" s="40">
        <v>42873</v>
      </c>
      <c r="B28" s="6" t="s">
        <v>27</v>
      </c>
      <c r="D28" s="43">
        <v>1</v>
      </c>
      <c r="E28" s="6">
        <v>250</v>
      </c>
      <c r="F28" s="6">
        <v>0</v>
      </c>
      <c r="G28" s="6">
        <v>1</v>
      </c>
      <c r="H28" s="6">
        <v>2</v>
      </c>
      <c r="I28" s="9">
        <f t="shared" si="0"/>
        <v>1</v>
      </c>
      <c r="J28" s="9">
        <f t="shared" si="1"/>
        <v>250</v>
      </c>
      <c r="K28" s="7" t="s">
        <v>18</v>
      </c>
      <c r="L28" s="7" t="s">
        <v>18</v>
      </c>
      <c r="M28" s="7"/>
      <c r="N28" s="7" t="s">
        <v>18</v>
      </c>
      <c r="O28" s="7" t="s">
        <v>18</v>
      </c>
      <c r="P28" s="7" t="s">
        <v>18</v>
      </c>
      <c r="Q28" s="9"/>
      <c r="R28" s="7"/>
      <c r="S28" s="11"/>
      <c r="T28" s="8"/>
    </row>
    <row r="29" spans="1:20" s="6" customFormat="1">
      <c r="A29" s="40">
        <v>42873</v>
      </c>
      <c r="B29" s="6" t="s">
        <v>23</v>
      </c>
      <c r="D29" s="43">
        <v>1</v>
      </c>
      <c r="E29" s="6">
        <v>250</v>
      </c>
      <c r="F29" s="6">
        <v>23</v>
      </c>
      <c r="G29" s="6">
        <v>26</v>
      </c>
      <c r="H29" s="6">
        <v>20</v>
      </c>
      <c r="I29" s="9">
        <f t="shared" si="0"/>
        <v>23</v>
      </c>
      <c r="J29" s="9">
        <f t="shared" si="1"/>
        <v>5750</v>
      </c>
      <c r="K29" s="7" t="s">
        <v>18</v>
      </c>
      <c r="L29" s="7" t="s">
        <v>18</v>
      </c>
      <c r="M29" s="7"/>
      <c r="N29" s="7" t="s">
        <v>18</v>
      </c>
      <c r="O29" s="7" t="s">
        <v>18</v>
      </c>
      <c r="P29" s="7" t="s">
        <v>18</v>
      </c>
      <c r="Q29" s="9"/>
      <c r="R29" s="7"/>
      <c r="S29" s="11"/>
      <c r="T29" s="8"/>
    </row>
    <row r="30" spans="1:20" s="6" customFormat="1">
      <c r="A30" s="40">
        <v>42873</v>
      </c>
      <c r="B30" s="6" t="s">
        <v>24</v>
      </c>
      <c r="D30" s="43">
        <v>1</v>
      </c>
      <c r="E30" s="6">
        <v>200</v>
      </c>
      <c r="F30" s="6">
        <v>1</v>
      </c>
      <c r="G30" s="6">
        <v>1</v>
      </c>
      <c r="H30" s="6">
        <v>1</v>
      </c>
      <c r="I30" s="9">
        <f t="shared" si="0"/>
        <v>1</v>
      </c>
      <c r="J30" s="9">
        <f t="shared" si="1"/>
        <v>200</v>
      </c>
      <c r="K30" s="7" t="s">
        <v>18</v>
      </c>
      <c r="L30" s="7" t="s">
        <v>18</v>
      </c>
      <c r="M30" s="7"/>
      <c r="N30" s="7" t="s">
        <v>18</v>
      </c>
      <c r="O30" s="7" t="s">
        <v>18</v>
      </c>
      <c r="P30" s="7" t="s">
        <v>18</v>
      </c>
      <c r="Q30" s="9"/>
      <c r="R30" s="7"/>
      <c r="S30" s="11"/>
      <c r="T30" s="8"/>
    </row>
    <row r="31" spans="1:20" s="6" customFormat="1">
      <c r="A31" s="40">
        <v>42873</v>
      </c>
      <c r="B31" s="6" t="s">
        <v>34</v>
      </c>
      <c r="D31" s="43">
        <v>1</v>
      </c>
      <c r="E31" s="6">
        <v>300</v>
      </c>
      <c r="F31" s="6">
        <v>27</v>
      </c>
      <c r="G31" s="6">
        <v>43</v>
      </c>
      <c r="H31" s="6">
        <v>42</v>
      </c>
      <c r="I31" s="9">
        <f t="shared" si="0"/>
        <v>37.333333333333336</v>
      </c>
      <c r="J31" s="9">
        <f t="shared" si="1"/>
        <v>11200</v>
      </c>
      <c r="K31" s="7" t="s">
        <v>18</v>
      </c>
      <c r="L31" s="7" t="s">
        <v>18</v>
      </c>
      <c r="M31" s="7"/>
      <c r="N31" s="7" t="s">
        <v>18</v>
      </c>
      <c r="O31" s="7" t="s">
        <v>18</v>
      </c>
      <c r="P31" s="7" t="s">
        <v>18</v>
      </c>
      <c r="Q31" s="9"/>
      <c r="R31" s="7"/>
      <c r="S31" s="11"/>
      <c r="T31" s="8"/>
    </row>
    <row r="32" spans="1:20" s="6" customFormat="1">
      <c r="A32" s="40">
        <v>42873</v>
      </c>
      <c r="B32" s="6" t="s">
        <v>36</v>
      </c>
      <c r="D32" s="43">
        <v>1</v>
      </c>
      <c r="E32" s="6">
        <v>250</v>
      </c>
      <c r="F32" s="6">
        <v>16</v>
      </c>
      <c r="G32" s="6">
        <v>11</v>
      </c>
      <c r="H32" s="6">
        <v>16</v>
      </c>
      <c r="I32" s="9">
        <f t="shared" si="0"/>
        <v>14.333333333333334</v>
      </c>
      <c r="J32" s="9">
        <f t="shared" si="1"/>
        <v>3583.3333333333335</v>
      </c>
      <c r="K32" s="7" t="s">
        <v>18</v>
      </c>
      <c r="L32" s="7" t="s">
        <v>18</v>
      </c>
      <c r="M32" s="7"/>
      <c r="N32" s="7" t="s">
        <v>18</v>
      </c>
      <c r="O32" s="7" t="s">
        <v>18</v>
      </c>
      <c r="P32" s="7" t="s">
        <v>18</v>
      </c>
      <c r="Q32" s="9"/>
      <c r="R32" s="7"/>
      <c r="S32" s="11"/>
      <c r="T32" s="8"/>
    </row>
    <row r="33" spans="1:21" s="6" customFormat="1">
      <c r="A33" s="40">
        <v>42874</v>
      </c>
      <c r="B33" s="6" t="s">
        <v>37</v>
      </c>
      <c r="D33" s="43">
        <v>2</v>
      </c>
      <c r="E33" s="6">
        <v>500</v>
      </c>
      <c r="F33" s="6">
        <v>49</v>
      </c>
      <c r="G33" s="6">
        <v>44</v>
      </c>
      <c r="H33" s="6">
        <v>50</v>
      </c>
      <c r="I33" s="9">
        <f t="shared" si="0"/>
        <v>23.833333333333332</v>
      </c>
      <c r="J33" s="9">
        <f t="shared" si="1"/>
        <v>11916.666666666666</v>
      </c>
      <c r="K33" s="47">
        <v>17</v>
      </c>
      <c r="L33" s="7"/>
      <c r="M33" s="7"/>
      <c r="N33" s="6">
        <v>500</v>
      </c>
      <c r="O33" s="9">
        <f>N33*I33</f>
        <v>11916.666666666666</v>
      </c>
      <c r="P33" s="6" t="s">
        <v>18</v>
      </c>
      <c r="Q33" s="9"/>
      <c r="S33" s="11"/>
      <c r="T33" s="8"/>
    </row>
    <row r="34" spans="1:21" s="6" customFormat="1">
      <c r="A34" s="40">
        <v>42874</v>
      </c>
      <c r="B34" s="6" t="s">
        <v>38</v>
      </c>
      <c r="D34" s="43">
        <v>2</v>
      </c>
      <c r="E34" s="6">
        <v>175</v>
      </c>
      <c r="F34" s="6">
        <v>27</v>
      </c>
      <c r="G34" s="6">
        <v>23</v>
      </c>
      <c r="H34" s="6">
        <v>20</v>
      </c>
      <c r="I34" s="9">
        <f t="shared" ref="I34:I65" si="2">AVERAGE(F34:H34)/D34</f>
        <v>11.666666666666666</v>
      </c>
      <c r="J34" s="9">
        <f t="shared" ref="J34:J65" si="3">I34*E34</f>
        <v>2041.6666666666665</v>
      </c>
      <c r="K34" s="47">
        <v>19</v>
      </c>
      <c r="L34" s="7"/>
      <c r="M34" s="7"/>
      <c r="N34" s="6">
        <v>175</v>
      </c>
      <c r="O34" s="9">
        <f t="shared" ref="O34:O36" si="4">N34*I34</f>
        <v>2041.6666666666665</v>
      </c>
      <c r="P34" s="6" t="s">
        <v>18</v>
      </c>
      <c r="Q34" s="9"/>
      <c r="S34" s="11"/>
      <c r="T34" s="8"/>
    </row>
    <row r="35" spans="1:21" s="6" customFormat="1">
      <c r="A35" s="40">
        <v>42874</v>
      </c>
      <c r="B35" s="6" t="s">
        <v>39</v>
      </c>
      <c r="D35" s="43">
        <v>1</v>
      </c>
      <c r="E35" s="6">
        <v>150</v>
      </c>
      <c r="F35" s="6">
        <v>2</v>
      </c>
      <c r="G35" s="6">
        <v>1</v>
      </c>
      <c r="H35" s="6">
        <v>4</v>
      </c>
      <c r="I35" s="9">
        <f t="shared" si="2"/>
        <v>2.3333333333333335</v>
      </c>
      <c r="J35" s="9">
        <f t="shared" si="3"/>
        <v>350</v>
      </c>
      <c r="K35" s="47">
        <v>8</v>
      </c>
      <c r="L35" s="7"/>
      <c r="M35" s="7"/>
      <c r="N35" s="6">
        <v>150</v>
      </c>
      <c r="O35" s="9">
        <f t="shared" si="4"/>
        <v>350</v>
      </c>
      <c r="P35" s="6" t="s">
        <v>18</v>
      </c>
      <c r="Q35" s="9"/>
      <c r="S35" s="11"/>
      <c r="T35" s="8"/>
    </row>
    <row r="36" spans="1:21" s="6" customFormat="1" ht="30">
      <c r="A36" s="40">
        <v>42874</v>
      </c>
      <c r="B36" s="6" t="s">
        <v>23</v>
      </c>
      <c r="D36" s="43">
        <v>0.5</v>
      </c>
      <c r="E36" s="6">
        <v>800</v>
      </c>
      <c r="F36" s="6">
        <v>133</v>
      </c>
      <c r="G36" s="6">
        <v>139</v>
      </c>
      <c r="H36" s="6">
        <v>106</v>
      </c>
      <c r="I36" s="9">
        <f t="shared" si="2"/>
        <v>252</v>
      </c>
      <c r="J36" s="9">
        <f t="shared" si="3"/>
        <v>201600</v>
      </c>
      <c r="K36" s="47">
        <v>5</v>
      </c>
      <c r="L36" s="7">
        <v>80640</v>
      </c>
      <c r="M36" s="7">
        <f>L36/I36</f>
        <v>320</v>
      </c>
      <c r="N36" s="6">
        <v>320</v>
      </c>
      <c r="O36" s="9">
        <f t="shared" si="4"/>
        <v>80640</v>
      </c>
      <c r="P36" s="6" t="s">
        <v>18</v>
      </c>
      <c r="Q36" s="9"/>
      <c r="S36" s="11"/>
      <c r="T36" s="12" t="s">
        <v>52</v>
      </c>
      <c r="U36" s="6" t="s">
        <v>40</v>
      </c>
    </row>
    <row r="37" spans="1:21" s="6" customFormat="1">
      <c r="A37" s="40">
        <v>42875</v>
      </c>
      <c r="B37" s="6" t="s">
        <v>17</v>
      </c>
      <c r="D37" s="43">
        <v>0.5</v>
      </c>
      <c r="E37" s="6">
        <v>500</v>
      </c>
      <c r="F37" s="6">
        <v>95</v>
      </c>
      <c r="G37" s="6">
        <v>103</v>
      </c>
      <c r="H37" s="6">
        <v>126</v>
      </c>
      <c r="I37" s="9">
        <f t="shared" si="2"/>
        <v>216</v>
      </c>
      <c r="J37" s="9">
        <f t="shared" si="3"/>
        <v>108000</v>
      </c>
      <c r="K37" s="48">
        <v>22</v>
      </c>
      <c r="L37" s="7"/>
      <c r="M37" s="7"/>
      <c r="N37" s="6">
        <v>500</v>
      </c>
      <c r="O37" s="9">
        <f t="shared" ref="O37:O42" si="5">N37*I37</f>
        <v>108000</v>
      </c>
      <c r="P37" s="6" t="s">
        <v>18</v>
      </c>
      <c r="Q37" s="9">
        <f t="shared" ref="Q37:Q38" si="6">J37-O37</f>
        <v>0</v>
      </c>
      <c r="R37" s="5"/>
      <c r="S37" s="11"/>
      <c r="T37" s="8"/>
      <c r="U37" s="6" t="s">
        <v>41</v>
      </c>
    </row>
    <row r="38" spans="1:21" s="6" customFormat="1">
      <c r="A38" s="40">
        <v>42875</v>
      </c>
      <c r="B38" s="6" t="s">
        <v>38</v>
      </c>
      <c r="D38" s="43">
        <v>0.5</v>
      </c>
      <c r="E38" s="6">
        <v>500</v>
      </c>
      <c r="F38" s="6">
        <v>89</v>
      </c>
      <c r="G38" s="6">
        <v>94</v>
      </c>
      <c r="H38" s="6">
        <v>86</v>
      </c>
      <c r="I38" s="9">
        <f t="shared" si="2"/>
        <v>179.33333333333334</v>
      </c>
      <c r="J38" s="9">
        <f t="shared" si="3"/>
        <v>89666.666666666672</v>
      </c>
      <c r="K38" s="48">
        <v>19</v>
      </c>
      <c r="L38" s="7"/>
      <c r="M38" s="7"/>
      <c r="N38" s="6">
        <v>500</v>
      </c>
      <c r="O38" s="9">
        <f t="shared" si="5"/>
        <v>89666.666666666672</v>
      </c>
      <c r="P38" s="6" t="s">
        <v>18</v>
      </c>
      <c r="Q38" s="9">
        <f t="shared" si="6"/>
        <v>0</v>
      </c>
      <c r="R38" s="5"/>
      <c r="S38" s="11"/>
      <c r="T38" s="13"/>
      <c r="U38" s="6" t="s">
        <v>41</v>
      </c>
    </row>
    <row r="39" spans="1:21" s="6" customFormat="1">
      <c r="A39" s="40">
        <v>42875</v>
      </c>
      <c r="B39" s="6" t="s">
        <v>27</v>
      </c>
      <c r="D39" s="43">
        <v>0.5</v>
      </c>
      <c r="E39" s="6">
        <v>800</v>
      </c>
      <c r="F39" s="6">
        <v>201</v>
      </c>
      <c r="G39" s="6">
        <v>194</v>
      </c>
      <c r="H39" s="6">
        <v>185</v>
      </c>
      <c r="I39" s="9">
        <f t="shared" si="2"/>
        <v>386.66666666666669</v>
      </c>
      <c r="J39" s="9">
        <f t="shared" si="3"/>
        <v>309333.33333333337</v>
      </c>
      <c r="K39" s="48">
        <v>5</v>
      </c>
      <c r="L39" s="7"/>
      <c r="M39" s="7"/>
      <c r="N39" s="6">
        <v>300</v>
      </c>
      <c r="O39" s="9">
        <f t="shared" si="5"/>
        <v>116000</v>
      </c>
      <c r="P39" s="6" t="s">
        <v>54</v>
      </c>
      <c r="Q39" s="9">
        <f>J39-O39</f>
        <v>193333.33333333337</v>
      </c>
      <c r="R39" s="5">
        <v>42877</v>
      </c>
      <c r="S39" s="11"/>
      <c r="T39" s="8"/>
      <c r="U39" s="6" t="s">
        <v>42</v>
      </c>
    </row>
    <row r="40" spans="1:21" s="6" customFormat="1">
      <c r="A40" s="40">
        <v>42875</v>
      </c>
      <c r="B40" s="6" t="s">
        <v>23</v>
      </c>
      <c r="D40" s="43">
        <v>0.5</v>
      </c>
      <c r="E40" s="6">
        <v>280</v>
      </c>
      <c r="F40" s="6">
        <v>16</v>
      </c>
      <c r="G40" s="6">
        <v>17</v>
      </c>
      <c r="H40" s="6">
        <v>15</v>
      </c>
      <c r="I40" s="9">
        <f t="shared" si="2"/>
        <v>32</v>
      </c>
      <c r="J40" s="9">
        <f t="shared" si="3"/>
        <v>8960</v>
      </c>
      <c r="K40" s="48">
        <v>5</v>
      </c>
      <c r="L40" s="7"/>
      <c r="M40" s="7"/>
      <c r="N40" s="6">
        <v>280</v>
      </c>
      <c r="O40" s="9">
        <f t="shared" si="5"/>
        <v>8960</v>
      </c>
      <c r="P40" s="6" t="s">
        <v>55</v>
      </c>
      <c r="Q40" s="9">
        <f t="shared" ref="Q40:Q45" si="7">J40-O40</f>
        <v>0</v>
      </c>
      <c r="R40" s="5">
        <v>42877</v>
      </c>
      <c r="S40" s="11"/>
      <c r="T40" s="8"/>
      <c r="U40" s="6" t="s">
        <v>41</v>
      </c>
    </row>
    <row r="41" spans="1:21" s="6" customFormat="1">
      <c r="A41" s="40">
        <v>42875</v>
      </c>
      <c r="B41" s="6" t="s">
        <v>24</v>
      </c>
      <c r="D41" s="43">
        <v>0.5</v>
      </c>
      <c r="E41" s="6">
        <v>750</v>
      </c>
      <c r="F41" s="6">
        <v>192</v>
      </c>
      <c r="G41" s="6">
        <v>180</v>
      </c>
      <c r="H41" s="6">
        <v>190</v>
      </c>
      <c r="I41" s="9">
        <f t="shared" si="2"/>
        <v>374.66666666666669</v>
      </c>
      <c r="J41" s="9">
        <f t="shared" si="3"/>
        <v>281000</v>
      </c>
      <c r="K41" s="48">
        <v>7</v>
      </c>
      <c r="L41" s="7"/>
      <c r="M41" s="7"/>
      <c r="N41" s="6">
        <v>500</v>
      </c>
      <c r="O41" s="9">
        <f t="shared" si="5"/>
        <v>187333.33333333334</v>
      </c>
      <c r="P41" s="6" t="s">
        <v>18</v>
      </c>
      <c r="Q41" s="9">
        <f t="shared" si="7"/>
        <v>93666.666666666657</v>
      </c>
      <c r="R41" s="5"/>
      <c r="S41" s="11"/>
      <c r="T41" s="8"/>
      <c r="U41" s="6" t="s">
        <v>43</v>
      </c>
    </row>
    <row r="42" spans="1:21" s="6" customFormat="1">
      <c r="A42" s="40">
        <v>42875</v>
      </c>
      <c r="B42" s="6" t="s">
        <v>44</v>
      </c>
      <c r="D42" s="43">
        <v>1</v>
      </c>
      <c r="E42" s="6">
        <v>200</v>
      </c>
      <c r="F42" s="6">
        <v>56</v>
      </c>
      <c r="G42" s="6">
        <v>54</v>
      </c>
      <c r="H42" s="6">
        <v>68</v>
      </c>
      <c r="I42" s="9">
        <f t="shared" si="2"/>
        <v>59.333333333333336</v>
      </c>
      <c r="J42" s="9">
        <f t="shared" si="3"/>
        <v>11866.666666666668</v>
      </c>
      <c r="K42" s="48">
        <v>3</v>
      </c>
      <c r="L42" s="7"/>
      <c r="M42" s="7"/>
      <c r="N42" s="6">
        <v>200</v>
      </c>
      <c r="O42" s="9">
        <f t="shared" si="5"/>
        <v>11866.666666666668</v>
      </c>
      <c r="P42" s="6" t="s">
        <v>18</v>
      </c>
      <c r="Q42" s="9">
        <f t="shared" si="7"/>
        <v>0</v>
      </c>
      <c r="R42" s="5"/>
      <c r="S42" s="11"/>
      <c r="T42" s="8"/>
      <c r="U42" s="6" t="s">
        <v>45</v>
      </c>
    </row>
    <row r="43" spans="1:21" s="6" customFormat="1">
      <c r="A43" s="40">
        <v>42876</v>
      </c>
      <c r="B43" s="6" t="s">
        <v>17</v>
      </c>
      <c r="D43" s="43">
        <v>1</v>
      </c>
      <c r="E43" s="6">
        <v>250</v>
      </c>
      <c r="F43" s="6">
        <v>53</v>
      </c>
      <c r="G43" s="6">
        <v>61</v>
      </c>
      <c r="H43" s="6">
        <v>45</v>
      </c>
      <c r="I43" s="9">
        <f t="shared" si="2"/>
        <v>53</v>
      </c>
      <c r="J43" s="9">
        <f t="shared" si="3"/>
        <v>13250</v>
      </c>
      <c r="K43" s="48">
        <v>22</v>
      </c>
      <c r="L43" s="7"/>
      <c r="M43" s="7"/>
      <c r="N43" s="49">
        <v>250</v>
      </c>
      <c r="O43" s="45">
        <f t="shared" ref="O43:O51" si="8">N43*I43</f>
        <v>13250</v>
      </c>
      <c r="P43" s="6" t="s">
        <v>18</v>
      </c>
      <c r="Q43" s="9">
        <f t="shared" si="7"/>
        <v>0</v>
      </c>
      <c r="R43" s="5"/>
      <c r="S43" s="14"/>
      <c r="T43" s="8"/>
    </row>
    <row r="44" spans="1:21" s="6" customFormat="1">
      <c r="A44" s="40">
        <v>42876</v>
      </c>
      <c r="B44" s="6" t="s">
        <v>46</v>
      </c>
      <c r="D44" s="43">
        <v>0.5</v>
      </c>
      <c r="E44" s="6">
        <v>800</v>
      </c>
      <c r="F44" s="6">
        <v>72</v>
      </c>
      <c r="G44" s="6">
        <v>71</v>
      </c>
      <c r="H44" s="6">
        <v>88</v>
      </c>
      <c r="I44" s="9">
        <f t="shared" si="2"/>
        <v>154</v>
      </c>
      <c r="J44" s="9">
        <f t="shared" si="3"/>
        <v>123200</v>
      </c>
      <c r="K44" s="48">
        <v>23</v>
      </c>
      <c r="L44" s="7"/>
      <c r="M44" s="7"/>
      <c r="N44" s="49">
        <v>350</v>
      </c>
      <c r="O44" s="45">
        <f t="shared" si="8"/>
        <v>53900</v>
      </c>
      <c r="P44" s="6" t="s">
        <v>60</v>
      </c>
      <c r="Q44" s="9">
        <f>J44-O44</f>
        <v>69300</v>
      </c>
      <c r="R44" s="5">
        <v>42877</v>
      </c>
      <c r="S44" s="11"/>
      <c r="T44" s="8"/>
    </row>
    <row r="45" spans="1:21" s="6" customFormat="1">
      <c r="A45" s="40">
        <v>42876</v>
      </c>
      <c r="B45" s="6" t="s">
        <v>47</v>
      </c>
      <c r="D45" s="43">
        <v>0.5</v>
      </c>
      <c r="E45" s="6">
        <v>800</v>
      </c>
      <c r="F45" s="6">
        <v>81</v>
      </c>
      <c r="G45" s="6">
        <v>80</v>
      </c>
      <c r="H45" s="6">
        <v>76</v>
      </c>
      <c r="I45" s="9">
        <f t="shared" si="2"/>
        <v>158</v>
      </c>
      <c r="J45" s="9">
        <f t="shared" si="3"/>
        <v>126400</v>
      </c>
      <c r="K45" s="48">
        <v>12</v>
      </c>
      <c r="L45" s="7"/>
      <c r="M45" s="7"/>
      <c r="N45" s="49">
        <v>350</v>
      </c>
      <c r="O45" s="45">
        <f t="shared" si="8"/>
        <v>55300</v>
      </c>
      <c r="P45" s="6" t="s">
        <v>18</v>
      </c>
      <c r="Q45" s="9">
        <f t="shared" si="7"/>
        <v>71100</v>
      </c>
      <c r="R45" s="5"/>
      <c r="S45" s="11"/>
      <c r="T45" s="8"/>
    </row>
    <row r="46" spans="1:21" s="6" customFormat="1">
      <c r="A46" s="40">
        <v>42876</v>
      </c>
      <c r="B46" s="6" t="s">
        <v>27</v>
      </c>
      <c r="D46" s="43">
        <v>0.5</v>
      </c>
      <c r="E46" s="6">
        <v>800</v>
      </c>
      <c r="F46" s="6">
        <v>278</v>
      </c>
      <c r="G46" s="6">
        <v>294</v>
      </c>
      <c r="H46" s="6">
        <v>267</v>
      </c>
      <c r="I46" s="9">
        <f t="shared" si="2"/>
        <v>559.33333333333337</v>
      </c>
      <c r="J46" s="9">
        <f t="shared" si="3"/>
        <v>447466.66666666669</v>
      </c>
      <c r="K46" s="48">
        <v>11</v>
      </c>
      <c r="L46" s="7"/>
      <c r="M46" s="7"/>
      <c r="N46" s="49">
        <v>150</v>
      </c>
      <c r="O46" s="45">
        <f t="shared" si="8"/>
        <v>83900</v>
      </c>
      <c r="P46" s="6" t="s">
        <v>58</v>
      </c>
      <c r="Q46" s="9">
        <f>J46-O46</f>
        <v>363566.66666666669</v>
      </c>
      <c r="R46" s="5">
        <v>42877</v>
      </c>
      <c r="S46" s="11"/>
      <c r="T46" s="8" t="s">
        <v>59</v>
      </c>
    </row>
    <row r="47" spans="1:21" s="6" customFormat="1">
      <c r="A47" s="40">
        <v>42876</v>
      </c>
      <c r="B47" s="6" t="s">
        <v>23</v>
      </c>
      <c r="D47" s="43">
        <v>0.5</v>
      </c>
      <c r="E47" s="6">
        <v>800</v>
      </c>
      <c r="F47" s="6">
        <v>118</v>
      </c>
      <c r="G47" s="6">
        <v>125</v>
      </c>
      <c r="H47" s="6">
        <v>122</v>
      </c>
      <c r="I47" s="9">
        <f t="shared" si="2"/>
        <v>243.33333333333334</v>
      </c>
      <c r="J47" s="9">
        <f t="shared" si="3"/>
        <v>194666.66666666669</v>
      </c>
      <c r="K47" s="48">
        <v>11</v>
      </c>
      <c r="L47" s="7"/>
      <c r="M47" s="7"/>
      <c r="N47" s="49">
        <v>250</v>
      </c>
      <c r="O47" s="45">
        <f t="shared" si="8"/>
        <v>60833.333333333336</v>
      </c>
      <c r="P47" s="6" t="s">
        <v>58</v>
      </c>
      <c r="Q47" s="9">
        <f>J47-O47</f>
        <v>133833.33333333334</v>
      </c>
      <c r="R47" s="5">
        <v>42877</v>
      </c>
      <c r="S47" s="11"/>
      <c r="T47" s="8" t="s">
        <v>59</v>
      </c>
    </row>
    <row r="48" spans="1:21" s="6" customFormat="1">
      <c r="A48" s="40">
        <v>42876</v>
      </c>
      <c r="B48" s="6" t="s">
        <v>34</v>
      </c>
      <c r="D48" s="43">
        <v>0.5</v>
      </c>
      <c r="E48" s="6">
        <v>800</v>
      </c>
      <c r="F48" s="6">
        <v>116</v>
      </c>
      <c r="G48" s="6">
        <v>102</v>
      </c>
      <c r="H48" s="6">
        <v>105</v>
      </c>
      <c r="I48" s="9">
        <f t="shared" si="2"/>
        <v>215.33333333333334</v>
      </c>
      <c r="J48" s="9">
        <f t="shared" si="3"/>
        <v>172266.66666666669</v>
      </c>
      <c r="K48" s="48">
        <v>7</v>
      </c>
      <c r="L48" s="7"/>
      <c r="M48" s="7"/>
      <c r="N48" s="49">
        <v>250</v>
      </c>
      <c r="O48" s="45">
        <f t="shared" si="8"/>
        <v>53833.333333333336</v>
      </c>
      <c r="P48" s="6" t="s">
        <v>61</v>
      </c>
      <c r="Q48" s="9">
        <f>J48-O48</f>
        <v>118433.33333333334</v>
      </c>
      <c r="R48" s="5">
        <v>42877</v>
      </c>
      <c r="S48" s="11"/>
      <c r="T48" s="8"/>
    </row>
    <row r="49" spans="1:20" s="6" customFormat="1">
      <c r="A49" s="40">
        <v>42876</v>
      </c>
      <c r="B49" s="6" t="s">
        <v>36</v>
      </c>
      <c r="D49" s="43">
        <v>1</v>
      </c>
      <c r="E49" s="6">
        <v>250</v>
      </c>
      <c r="F49" s="6">
        <v>33</v>
      </c>
      <c r="G49" s="6">
        <v>38</v>
      </c>
      <c r="H49" s="6">
        <v>27</v>
      </c>
      <c r="I49" s="9">
        <f t="shared" si="2"/>
        <v>32.666666666666664</v>
      </c>
      <c r="J49" s="9">
        <f t="shared" si="3"/>
        <v>8166.6666666666661</v>
      </c>
      <c r="K49" s="48">
        <v>16</v>
      </c>
      <c r="L49" s="7"/>
      <c r="M49" s="7"/>
      <c r="N49" s="49">
        <v>250</v>
      </c>
      <c r="O49" s="45">
        <f t="shared" si="8"/>
        <v>8166.6666666666661</v>
      </c>
      <c r="P49" s="6" t="s">
        <v>18</v>
      </c>
      <c r="Q49" s="9">
        <f t="shared" ref="Q49" si="9">J49-O49</f>
        <v>0</v>
      </c>
      <c r="R49" s="5"/>
      <c r="S49" s="11"/>
      <c r="T49" s="8"/>
    </row>
    <row r="50" spans="1:20" s="6" customFormat="1">
      <c r="A50" s="40">
        <v>42876</v>
      </c>
      <c r="B50" s="6" t="s">
        <v>44</v>
      </c>
      <c r="D50" s="43">
        <v>0.5</v>
      </c>
      <c r="E50" s="6">
        <v>800</v>
      </c>
      <c r="F50" s="6">
        <v>177</v>
      </c>
      <c r="G50" s="6">
        <v>158</v>
      </c>
      <c r="H50" s="6">
        <v>134</v>
      </c>
      <c r="I50" s="9">
        <f t="shared" si="2"/>
        <v>312.66666666666669</v>
      </c>
      <c r="J50" s="9">
        <f t="shared" si="3"/>
        <v>250133.33333333334</v>
      </c>
      <c r="K50" s="48">
        <v>13</v>
      </c>
      <c r="L50" s="7"/>
      <c r="M50" s="7"/>
      <c r="N50" s="49">
        <v>150</v>
      </c>
      <c r="O50" s="45">
        <f t="shared" si="8"/>
        <v>46900</v>
      </c>
      <c r="P50" s="6" t="s">
        <v>56</v>
      </c>
      <c r="Q50" s="9">
        <f>J50-O50</f>
        <v>203233.33333333334</v>
      </c>
      <c r="R50" s="5">
        <v>42877</v>
      </c>
      <c r="S50" s="11"/>
      <c r="T50" s="8" t="s">
        <v>57</v>
      </c>
    </row>
    <row r="51" spans="1:20" s="6" customFormat="1">
      <c r="A51" s="40">
        <v>42876</v>
      </c>
      <c r="B51" s="6" t="s">
        <v>48</v>
      </c>
      <c r="D51" s="43">
        <v>0.5</v>
      </c>
      <c r="E51" s="6">
        <v>800</v>
      </c>
      <c r="F51" s="6">
        <v>145</v>
      </c>
      <c r="G51" s="6">
        <v>104</v>
      </c>
      <c r="H51" s="6">
        <v>145</v>
      </c>
      <c r="I51" s="9">
        <f t="shared" si="2"/>
        <v>262.66666666666669</v>
      </c>
      <c r="J51" s="9">
        <f t="shared" si="3"/>
        <v>210133.33333333334</v>
      </c>
      <c r="K51" s="48">
        <v>13</v>
      </c>
      <c r="L51" s="7"/>
      <c r="M51" s="7"/>
      <c r="N51" s="49">
        <v>200</v>
      </c>
      <c r="O51" s="45">
        <f t="shared" si="8"/>
        <v>52533.333333333336</v>
      </c>
      <c r="P51" s="6" t="s">
        <v>56</v>
      </c>
      <c r="Q51" s="9">
        <f>J51-O51</f>
        <v>157600</v>
      </c>
      <c r="R51" s="5">
        <v>42877</v>
      </c>
      <c r="S51" s="11"/>
      <c r="T51" s="8" t="s">
        <v>57</v>
      </c>
    </row>
    <row r="52" spans="1:20" s="6" customFormat="1">
      <c r="A52" s="40">
        <v>42877</v>
      </c>
      <c r="B52" s="6" t="s">
        <v>17</v>
      </c>
      <c r="D52" s="43">
        <v>1</v>
      </c>
      <c r="E52" s="6">
        <v>125</v>
      </c>
      <c r="F52" s="6">
        <v>5</v>
      </c>
      <c r="G52" s="6">
        <v>6</v>
      </c>
      <c r="H52" s="6">
        <v>4</v>
      </c>
      <c r="I52" s="9">
        <f t="shared" si="2"/>
        <v>5</v>
      </c>
      <c r="J52" s="9">
        <f t="shared" si="3"/>
        <v>625</v>
      </c>
      <c r="K52" s="48">
        <v>22</v>
      </c>
      <c r="L52" s="7"/>
      <c r="M52" s="7"/>
      <c r="N52" s="49">
        <v>125</v>
      </c>
      <c r="O52" s="45">
        <f t="shared" ref="O52:O58" si="10">N52*I52</f>
        <v>625</v>
      </c>
      <c r="P52" s="6" t="s">
        <v>18</v>
      </c>
      <c r="Q52" s="9">
        <f t="shared" ref="Q52:Q61" si="11">J52-O52</f>
        <v>0</v>
      </c>
      <c r="R52" s="5"/>
      <c r="S52" s="11"/>
      <c r="T52" s="8"/>
    </row>
    <row r="53" spans="1:20" s="6" customFormat="1">
      <c r="A53" s="40">
        <v>42877</v>
      </c>
      <c r="B53" s="6" t="s">
        <v>46</v>
      </c>
      <c r="D53" s="43">
        <v>1</v>
      </c>
      <c r="E53" s="6">
        <v>200</v>
      </c>
      <c r="F53" s="6">
        <v>10</v>
      </c>
      <c r="G53" s="6">
        <v>9</v>
      </c>
      <c r="H53" s="6">
        <v>8</v>
      </c>
      <c r="I53" s="9">
        <f t="shared" si="2"/>
        <v>9</v>
      </c>
      <c r="J53" s="9">
        <f t="shared" si="3"/>
        <v>1800</v>
      </c>
      <c r="K53" s="48">
        <v>23</v>
      </c>
      <c r="L53" s="7"/>
      <c r="M53" s="7"/>
      <c r="N53" s="49">
        <v>200</v>
      </c>
      <c r="O53" s="45">
        <f t="shared" si="10"/>
        <v>1800</v>
      </c>
      <c r="P53" s="6" t="s">
        <v>18</v>
      </c>
      <c r="Q53" s="9">
        <f t="shared" si="11"/>
        <v>0</v>
      </c>
      <c r="R53" s="5"/>
      <c r="S53" s="11"/>
      <c r="T53" s="8"/>
    </row>
    <row r="54" spans="1:20" s="6" customFormat="1">
      <c r="A54" s="40">
        <v>42877</v>
      </c>
      <c r="B54" s="6" t="s">
        <v>49</v>
      </c>
      <c r="D54" s="43">
        <v>1</v>
      </c>
      <c r="E54" s="6">
        <v>250</v>
      </c>
      <c r="F54" s="6">
        <v>1</v>
      </c>
      <c r="G54" s="6">
        <v>3</v>
      </c>
      <c r="H54" s="6">
        <v>3</v>
      </c>
      <c r="I54" s="9">
        <f t="shared" si="2"/>
        <v>2.3333333333333335</v>
      </c>
      <c r="J54" s="9">
        <f t="shared" si="3"/>
        <v>583.33333333333337</v>
      </c>
      <c r="K54" s="48">
        <v>12</v>
      </c>
      <c r="L54" s="7"/>
      <c r="M54" s="7"/>
      <c r="N54" s="49">
        <v>250</v>
      </c>
      <c r="O54" s="45">
        <f t="shared" si="10"/>
        <v>583.33333333333337</v>
      </c>
      <c r="P54" s="6" t="s">
        <v>18</v>
      </c>
      <c r="Q54" s="9">
        <f t="shared" si="11"/>
        <v>0</v>
      </c>
      <c r="R54" s="5"/>
      <c r="S54" s="11"/>
      <c r="T54" s="8"/>
    </row>
    <row r="55" spans="1:20" s="6" customFormat="1">
      <c r="A55" s="40">
        <v>42877</v>
      </c>
      <c r="B55" s="6" t="s">
        <v>50</v>
      </c>
      <c r="D55" s="43">
        <v>1</v>
      </c>
      <c r="E55" s="6">
        <v>175</v>
      </c>
      <c r="F55" s="6">
        <v>3</v>
      </c>
      <c r="G55" s="6">
        <v>4</v>
      </c>
      <c r="H55" s="6">
        <v>1</v>
      </c>
      <c r="I55" s="9">
        <f t="shared" si="2"/>
        <v>2.6666666666666665</v>
      </c>
      <c r="J55" s="9">
        <f t="shared" si="3"/>
        <v>466.66666666666663</v>
      </c>
      <c r="K55" s="48">
        <v>8</v>
      </c>
      <c r="L55" s="7"/>
      <c r="M55" s="7"/>
      <c r="N55" s="49">
        <v>175</v>
      </c>
      <c r="O55" s="45">
        <f t="shared" si="10"/>
        <v>466.66666666666663</v>
      </c>
      <c r="P55" s="6" t="s">
        <v>18</v>
      </c>
      <c r="Q55" s="9">
        <f t="shared" si="11"/>
        <v>0</v>
      </c>
      <c r="R55" s="5"/>
      <c r="S55" s="11"/>
      <c r="T55" s="8"/>
    </row>
    <row r="56" spans="1:20" s="6" customFormat="1">
      <c r="A56" s="40">
        <v>42877</v>
      </c>
      <c r="B56" s="6" t="s">
        <v>23</v>
      </c>
      <c r="D56" s="43">
        <v>1</v>
      </c>
      <c r="E56" s="6">
        <v>200</v>
      </c>
      <c r="F56" s="6">
        <v>17</v>
      </c>
      <c r="G56" s="6">
        <v>18</v>
      </c>
      <c r="H56" s="6">
        <v>16</v>
      </c>
      <c r="I56" s="9">
        <f t="shared" si="2"/>
        <v>17</v>
      </c>
      <c r="J56" s="9">
        <f t="shared" si="3"/>
        <v>3400</v>
      </c>
      <c r="K56" s="48">
        <v>11</v>
      </c>
      <c r="L56" s="7"/>
      <c r="M56" s="7"/>
      <c r="N56" s="49">
        <v>200</v>
      </c>
      <c r="O56" s="45">
        <f t="shared" si="10"/>
        <v>3400</v>
      </c>
      <c r="P56" s="6" t="s">
        <v>18</v>
      </c>
      <c r="Q56" s="9">
        <f t="shared" si="11"/>
        <v>0</v>
      </c>
      <c r="R56" s="5"/>
      <c r="S56" s="11"/>
      <c r="T56" s="8"/>
    </row>
    <row r="57" spans="1:20" s="6" customFormat="1">
      <c r="A57" s="40">
        <v>42877</v>
      </c>
      <c r="B57" s="6" t="s">
        <v>36</v>
      </c>
      <c r="D57" s="43">
        <v>1</v>
      </c>
      <c r="E57" s="6">
        <v>250</v>
      </c>
      <c r="F57" s="6">
        <v>97</v>
      </c>
      <c r="G57" s="6">
        <v>101</v>
      </c>
      <c r="H57" s="6">
        <v>96</v>
      </c>
      <c r="I57" s="9">
        <f t="shared" si="2"/>
        <v>98</v>
      </c>
      <c r="J57" s="9">
        <f t="shared" si="3"/>
        <v>24500</v>
      </c>
      <c r="K57" s="48">
        <v>16</v>
      </c>
      <c r="L57" s="7"/>
      <c r="M57" s="7"/>
      <c r="N57" s="49">
        <v>250</v>
      </c>
      <c r="O57" s="45">
        <f t="shared" si="10"/>
        <v>24500</v>
      </c>
      <c r="P57" s="6" t="s">
        <v>18</v>
      </c>
      <c r="Q57" s="9">
        <f t="shared" si="11"/>
        <v>0</v>
      </c>
      <c r="R57" s="5"/>
      <c r="S57" s="11"/>
      <c r="T57" s="8"/>
    </row>
    <row r="58" spans="1:20" s="6" customFormat="1">
      <c r="A58" s="40">
        <v>42877</v>
      </c>
      <c r="B58" s="6" t="s">
        <v>44</v>
      </c>
      <c r="D58" s="43">
        <v>0.5</v>
      </c>
      <c r="E58" s="6">
        <v>800</v>
      </c>
      <c r="F58" s="6">
        <v>75</v>
      </c>
      <c r="G58" s="6">
        <v>79</v>
      </c>
      <c r="H58" s="6">
        <v>101</v>
      </c>
      <c r="I58" s="9">
        <f t="shared" si="2"/>
        <v>170</v>
      </c>
      <c r="J58" s="9">
        <f t="shared" si="3"/>
        <v>136000</v>
      </c>
      <c r="K58" s="48">
        <v>13</v>
      </c>
      <c r="L58" s="7"/>
      <c r="M58" s="7"/>
      <c r="N58" s="49">
        <v>300</v>
      </c>
      <c r="O58" s="45">
        <f t="shared" si="10"/>
        <v>51000</v>
      </c>
      <c r="P58" s="6" t="s">
        <v>62</v>
      </c>
      <c r="Q58" s="9">
        <f t="shared" si="11"/>
        <v>85000</v>
      </c>
      <c r="R58" s="5">
        <v>42877</v>
      </c>
      <c r="S58" s="11"/>
      <c r="T58" s="8"/>
    </row>
    <row r="59" spans="1:20" s="6" customFormat="1">
      <c r="A59" s="40">
        <v>42878</v>
      </c>
      <c r="B59" s="6" t="s">
        <v>20</v>
      </c>
      <c r="D59" s="43">
        <v>0.5</v>
      </c>
      <c r="E59" s="6">
        <v>800</v>
      </c>
      <c r="F59" s="6">
        <v>148</v>
      </c>
      <c r="G59" s="6">
        <v>144</v>
      </c>
      <c r="H59" s="6">
        <v>160</v>
      </c>
      <c r="I59" s="9">
        <f t="shared" si="2"/>
        <v>301.33333333333331</v>
      </c>
      <c r="J59" s="9">
        <f t="shared" si="3"/>
        <v>241066.66666666666</v>
      </c>
      <c r="K59" s="48">
        <v>17</v>
      </c>
      <c r="L59" s="7"/>
      <c r="M59" s="7"/>
      <c r="N59" s="49">
        <v>175</v>
      </c>
      <c r="O59" s="45">
        <f t="shared" ref="O59:O122" si="12">N59*I59</f>
        <v>52733.333333333328</v>
      </c>
      <c r="P59" s="6" t="s">
        <v>64</v>
      </c>
      <c r="Q59" s="9">
        <f t="shared" si="11"/>
        <v>188333.33333333331</v>
      </c>
      <c r="R59" s="5">
        <v>42878</v>
      </c>
      <c r="S59" s="11"/>
      <c r="T59" s="8"/>
    </row>
    <row r="60" spans="1:20" s="6" customFormat="1">
      <c r="A60" s="40">
        <v>42878</v>
      </c>
      <c r="B60" s="6" t="s">
        <v>46</v>
      </c>
      <c r="D60" s="43">
        <v>1</v>
      </c>
      <c r="E60" s="6">
        <v>800</v>
      </c>
      <c r="F60" s="6">
        <v>156</v>
      </c>
      <c r="G60" s="6">
        <v>159</v>
      </c>
      <c r="H60" s="6">
        <v>176</v>
      </c>
      <c r="I60" s="9">
        <f t="shared" si="2"/>
        <v>163.66666666666666</v>
      </c>
      <c r="J60" s="9">
        <f t="shared" si="3"/>
        <v>130933.33333333333</v>
      </c>
      <c r="K60" s="48">
        <v>23</v>
      </c>
      <c r="L60" s="7"/>
      <c r="M60" s="7"/>
      <c r="N60" s="49">
        <v>300</v>
      </c>
      <c r="O60" s="45">
        <f t="shared" si="12"/>
        <v>49100</v>
      </c>
      <c r="P60" s="6" t="s">
        <v>63</v>
      </c>
      <c r="Q60" s="9">
        <f t="shared" si="11"/>
        <v>81833.333333333328</v>
      </c>
      <c r="R60" s="5">
        <v>42878</v>
      </c>
      <c r="S60" s="11"/>
      <c r="T60" s="8"/>
    </row>
    <row r="61" spans="1:20" s="6" customFormat="1">
      <c r="A61" s="40">
        <v>42878</v>
      </c>
      <c r="B61" s="6" t="s">
        <v>49</v>
      </c>
      <c r="C61" s="6">
        <v>12</v>
      </c>
      <c r="D61" s="43">
        <v>1</v>
      </c>
      <c r="E61" s="6">
        <v>200</v>
      </c>
      <c r="F61" s="6">
        <v>17</v>
      </c>
      <c r="G61" s="6">
        <v>7</v>
      </c>
      <c r="H61" s="6">
        <v>10</v>
      </c>
      <c r="I61" s="9">
        <f t="shared" si="2"/>
        <v>11.333333333333334</v>
      </c>
      <c r="J61" s="9">
        <f t="shared" si="3"/>
        <v>2266.666666666667</v>
      </c>
      <c r="K61" s="48">
        <v>12</v>
      </c>
      <c r="L61" s="7"/>
      <c r="M61" s="7"/>
      <c r="N61" s="49">
        <v>200</v>
      </c>
      <c r="O61" s="45">
        <f t="shared" si="12"/>
        <v>2266.666666666667</v>
      </c>
      <c r="P61" s="6" t="s">
        <v>18</v>
      </c>
      <c r="Q61" s="9">
        <f t="shared" si="11"/>
        <v>0</v>
      </c>
      <c r="S61" s="11"/>
      <c r="T61" s="8"/>
    </row>
    <row r="62" spans="1:20" s="6" customFormat="1">
      <c r="A62" s="40">
        <v>42878</v>
      </c>
      <c r="B62" s="6" t="s">
        <v>27</v>
      </c>
      <c r="D62" s="43">
        <v>0.5</v>
      </c>
      <c r="E62" s="6">
        <v>350</v>
      </c>
      <c r="F62" s="6">
        <v>40</v>
      </c>
      <c r="G62" s="6">
        <v>64</v>
      </c>
      <c r="H62" s="6">
        <v>60</v>
      </c>
      <c r="I62" s="9">
        <f t="shared" si="2"/>
        <v>109.33333333333333</v>
      </c>
      <c r="J62" s="9">
        <f t="shared" si="3"/>
        <v>38266.666666666664</v>
      </c>
      <c r="K62" s="48">
        <v>11</v>
      </c>
      <c r="L62" s="7"/>
      <c r="M62" s="7"/>
      <c r="N62" s="49">
        <v>200</v>
      </c>
      <c r="O62" s="45">
        <f t="shared" si="12"/>
        <v>21866.666666666664</v>
      </c>
      <c r="P62" s="6" t="s">
        <v>65</v>
      </c>
      <c r="Q62" s="9">
        <f>J62-O62</f>
        <v>16400</v>
      </c>
      <c r="S62" s="11"/>
      <c r="T62" s="8"/>
    </row>
    <row r="63" spans="1:20" s="6" customFormat="1">
      <c r="A63" s="40">
        <v>42878</v>
      </c>
      <c r="B63" s="6" t="s">
        <v>34</v>
      </c>
      <c r="C63" s="6">
        <v>7</v>
      </c>
      <c r="D63" s="43">
        <v>0.5</v>
      </c>
      <c r="E63" s="6">
        <v>600</v>
      </c>
      <c r="F63" s="6">
        <v>43</v>
      </c>
      <c r="G63" s="6">
        <v>63</v>
      </c>
      <c r="H63" s="6">
        <v>63</v>
      </c>
      <c r="I63" s="9">
        <f t="shared" si="2"/>
        <v>112.66666666666667</v>
      </c>
      <c r="J63" s="9">
        <f t="shared" si="3"/>
        <v>67600</v>
      </c>
      <c r="K63" s="48">
        <v>7</v>
      </c>
      <c r="L63" s="7"/>
      <c r="M63" s="7"/>
      <c r="N63" s="49">
        <v>300</v>
      </c>
      <c r="O63" s="45">
        <f t="shared" si="12"/>
        <v>33800</v>
      </c>
      <c r="P63" s="6" t="s">
        <v>66</v>
      </c>
      <c r="Q63" s="9">
        <f>J63-O63</f>
        <v>33800</v>
      </c>
      <c r="S63" s="11"/>
      <c r="T63" s="8"/>
    </row>
    <row r="64" spans="1:20" s="6" customFormat="1">
      <c r="A64" s="40">
        <v>42878</v>
      </c>
      <c r="B64" s="6" t="s">
        <v>36</v>
      </c>
      <c r="D64" s="43">
        <v>0.5</v>
      </c>
      <c r="E64" s="6">
        <v>640</v>
      </c>
      <c r="F64" s="6">
        <v>162</v>
      </c>
      <c r="G64" s="6">
        <v>151</v>
      </c>
      <c r="H64" s="6">
        <v>177</v>
      </c>
      <c r="I64" s="9">
        <f t="shared" si="2"/>
        <v>326.66666666666669</v>
      </c>
      <c r="J64" s="9">
        <f t="shared" si="3"/>
        <v>209066.66666666669</v>
      </c>
      <c r="K64" s="48">
        <v>16</v>
      </c>
      <c r="L64" s="7"/>
      <c r="M64" s="7"/>
      <c r="N64" s="49">
        <v>200</v>
      </c>
      <c r="O64" s="45">
        <f t="shared" si="12"/>
        <v>65333.333333333336</v>
      </c>
      <c r="P64" s="6" t="s">
        <v>67</v>
      </c>
      <c r="Q64" s="9">
        <f>J64-O64</f>
        <v>143733.33333333334</v>
      </c>
      <c r="S64" s="11"/>
      <c r="T64" s="8"/>
    </row>
    <row r="65" spans="1:20" s="6" customFormat="1">
      <c r="A65" s="40">
        <v>42878</v>
      </c>
      <c r="B65" s="6" t="s">
        <v>51</v>
      </c>
      <c r="C65" s="6">
        <v>13</v>
      </c>
      <c r="D65" s="43">
        <v>1</v>
      </c>
      <c r="E65" s="6">
        <v>150</v>
      </c>
      <c r="F65" s="6">
        <v>7</v>
      </c>
      <c r="G65" s="6">
        <v>9</v>
      </c>
      <c r="H65" s="6">
        <v>4</v>
      </c>
      <c r="I65" s="9">
        <f t="shared" si="2"/>
        <v>6.666666666666667</v>
      </c>
      <c r="J65" s="9">
        <f t="shared" si="3"/>
        <v>1000</v>
      </c>
      <c r="K65" s="48">
        <v>13</v>
      </c>
      <c r="L65" s="7"/>
      <c r="M65" s="7"/>
      <c r="N65" s="49">
        <v>150</v>
      </c>
      <c r="O65" s="45">
        <f t="shared" si="12"/>
        <v>1000</v>
      </c>
      <c r="P65" s="6" t="s">
        <v>18</v>
      </c>
      <c r="Q65" s="9">
        <f t="shared" ref="Q65:Q128" si="13">J65-O65</f>
        <v>0</v>
      </c>
      <c r="S65" s="11"/>
      <c r="T65" s="8"/>
    </row>
    <row r="66" spans="1:20" s="6" customFormat="1">
      <c r="A66" s="40">
        <v>42879</v>
      </c>
      <c r="B66" s="6" t="s">
        <v>89</v>
      </c>
      <c r="D66" s="43">
        <v>0.5</v>
      </c>
      <c r="E66" s="6">
        <v>800</v>
      </c>
      <c r="F66" s="6">
        <v>131</v>
      </c>
      <c r="G66" s="6">
        <v>137</v>
      </c>
      <c r="H66" s="6">
        <v>118</v>
      </c>
      <c r="I66" s="9">
        <f t="shared" ref="I66:I73" si="14">AVERAGE(F66:H66)/D66</f>
        <v>257.33333333333331</v>
      </c>
      <c r="J66" s="9">
        <f t="shared" ref="J66:J73" si="15">I66*E66</f>
        <v>205866.66666666666</v>
      </c>
      <c r="K66" s="7"/>
      <c r="L66" s="7">
        <v>50000</v>
      </c>
      <c r="M66" s="7">
        <f>L66/I66</f>
        <v>194.30051813471505</v>
      </c>
      <c r="N66" s="6">
        <v>200</v>
      </c>
      <c r="O66" s="9">
        <f t="shared" si="12"/>
        <v>51466.666666666664</v>
      </c>
      <c r="P66" s="6" t="s">
        <v>90</v>
      </c>
      <c r="Q66" s="9">
        <f t="shared" si="13"/>
        <v>154400</v>
      </c>
      <c r="R66" s="5">
        <v>42879</v>
      </c>
      <c r="S66" s="11"/>
      <c r="T66" s="8"/>
    </row>
    <row r="67" spans="1:20" s="6" customFormat="1">
      <c r="A67" s="40">
        <v>42879</v>
      </c>
      <c r="B67" s="6" t="s">
        <v>46</v>
      </c>
      <c r="D67" s="43">
        <v>0.5</v>
      </c>
      <c r="E67" s="6">
        <v>530</v>
      </c>
      <c r="F67" s="6">
        <v>45</v>
      </c>
      <c r="G67" s="6">
        <v>51</v>
      </c>
      <c r="H67" s="6">
        <v>41</v>
      </c>
      <c r="I67" s="9">
        <f t="shared" si="14"/>
        <v>91.333333333333329</v>
      </c>
      <c r="J67" s="9">
        <f t="shared" si="15"/>
        <v>48406.666666666664</v>
      </c>
      <c r="K67" s="7"/>
      <c r="L67" s="7"/>
      <c r="M67" s="7"/>
      <c r="N67" s="6">
        <v>250</v>
      </c>
      <c r="O67" s="9">
        <f t="shared" si="12"/>
        <v>22833.333333333332</v>
      </c>
      <c r="P67" s="6" t="s">
        <v>91</v>
      </c>
      <c r="Q67" s="9">
        <f t="shared" si="13"/>
        <v>25573.333333333332</v>
      </c>
      <c r="S67" s="11"/>
      <c r="T67" s="8"/>
    </row>
    <row r="68" spans="1:20" s="6" customFormat="1">
      <c r="A68" s="40">
        <v>42879</v>
      </c>
      <c r="B68" s="6" t="s">
        <v>20</v>
      </c>
      <c r="D68" s="43">
        <v>0.5</v>
      </c>
      <c r="E68" s="6">
        <v>500</v>
      </c>
      <c r="F68" s="6">
        <v>65</v>
      </c>
      <c r="G68" s="6">
        <v>73</v>
      </c>
      <c r="H68" s="6">
        <v>62</v>
      </c>
      <c r="I68" s="9">
        <f t="shared" si="14"/>
        <v>133.33333333333334</v>
      </c>
      <c r="J68" s="9">
        <f t="shared" si="15"/>
        <v>66666.666666666672</v>
      </c>
      <c r="K68" s="7"/>
      <c r="L68" s="7">
        <v>50000</v>
      </c>
      <c r="M68" s="7">
        <f>L68/I68</f>
        <v>375</v>
      </c>
      <c r="N68" s="6">
        <v>375</v>
      </c>
      <c r="O68" s="9">
        <f t="shared" si="12"/>
        <v>50000</v>
      </c>
      <c r="P68" s="6" t="s">
        <v>92</v>
      </c>
      <c r="Q68" s="9">
        <f t="shared" si="13"/>
        <v>16666.666666666672</v>
      </c>
      <c r="S68" s="11"/>
      <c r="T68" s="8"/>
    </row>
    <row r="69" spans="1:20" s="6" customFormat="1">
      <c r="A69" s="40">
        <v>42879</v>
      </c>
      <c r="B69" s="6" t="s">
        <v>17</v>
      </c>
      <c r="D69" s="43">
        <v>0.5</v>
      </c>
      <c r="E69" s="6">
        <v>350</v>
      </c>
      <c r="F69" s="6">
        <v>51</v>
      </c>
      <c r="G69" s="6">
        <v>54</v>
      </c>
      <c r="H69" s="6">
        <v>56</v>
      </c>
      <c r="I69" s="9">
        <f t="shared" si="14"/>
        <v>107.33333333333333</v>
      </c>
      <c r="J69" s="9">
        <f t="shared" si="15"/>
        <v>37566.666666666664</v>
      </c>
      <c r="K69" s="7"/>
      <c r="L69" s="7">
        <v>25000</v>
      </c>
      <c r="M69" s="7">
        <f>L69/I69</f>
        <v>232.91925465838511</v>
      </c>
      <c r="N69" s="6">
        <v>225</v>
      </c>
      <c r="O69" s="9">
        <f t="shared" si="12"/>
        <v>24150</v>
      </c>
      <c r="P69" s="6" t="s">
        <v>94</v>
      </c>
      <c r="Q69" s="9">
        <f t="shared" si="13"/>
        <v>13416.666666666664</v>
      </c>
      <c r="S69" s="11"/>
      <c r="T69" s="8"/>
    </row>
    <row r="70" spans="1:20" s="6" customFormat="1">
      <c r="A70" s="40">
        <v>42879</v>
      </c>
      <c r="B70" s="6" t="s">
        <v>47</v>
      </c>
      <c r="D70" s="43">
        <v>0.5</v>
      </c>
      <c r="E70" s="6">
        <v>800</v>
      </c>
      <c r="F70" s="6">
        <v>122</v>
      </c>
      <c r="G70" s="6">
        <v>123</v>
      </c>
      <c r="H70" s="6">
        <v>104</v>
      </c>
      <c r="I70" s="9">
        <f t="shared" si="14"/>
        <v>232.66666666666666</v>
      </c>
      <c r="J70" s="9">
        <f t="shared" si="15"/>
        <v>186133.33333333331</v>
      </c>
      <c r="K70" s="7">
        <v>12</v>
      </c>
      <c r="L70" s="7">
        <v>50000</v>
      </c>
      <c r="M70" s="7">
        <f>L70/I70</f>
        <v>214.89971346704871</v>
      </c>
      <c r="N70" s="6">
        <v>225</v>
      </c>
      <c r="O70" s="9">
        <f t="shared" si="12"/>
        <v>52350</v>
      </c>
      <c r="P70" s="6" t="s">
        <v>93</v>
      </c>
      <c r="Q70" s="9">
        <f t="shared" si="13"/>
        <v>133783.33333333331</v>
      </c>
      <c r="S70" s="11"/>
      <c r="T70" s="8"/>
    </row>
    <row r="71" spans="1:20" s="6" customFormat="1">
      <c r="A71" s="40">
        <v>42879</v>
      </c>
      <c r="B71" s="6" t="s">
        <v>36</v>
      </c>
      <c r="D71" s="43">
        <v>0.5</v>
      </c>
      <c r="E71" s="6">
        <v>250</v>
      </c>
      <c r="F71" s="6">
        <v>9</v>
      </c>
      <c r="G71" s="6">
        <v>12</v>
      </c>
      <c r="H71" s="6">
        <v>6</v>
      </c>
      <c r="I71" s="9">
        <f t="shared" si="14"/>
        <v>18</v>
      </c>
      <c r="J71" s="9">
        <f t="shared" si="15"/>
        <v>4500</v>
      </c>
      <c r="K71" s="7"/>
      <c r="L71" s="7"/>
      <c r="M71" s="7">
        <f t="shared" ref="M71:M76" si="16">L71/I71</f>
        <v>0</v>
      </c>
      <c r="N71" s="6">
        <v>250</v>
      </c>
      <c r="O71" s="9">
        <f t="shared" si="12"/>
        <v>4500</v>
      </c>
      <c r="Q71" s="9">
        <f t="shared" si="13"/>
        <v>0</v>
      </c>
      <c r="S71" s="11"/>
      <c r="T71" s="8"/>
    </row>
    <row r="72" spans="1:20">
      <c r="A72" s="40">
        <v>42879</v>
      </c>
      <c r="B72" s="15" t="s">
        <v>95</v>
      </c>
      <c r="D72" s="44">
        <v>0.5</v>
      </c>
      <c r="E72" s="15">
        <v>1000</v>
      </c>
      <c r="F72" s="15">
        <v>151</v>
      </c>
      <c r="G72" s="15">
        <v>139</v>
      </c>
      <c r="H72" s="15">
        <v>157</v>
      </c>
      <c r="I72" s="16">
        <f t="shared" si="14"/>
        <v>298</v>
      </c>
      <c r="J72" s="16">
        <f t="shared" si="15"/>
        <v>298000</v>
      </c>
      <c r="K72" s="15">
        <v>9</v>
      </c>
      <c r="L72" s="7">
        <v>50000</v>
      </c>
      <c r="M72" s="7">
        <f t="shared" si="16"/>
        <v>167.78523489932886</v>
      </c>
      <c r="N72" s="15">
        <v>200</v>
      </c>
      <c r="O72" s="16">
        <f t="shared" si="12"/>
        <v>59600</v>
      </c>
      <c r="P72" s="15" t="s">
        <v>96</v>
      </c>
      <c r="Q72" s="16">
        <f t="shared" si="13"/>
        <v>238400</v>
      </c>
      <c r="T72" s="17" t="s">
        <v>97</v>
      </c>
    </row>
    <row r="73" spans="1:20">
      <c r="A73" s="40">
        <v>42880</v>
      </c>
      <c r="B73" s="15" t="s">
        <v>50</v>
      </c>
      <c r="D73" s="44">
        <v>0.5</v>
      </c>
      <c r="E73" s="15">
        <v>300</v>
      </c>
      <c r="F73" s="15">
        <v>16</v>
      </c>
      <c r="G73" s="15">
        <v>21</v>
      </c>
      <c r="H73" s="15">
        <v>17</v>
      </c>
      <c r="I73" s="16">
        <f t="shared" si="14"/>
        <v>36</v>
      </c>
      <c r="J73" s="16">
        <f t="shared" si="15"/>
        <v>10800</v>
      </c>
      <c r="K73" s="15">
        <v>8</v>
      </c>
      <c r="M73" s="7">
        <f t="shared" si="16"/>
        <v>0</v>
      </c>
      <c r="N73" s="15">
        <v>300</v>
      </c>
      <c r="O73" s="16">
        <f t="shared" si="12"/>
        <v>10800</v>
      </c>
      <c r="Q73" s="16">
        <f t="shared" si="13"/>
        <v>0</v>
      </c>
      <c r="T73" s="50"/>
    </row>
    <row r="74" spans="1:20">
      <c r="A74" s="40">
        <v>42880</v>
      </c>
      <c r="B74" s="15" t="s">
        <v>98</v>
      </c>
      <c r="D74" s="44">
        <v>0.5</v>
      </c>
      <c r="E74" s="15">
        <v>900</v>
      </c>
      <c r="F74" s="15">
        <v>171</v>
      </c>
      <c r="I74" s="16">
        <f t="shared" ref="I74:I137" si="17">AVERAGE(F74:H74)/D74</f>
        <v>342</v>
      </c>
      <c r="J74" s="16">
        <f t="shared" ref="J74:J137" si="18">I74*E74</f>
        <v>307800</v>
      </c>
      <c r="K74" s="15">
        <v>10</v>
      </c>
      <c r="L74" s="15">
        <v>50000</v>
      </c>
      <c r="M74" s="7">
        <f t="shared" si="16"/>
        <v>146.19883040935673</v>
      </c>
      <c r="N74" s="15">
        <v>225</v>
      </c>
      <c r="O74" s="16">
        <f t="shared" si="12"/>
        <v>76950</v>
      </c>
      <c r="P74" s="15" t="s">
        <v>100</v>
      </c>
      <c r="Q74" s="16">
        <f t="shared" si="13"/>
        <v>230850</v>
      </c>
      <c r="T74" s="50" t="s">
        <v>97</v>
      </c>
    </row>
    <row r="75" spans="1:20">
      <c r="A75" s="40">
        <v>42880</v>
      </c>
      <c r="B75" s="15" t="s">
        <v>99</v>
      </c>
      <c r="D75" s="44">
        <v>0.5</v>
      </c>
      <c r="E75" s="15">
        <v>800</v>
      </c>
      <c r="F75" s="15">
        <v>155</v>
      </c>
      <c r="I75" s="16">
        <f t="shared" si="17"/>
        <v>310</v>
      </c>
      <c r="J75" s="16">
        <f t="shared" si="18"/>
        <v>248000</v>
      </c>
      <c r="K75" s="15">
        <v>3</v>
      </c>
      <c r="L75" s="15">
        <v>50000</v>
      </c>
      <c r="M75" s="7">
        <f t="shared" si="16"/>
        <v>161.29032258064515</v>
      </c>
      <c r="N75" s="15">
        <v>225</v>
      </c>
      <c r="O75" s="16">
        <f t="shared" si="12"/>
        <v>69750</v>
      </c>
      <c r="P75" s="15" t="s">
        <v>102</v>
      </c>
      <c r="Q75" s="16">
        <f t="shared" si="13"/>
        <v>178250</v>
      </c>
      <c r="T75" s="50" t="s">
        <v>97</v>
      </c>
    </row>
    <row r="76" spans="1:20">
      <c r="A76" s="40">
        <v>42880</v>
      </c>
      <c r="B76" s="15" t="s">
        <v>20</v>
      </c>
      <c r="D76" s="44">
        <v>0.5</v>
      </c>
      <c r="E76" s="15">
        <v>300</v>
      </c>
      <c r="F76" s="15">
        <v>6</v>
      </c>
      <c r="G76" s="15">
        <v>3</v>
      </c>
      <c r="H76" s="15">
        <v>8</v>
      </c>
      <c r="I76" s="16">
        <f t="shared" si="17"/>
        <v>11.333333333333334</v>
      </c>
      <c r="J76" s="16">
        <f t="shared" si="18"/>
        <v>3400</v>
      </c>
      <c r="K76" s="15">
        <v>17</v>
      </c>
      <c r="M76" s="7">
        <f t="shared" si="16"/>
        <v>0</v>
      </c>
      <c r="N76" s="15">
        <v>300</v>
      </c>
      <c r="O76" s="16">
        <f t="shared" si="12"/>
        <v>3400</v>
      </c>
      <c r="Q76" s="16">
        <f t="shared" si="13"/>
        <v>0</v>
      </c>
    </row>
    <row r="77" spans="1:20">
      <c r="A77" s="51">
        <v>42880</v>
      </c>
      <c r="B77" s="15" t="s">
        <v>89</v>
      </c>
      <c r="D77" s="44">
        <v>0.5</v>
      </c>
      <c r="E77" s="15">
        <v>420</v>
      </c>
      <c r="F77" s="15">
        <v>30</v>
      </c>
      <c r="G77" s="15">
        <v>41</v>
      </c>
      <c r="H77" s="15">
        <v>23</v>
      </c>
      <c r="I77" s="16">
        <f t="shared" si="17"/>
        <v>62.666666666666664</v>
      </c>
      <c r="J77" s="16">
        <f t="shared" si="18"/>
        <v>26320</v>
      </c>
      <c r="K77" s="15">
        <v>19</v>
      </c>
      <c r="N77" s="15">
        <v>420</v>
      </c>
      <c r="O77" s="16">
        <f t="shared" si="12"/>
        <v>26320</v>
      </c>
      <c r="Q77" s="16">
        <f t="shared" si="13"/>
        <v>0</v>
      </c>
    </row>
    <row r="78" spans="1:20">
      <c r="A78" s="51">
        <v>42880</v>
      </c>
      <c r="B78" s="15" t="s">
        <v>17</v>
      </c>
      <c r="D78" s="44">
        <v>0.5</v>
      </c>
      <c r="E78" s="15">
        <v>310</v>
      </c>
      <c r="F78" s="15">
        <v>37</v>
      </c>
      <c r="G78" s="15">
        <v>58</v>
      </c>
      <c r="H78" s="15">
        <v>56</v>
      </c>
      <c r="I78" s="16">
        <f t="shared" si="17"/>
        <v>100.66666666666667</v>
      </c>
      <c r="J78" s="16">
        <f t="shared" si="18"/>
        <v>31206.666666666668</v>
      </c>
      <c r="K78" s="15">
        <v>22</v>
      </c>
      <c r="L78" s="15">
        <v>50000</v>
      </c>
      <c r="M78" s="21"/>
      <c r="N78" s="15">
        <v>310</v>
      </c>
      <c r="O78" s="16">
        <f t="shared" si="12"/>
        <v>31206.666666666668</v>
      </c>
      <c r="Q78" s="16">
        <f t="shared" si="13"/>
        <v>0</v>
      </c>
    </row>
    <row r="79" spans="1:20">
      <c r="A79" s="51">
        <v>42881</v>
      </c>
      <c r="B79" s="15" t="s">
        <v>98</v>
      </c>
      <c r="D79" s="44">
        <v>0.5</v>
      </c>
      <c r="E79" s="15">
        <v>800</v>
      </c>
      <c r="F79" s="15">
        <v>101</v>
      </c>
      <c r="G79" s="15">
        <v>111</v>
      </c>
      <c r="H79" s="15">
        <v>145</v>
      </c>
      <c r="I79" s="16">
        <f t="shared" si="17"/>
        <v>238</v>
      </c>
      <c r="J79" s="16">
        <f t="shared" si="18"/>
        <v>190400</v>
      </c>
      <c r="K79" s="15">
        <v>10</v>
      </c>
      <c r="L79" s="15">
        <v>25000</v>
      </c>
      <c r="M79" s="21">
        <f>L79/I79</f>
        <v>105.04201680672269</v>
      </c>
      <c r="N79" s="15">
        <v>150</v>
      </c>
      <c r="O79" s="16">
        <f t="shared" si="12"/>
        <v>35700</v>
      </c>
      <c r="P79" s="15" t="s">
        <v>109</v>
      </c>
      <c r="Q79" s="16">
        <f t="shared" si="13"/>
        <v>154700</v>
      </c>
    </row>
    <row r="80" spans="1:20">
      <c r="A80" s="51">
        <v>42881</v>
      </c>
      <c r="B80" s="15" t="s">
        <v>39</v>
      </c>
      <c r="D80" s="44">
        <v>0.5</v>
      </c>
      <c r="E80" s="15">
        <v>900</v>
      </c>
      <c r="F80" s="15">
        <v>88</v>
      </c>
      <c r="G80" s="15">
        <v>73</v>
      </c>
      <c r="H80" s="15">
        <v>72</v>
      </c>
      <c r="I80" s="16">
        <f t="shared" si="17"/>
        <v>155.33333333333334</v>
      </c>
      <c r="J80" s="16">
        <f t="shared" si="18"/>
        <v>139800</v>
      </c>
      <c r="K80" s="15">
        <v>8</v>
      </c>
      <c r="L80" s="15">
        <v>47000</v>
      </c>
      <c r="M80" s="21">
        <f t="shared" ref="M80:M143" si="19">L80/I80</f>
        <v>302.57510729613733</v>
      </c>
      <c r="N80" s="15">
        <v>350</v>
      </c>
      <c r="O80" s="16">
        <f t="shared" si="12"/>
        <v>54366.666666666672</v>
      </c>
      <c r="P80" s="15" t="s">
        <v>111</v>
      </c>
      <c r="Q80" s="16">
        <f t="shared" si="13"/>
        <v>85433.333333333328</v>
      </c>
    </row>
    <row r="81" spans="1:20">
      <c r="A81" s="51">
        <v>42881</v>
      </c>
      <c r="B81" s="15" t="s">
        <v>89</v>
      </c>
      <c r="D81" s="44">
        <v>0.5</v>
      </c>
      <c r="E81" s="15">
        <v>200</v>
      </c>
      <c r="F81" s="15">
        <v>5</v>
      </c>
      <c r="G81" s="15">
        <v>7</v>
      </c>
      <c r="H81" s="15">
        <v>9</v>
      </c>
      <c r="I81" s="16">
        <f t="shared" si="17"/>
        <v>14</v>
      </c>
      <c r="J81" s="16">
        <f t="shared" si="18"/>
        <v>2800</v>
      </c>
      <c r="K81" s="15">
        <v>19</v>
      </c>
      <c r="L81" s="15">
        <v>32000</v>
      </c>
      <c r="M81" s="21">
        <f t="shared" si="19"/>
        <v>2285.7142857142858</v>
      </c>
      <c r="N81" s="15">
        <v>200</v>
      </c>
      <c r="O81" s="16">
        <f t="shared" si="12"/>
        <v>2800</v>
      </c>
      <c r="Q81" s="16">
        <f t="shared" si="13"/>
        <v>0</v>
      </c>
    </row>
    <row r="82" spans="1:20">
      <c r="A82" s="41">
        <v>42881</v>
      </c>
      <c r="B82" s="15" t="s">
        <v>20</v>
      </c>
      <c r="D82" s="44">
        <v>0.5</v>
      </c>
      <c r="E82" s="15">
        <v>300</v>
      </c>
      <c r="F82" s="15">
        <v>17</v>
      </c>
      <c r="G82" s="15">
        <v>16</v>
      </c>
      <c r="H82" s="15">
        <v>17</v>
      </c>
      <c r="I82" s="16">
        <f t="shared" si="17"/>
        <v>33.333333333333336</v>
      </c>
      <c r="J82" s="16">
        <f t="shared" si="18"/>
        <v>10000</v>
      </c>
      <c r="K82" s="15">
        <v>18</v>
      </c>
      <c r="L82" s="15">
        <v>30000</v>
      </c>
      <c r="M82" s="21">
        <f t="shared" si="19"/>
        <v>899.99999999999989</v>
      </c>
      <c r="N82" s="15">
        <v>300</v>
      </c>
      <c r="O82" s="16">
        <f t="shared" si="12"/>
        <v>10000</v>
      </c>
      <c r="Q82" s="16">
        <f t="shared" si="13"/>
        <v>0</v>
      </c>
    </row>
    <row r="83" spans="1:20">
      <c r="A83" s="41">
        <v>42881</v>
      </c>
      <c r="B83" s="15" t="s">
        <v>46</v>
      </c>
      <c r="D83" s="44">
        <v>0.5</v>
      </c>
      <c r="E83" s="15">
        <v>200</v>
      </c>
      <c r="F83" s="15">
        <v>10</v>
      </c>
      <c r="G83" s="15">
        <v>10</v>
      </c>
      <c r="H83" s="15">
        <v>12</v>
      </c>
      <c r="I83" s="16">
        <f t="shared" si="17"/>
        <v>21.333333333333332</v>
      </c>
      <c r="J83" s="16">
        <f t="shared" si="18"/>
        <v>4266.6666666666661</v>
      </c>
      <c r="K83" s="15">
        <v>20</v>
      </c>
      <c r="L83" s="15">
        <v>32000</v>
      </c>
      <c r="M83" s="21">
        <f t="shared" si="19"/>
        <v>1500</v>
      </c>
      <c r="N83" s="15">
        <v>200</v>
      </c>
      <c r="O83" s="16">
        <f t="shared" si="12"/>
        <v>4266.6666666666661</v>
      </c>
      <c r="Q83" s="16">
        <f t="shared" si="13"/>
        <v>0</v>
      </c>
    </row>
    <row r="84" spans="1:20">
      <c r="A84" s="41">
        <v>42881</v>
      </c>
      <c r="B84" s="15" t="s">
        <v>110</v>
      </c>
      <c r="D84" s="44">
        <v>0.5</v>
      </c>
      <c r="E84" s="15">
        <v>800</v>
      </c>
      <c r="F84" s="15" t="s">
        <v>78</v>
      </c>
      <c r="G84" s="15">
        <v>33</v>
      </c>
      <c r="H84" s="15">
        <v>35</v>
      </c>
      <c r="I84" s="16">
        <f t="shared" si="17"/>
        <v>68</v>
      </c>
      <c r="J84" s="16">
        <f t="shared" si="18"/>
        <v>54400</v>
      </c>
      <c r="K84" s="15">
        <v>21</v>
      </c>
      <c r="L84" s="15">
        <v>50000</v>
      </c>
      <c r="M84" s="21">
        <f t="shared" si="19"/>
        <v>735.29411764705878</v>
      </c>
      <c r="N84" s="15">
        <v>650</v>
      </c>
      <c r="O84" s="16">
        <f t="shared" si="12"/>
        <v>44200</v>
      </c>
      <c r="P84" s="15" t="s">
        <v>112</v>
      </c>
      <c r="Q84" s="16">
        <f t="shared" si="13"/>
        <v>10200</v>
      </c>
      <c r="T84" s="17" t="s">
        <v>97</v>
      </c>
    </row>
    <row r="85" spans="1:20">
      <c r="A85" s="41">
        <v>42881</v>
      </c>
      <c r="B85" s="15" t="s">
        <v>34</v>
      </c>
      <c r="D85" s="44">
        <v>0.5</v>
      </c>
      <c r="E85" s="15">
        <v>800</v>
      </c>
      <c r="F85" s="15">
        <v>69</v>
      </c>
      <c r="G85" s="15">
        <v>68</v>
      </c>
      <c r="H85" s="15">
        <v>80</v>
      </c>
      <c r="I85" s="16">
        <f t="shared" si="17"/>
        <v>144.66666666666666</v>
      </c>
      <c r="J85" s="16">
        <f t="shared" si="18"/>
        <v>115733.33333333333</v>
      </c>
      <c r="K85" s="15">
        <v>9</v>
      </c>
      <c r="L85" s="15">
        <v>50000</v>
      </c>
      <c r="M85" s="21">
        <f t="shared" si="19"/>
        <v>345.62211981566821</v>
      </c>
      <c r="N85" s="15">
        <v>400</v>
      </c>
      <c r="O85" s="16">
        <f t="shared" si="12"/>
        <v>57866.666666666664</v>
      </c>
      <c r="P85" s="15" t="s">
        <v>113</v>
      </c>
      <c r="Q85" s="16">
        <f t="shared" si="13"/>
        <v>57866.666666666664</v>
      </c>
      <c r="T85" s="17" t="s">
        <v>97</v>
      </c>
    </row>
    <row r="86" spans="1:20">
      <c r="A86" s="41">
        <v>42882</v>
      </c>
      <c r="B86" s="15" t="s">
        <v>48</v>
      </c>
      <c r="C86" s="15">
        <v>6</v>
      </c>
      <c r="D86" s="44">
        <v>0.5</v>
      </c>
      <c r="E86" s="15">
        <v>840</v>
      </c>
      <c r="F86" s="15">
        <v>67</v>
      </c>
      <c r="G86" s="15">
        <v>80</v>
      </c>
      <c r="H86" s="15">
        <v>54</v>
      </c>
      <c r="I86" s="16">
        <f t="shared" si="17"/>
        <v>134</v>
      </c>
      <c r="J86" s="16">
        <f t="shared" si="18"/>
        <v>112560</v>
      </c>
      <c r="K86" s="15">
        <v>13</v>
      </c>
      <c r="L86" s="15">
        <v>50000</v>
      </c>
      <c r="M86" s="21">
        <f t="shared" si="19"/>
        <v>373.13432835820896</v>
      </c>
      <c r="N86" s="15">
        <v>400</v>
      </c>
      <c r="O86" s="16">
        <f t="shared" si="12"/>
        <v>53600</v>
      </c>
      <c r="P86" s="15" t="s">
        <v>114</v>
      </c>
      <c r="Q86" s="16">
        <f t="shared" si="13"/>
        <v>58960</v>
      </c>
    </row>
    <row r="87" spans="1:20">
      <c r="A87" s="41">
        <v>42882</v>
      </c>
      <c r="B87" s="15" t="s">
        <v>34</v>
      </c>
      <c r="C87" s="15">
        <v>6</v>
      </c>
      <c r="D87" s="44">
        <v>0.5</v>
      </c>
      <c r="E87" s="15">
        <v>825</v>
      </c>
      <c r="F87" s="15">
        <v>86</v>
      </c>
      <c r="G87" s="15">
        <v>113</v>
      </c>
      <c r="H87" s="15">
        <v>86</v>
      </c>
      <c r="I87" s="16">
        <f t="shared" si="17"/>
        <v>190</v>
      </c>
      <c r="J87" s="16">
        <f t="shared" si="18"/>
        <v>156750</v>
      </c>
      <c r="K87" s="15">
        <v>9</v>
      </c>
      <c r="L87" s="15">
        <v>50000</v>
      </c>
      <c r="M87" s="21">
        <f t="shared" si="19"/>
        <v>263.15789473684208</v>
      </c>
      <c r="N87" s="15">
        <v>275</v>
      </c>
      <c r="O87" s="16">
        <f t="shared" si="12"/>
        <v>52250</v>
      </c>
      <c r="P87" s="15" t="s">
        <v>115</v>
      </c>
      <c r="Q87" s="16">
        <f t="shared" si="13"/>
        <v>104500</v>
      </c>
    </row>
    <row r="88" spans="1:20">
      <c r="A88" s="41">
        <v>42882</v>
      </c>
      <c r="B88" s="15" t="s">
        <v>98</v>
      </c>
      <c r="C88" s="15">
        <v>6</v>
      </c>
      <c r="D88" s="44">
        <v>1</v>
      </c>
      <c r="E88" s="15">
        <v>325</v>
      </c>
      <c r="F88" s="15">
        <v>29</v>
      </c>
      <c r="G88" s="15">
        <v>24</v>
      </c>
      <c r="H88" s="15">
        <v>21</v>
      </c>
      <c r="I88" s="16">
        <f t="shared" si="17"/>
        <v>24.666666666666668</v>
      </c>
      <c r="J88" s="16">
        <f t="shared" si="18"/>
        <v>8016.666666666667</v>
      </c>
      <c r="K88" s="15">
        <v>10</v>
      </c>
      <c r="M88" s="21">
        <f t="shared" si="19"/>
        <v>0</v>
      </c>
      <c r="N88" s="15">
        <v>325</v>
      </c>
      <c r="O88" s="16">
        <f t="shared" si="12"/>
        <v>8016.666666666667</v>
      </c>
      <c r="Q88" s="16">
        <f t="shared" si="13"/>
        <v>0</v>
      </c>
    </row>
    <row r="89" spans="1:20">
      <c r="A89" s="41">
        <v>42882</v>
      </c>
      <c r="B89" s="15" t="s">
        <v>50</v>
      </c>
      <c r="C89" s="15">
        <v>6</v>
      </c>
      <c r="D89" s="44">
        <v>1</v>
      </c>
      <c r="E89" s="15">
        <v>325</v>
      </c>
      <c r="F89" s="15">
        <v>11</v>
      </c>
      <c r="G89" s="15">
        <v>9</v>
      </c>
      <c r="H89" s="15">
        <v>13</v>
      </c>
      <c r="I89" s="16">
        <f t="shared" si="17"/>
        <v>11</v>
      </c>
      <c r="J89" s="16">
        <f t="shared" si="18"/>
        <v>3575</v>
      </c>
      <c r="K89" s="15">
        <v>8</v>
      </c>
      <c r="M89" s="21">
        <f t="shared" si="19"/>
        <v>0</v>
      </c>
      <c r="N89" s="15">
        <v>325</v>
      </c>
      <c r="O89" s="16">
        <f t="shared" si="12"/>
        <v>3575</v>
      </c>
      <c r="Q89" s="16">
        <f t="shared" si="13"/>
        <v>0</v>
      </c>
    </row>
    <row r="90" spans="1:20">
      <c r="A90" s="41">
        <v>42882</v>
      </c>
      <c r="B90" s="15" t="s">
        <v>47</v>
      </c>
      <c r="C90" s="15">
        <v>6</v>
      </c>
      <c r="D90" s="44">
        <v>1</v>
      </c>
      <c r="E90" s="15">
        <v>225</v>
      </c>
      <c r="F90" s="15">
        <v>14</v>
      </c>
      <c r="G90" s="15">
        <v>12</v>
      </c>
      <c r="H90" s="15">
        <v>9</v>
      </c>
      <c r="I90" s="16">
        <f t="shared" si="17"/>
        <v>11.666666666666666</v>
      </c>
      <c r="J90" s="16">
        <f t="shared" si="18"/>
        <v>2625</v>
      </c>
      <c r="K90" s="15">
        <v>12</v>
      </c>
      <c r="M90" s="21">
        <f t="shared" si="19"/>
        <v>0</v>
      </c>
      <c r="N90" s="15">
        <v>225</v>
      </c>
      <c r="O90" s="16">
        <f t="shared" si="12"/>
        <v>2625</v>
      </c>
      <c r="Q90" s="16">
        <f t="shared" si="13"/>
        <v>0</v>
      </c>
    </row>
    <row r="91" spans="1:20">
      <c r="A91" s="41">
        <v>42882</v>
      </c>
      <c r="B91" s="15" t="s">
        <v>49</v>
      </c>
      <c r="C91" s="15">
        <v>6</v>
      </c>
      <c r="D91" s="44">
        <v>1</v>
      </c>
      <c r="E91" s="15">
        <v>200</v>
      </c>
      <c r="F91" s="15">
        <v>7</v>
      </c>
      <c r="G91" s="15">
        <v>18</v>
      </c>
      <c r="H91" s="15">
        <v>10</v>
      </c>
      <c r="I91" s="16">
        <f t="shared" si="17"/>
        <v>11.666666666666666</v>
      </c>
      <c r="J91" s="16">
        <f t="shared" si="18"/>
        <v>2333.333333333333</v>
      </c>
      <c r="K91" s="15">
        <v>12</v>
      </c>
      <c r="M91" s="21">
        <f t="shared" si="19"/>
        <v>0</v>
      </c>
      <c r="N91" s="15">
        <v>200</v>
      </c>
      <c r="O91" s="16">
        <f t="shared" si="12"/>
        <v>2333.333333333333</v>
      </c>
      <c r="Q91" s="16">
        <f t="shared" si="13"/>
        <v>0</v>
      </c>
    </row>
    <row r="92" spans="1:20">
      <c r="A92" s="41">
        <v>42882</v>
      </c>
      <c r="B92" s="15" t="s">
        <v>25</v>
      </c>
      <c r="C92" s="15">
        <v>6</v>
      </c>
      <c r="D92" s="44">
        <v>1</v>
      </c>
      <c r="E92" s="15">
        <v>210</v>
      </c>
      <c r="F92" s="15">
        <v>4</v>
      </c>
      <c r="G92" s="15">
        <v>6</v>
      </c>
      <c r="H92" s="15">
        <v>10</v>
      </c>
      <c r="I92" s="16">
        <f t="shared" si="17"/>
        <v>6.666666666666667</v>
      </c>
      <c r="J92" s="16">
        <f t="shared" si="18"/>
        <v>1400</v>
      </c>
      <c r="K92" s="15">
        <v>16</v>
      </c>
      <c r="M92" s="21">
        <f t="shared" si="19"/>
        <v>0</v>
      </c>
      <c r="N92" s="15">
        <v>210</v>
      </c>
      <c r="O92" s="16">
        <f t="shared" si="12"/>
        <v>1400</v>
      </c>
      <c r="Q92" s="16">
        <f t="shared" si="13"/>
        <v>0</v>
      </c>
    </row>
    <row r="93" spans="1:20">
      <c r="A93" s="41">
        <v>42882</v>
      </c>
      <c r="B93" s="15" t="s">
        <v>99</v>
      </c>
      <c r="C93" s="15">
        <v>7</v>
      </c>
      <c r="D93" s="44">
        <v>1</v>
      </c>
      <c r="E93" s="15">
        <v>250</v>
      </c>
      <c r="F93" s="15">
        <v>19</v>
      </c>
      <c r="G93" s="15">
        <v>20</v>
      </c>
      <c r="H93" s="15">
        <v>20</v>
      </c>
      <c r="I93" s="16">
        <f t="shared" si="17"/>
        <v>19.666666666666668</v>
      </c>
      <c r="J93" s="16">
        <f t="shared" si="18"/>
        <v>4916.666666666667</v>
      </c>
      <c r="K93" s="15">
        <v>3</v>
      </c>
      <c r="M93" s="21">
        <f t="shared" si="19"/>
        <v>0</v>
      </c>
      <c r="N93" s="15">
        <v>250</v>
      </c>
      <c r="O93" s="16">
        <f t="shared" si="12"/>
        <v>4916.666666666667</v>
      </c>
      <c r="Q93" s="16">
        <f t="shared" si="13"/>
        <v>0</v>
      </c>
    </row>
    <row r="94" spans="1:20">
      <c r="A94" s="41">
        <v>42882</v>
      </c>
      <c r="B94" s="15" t="s">
        <v>39</v>
      </c>
      <c r="C94" s="15">
        <v>7</v>
      </c>
      <c r="D94" s="44">
        <v>1</v>
      </c>
      <c r="E94" s="15">
        <v>225</v>
      </c>
      <c r="F94" s="15">
        <v>31</v>
      </c>
      <c r="G94" s="15">
        <v>26</v>
      </c>
      <c r="H94" s="15">
        <v>37</v>
      </c>
      <c r="I94" s="16">
        <f t="shared" si="17"/>
        <v>31.333333333333332</v>
      </c>
      <c r="J94" s="16">
        <f t="shared" si="18"/>
        <v>7050</v>
      </c>
      <c r="K94" s="15">
        <v>8</v>
      </c>
      <c r="M94" s="21">
        <f t="shared" si="19"/>
        <v>0</v>
      </c>
      <c r="N94" s="15">
        <v>225</v>
      </c>
      <c r="O94" s="16">
        <f t="shared" si="12"/>
        <v>7050</v>
      </c>
      <c r="Q94" s="16">
        <f t="shared" si="13"/>
        <v>0</v>
      </c>
    </row>
    <row r="95" spans="1:20">
      <c r="A95" s="41">
        <v>42882</v>
      </c>
      <c r="B95" s="15" t="s">
        <v>20</v>
      </c>
      <c r="C95" s="15">
        <v>7</v>
      </c>
      <c r="D95" s="44">
        <v>1</v>
      </c>
      <c r="E95" s="15">
        <v>400</v>
      </c>
      <c r="F95" s="15">
        <v>58</v>
      </c>
      <c r="G95" s="15">
        <v>46</v>
      </c>
      <c r="H95" s="15">
        <v>58</v>
      </c>
      <c r="I95" s="16">
        <f t="shared" si="17"/>
        <v>54</v>
      </c>
      <c r="J95" s="16">
        <f t="shared" si="18"/>
        <v>21600</v>
      </c>
      <c r="K95" s="15">
        <v>18</v>
      </c>
      <c r="M95" s="21">
        <f t="shared" si="19"/>
        <v>0</v>
      </c>
      <c r="N95" s="15">
        <v>400</v>
      </c>
      <c r="O95" s="16">
        <f t="shared" si="12"/>
        <v>21600</v>
      </c>
      <c r="Q95" s="16">
        <f t="shared" si="13"/>
        <v>0</v>
      </c>
    </row>
    <row r="96" spans="1:20">
      <c r="A96" s="41">
        <v>42882</v>
      </c>
      <c r="B96" s="15" t="s">
        <v>110</v>
      </c>
      <c r="C96" s="15">
        <v>7</v>
      </c>
      <c r="D96" s="44">
        <v>0.5</v>
      </c>
      <c r="E96" s="15">
        <v>910</v>
      </c>
      <c r="F96" s="15">
        <v>140</v>
      </c>
      <c r="G96" s="15">
        <v>146</v>
      </c>
      <c r="H96" s="15">
        <v>156</v>
      </c>
      <c r="I96" s="16">
        <f t="shared" si="17"/>
        <v>294.66666666666669</v>
      </c>
      <c r="J96" s="16">
        <f t="shared" si="18"/>
        <v>268146.66666666669</v>
      </c>
      <c r="K96" s="15">
        <v>21</v>
      </c>
      <c r="L96" s="15">
        <v>50000</v>
      </c>
      <c r="M96" s="21">
        <f t="shared" si="19"/>
        <v>169.68325791855202</v>
      </c>
      <c r="N96" s="15">
        <v>400</v>
      </c>
      <c r="O96" s="16">
        <f t="shared" si="12"/>
        <v>117866.66666666667</v>
      </c>
      <c r="P96" s="15" t="s">
        <v>117</v>
      </c>
      <c r="Q96" s="16">
        <f t="shared" si="13"/>
        <v>150280</v>
      </c>
      <c r="T96" s="17" t="s">
        <v>116</v>
      </c>
    </row>
    <row r="97" spans="1:20">
      <c r="A97" s="41">
        <v>42882</v>
      </c>
      <c r="B97" s="15" t="s">
        <v>48</v>
      </c>
      <c r="C97" s="15">
        <v>7</v>
      </c>
      <c r="D97" s="44">
        <v>0.5</v>
      </c>
      <c r="E97" s="15">
        <v>825</v>
      </c>
      <c r="F97" s="15">
        <v>79</v>
      </c>
      <c r="G97" s="15">
        <v>70</v>
      </c>
      <c r="H97" s="15">
        <v>93</v>
      </c>
      <c r="I97" s="16">
        <f t="shared" si="17"/>
        <v>161.33333333333334</v>
      </c>
      <c r="J97" s="16">
        <f t="shared" si="18"/>
        <v>133100</v>
      </c>
      <c r="K97" s="15">
        <v>13</v>
      </c>
      <c r="L97" s="15">
        <v>25000</v>
      </c>
      <c r="M97" s="21">
        <f t="shared" si="19"/>
        <v>154.95867768595039</v>
      </c>
      <c r="N97" s="15">
        <v>200</v>
      </c>
      <c r="O97" s="16">
        <f t="shared" si="12"/>
        <v>32266.666666666668</v>
      </c>
      <c r="P97" s="15" t="s">
        <v>119</v>
      </c>
      <c r="Q97" s="16">
        <f t="shared" si="13"/>
        <v>100833.33333333333</v>
      </c>
      <c r="T97" s="17" t="s">
        <v>118</v>
      </c>
    </row>
    <row r="98" spans="1:20">
      <c r="A98" s="41">
        <v>42884</v>
      </c>
      <c r="B98" s="15" t="s">
        <v>50</v>
      </c>
      <c r="C98" s="15">
        <v>8</v>
      </c>
      <c r="D98" s="44">
        <v>0.5</v>
      </c>
      <c r="E98" s="15">
        <v>825</v>
      </c>
      <c r="F98" s="15">
        <v>73</v>
      </c>
      <c r="G98" s="15">
        <v>66</v>
      </c>
      <c r="H98" s="15">
        <v>63</v>
      </c>
      <c r="I98" s="16">
        <f t="shared" si="17"/>
        <v>134.66666666666666</v>
      </c>
      <c r="J98" s="16">
        <f t="shared" si="18"/>
        <v>111099.99999999999</v>
      </c>
      <c r="K98" s="15">
        <v>8</v>
      </c>
      <c r="L98" s="15">
        <v>50000</v>
      </c>
      <c r="M98" s="21">
        <f t="shared" si="19"/>
        <v>371.28712871287132</v>
      </c>
      <c r="N98" s="15">
        <v>375</v>
      </c>
      <c r="O98" s="16">
        <f t="shared" si="12"/>
        <v>50500</v>
      </c>
      <c r="P98" s="15" t="s">
        <v>131</v>
      </c>
      <c r="Q98" s="16">
        <f t="shared" si="13"/>
        <v>60599.999999999985</v>
      </c>
    </row>
    <row r="99" spans="1:20">
      <c r="A99" s="41">
        <v>42884</v>
      </c>
      <c r="B99" s="15" t="s">
        <v>48</v>
      </c>
      <c r="C99" s="15">
        <v>8</v>
      </c>
      <c r="D99" s="44">
        <v>1</v>
      </c>
      <c r="E99" s="15">
        <v>300</v>
      </c>
      <c r="F99" s="15">
        <v>25</v>
      </c>
      <c r="G99" s="15">
        <v>28</v>
      </c>
      <c r="H99" s="15">
        <v>26</v>
      </c>
      <c r="I99" s="16">
        <f t="shared" si="17"/>
        <v>26.333333333333332</v>
      </c>
      <c r="J99" s="16">
        <f t="shared" si="18"/>
        <v>7900</v>
      </c>
      <c r="K99" s="15" t="s">
        <v>132</v>
      </c>
      <c r="M99" s="21">
        <f t="shared" si="19"/>
        <v>0</v>
      </c>
      <c r="O99" s="16">
        <f t="shared" si="12"/>
        <v>0</v>
      </c>
      <c r="P99" s="15" t="s">
        <v>133</v>
      </c>
      <c r="Q99" s="16">
        <f t="shared" si="13"/>
        <v>7900</v>
      </c>
      <c r="T99" s="17" t="s">
        <v>134</v>
      </c>
    </row>
    <row r="100" spans="1:20">
      <c r="A100" s="41">
        <v>42884</v>
      </c>
      <c r="B100" s="15" t="s">
        <v>39</v>
      </c>
      <c r="C100" s="15">
        <v>8</v>
      </c>
      <c r="D100" s="44">
        <v>1</v>
      </c>
      <c r="E100" s="15">
        <v>300</v>
      </c>
      <c r="F100" s="15">
        <v>10</v>
      </c>
      <c r="G100" s="15">
        <v>10</v>
      </c>
      <c r="H100" s="15">
        <v>12</v>
      </c>
      <c r="I100" s="16">
        <f t="shared" si="17"/>
        <v>10.666666666666666</v>
      </c>
      <c r="J100" s="16">
        <f t="shared" si="18"/>
        <v>3200</v>
      </c>
      <c r="K100" s="15">
        <v>8</v>
      </c>
      <c r="M100" s="21">
        <f t="shared" si="19"/>
        <v>0</v>
      </c>
      <c r="N100" s="15">
        <v>300</v>
      </c>
      <c r="O100" s="16">
        <f t="shared" si="12"/>
        <v>3200</v>
      </c>
      <c r="Q100" s="16">
        <f t="shared" si="13"/>
        <v>0</v>
      </c>
    </row>
    <row r="101" spans="1:20">
      <c r="A101" s="41">
        <v>42884</v>
      </c>
      <c r="B101" s="15" t="s">
        <v>34</v>
      </c>
      <c r="C101" s="15">
        <v>8</v>
      </c>
      <c r="D101" s="44">
        <v>1</v>
      </c>
      <c r="E101" s="15">
        <v>300</v>
      </c>
      <c r="F101" s="15">
        <v>14</v>
      </c>
      <c r="G101" s="15">
        <v>14</v>
      </c>
      <c r="H101" s="15">
        <v>17</v>
      </c>
      <c r="I101" s="16">
        <f t="shared" si="17"/>
        <v>15</v>
      </c>
      <c r="J101" s="16">
        <f t="shared" si="18"/>
        <v>4500</v>
      </c>
      <c r="K101" s="15">
        <v>9</v>
      </c>
      <c r="M101" s="21">
        <f t="shared" si="19"/>
        <v>0</v>
      </c>
      <c r="N101" s="15">
        <v>300</v>
      </c>
      <c r="O101" s="16">
        <f t="shared" si="12"/>
        <v>4500</v>
      </c>
      <c r="Q101" s="16">
        <f t="shared" si="13"/>
        <v>0</v>
      </c>
    </row>
    <row r="102" spans="1:20">
      <c r="I102" s="16" t="e">
        <f t="shared" si="17"/>
        <v>#DIV/0!</v>
      </c>
      <c r="J102" s="16" t="e">
        <f t="shared" si="18"/>
        <v>#DIV/0!</v>
      </c>
      <c r="M102" s="21" t="e">
        <f t="shared" si="19"/>
        <v>#DIV/0!</v>
      </c>
      <c r="O102" s="16" t="e">
        <f t="shared" si="12"/>
        <v>#DIV/0!</v>
      </c>
      <c r="Q102" s="16" t="e">
        <f t="shared" si="13"/>
        <v>#DIV/0!</v>
      </c>
    </row>
    <row r="103" spans="1:20">
      <c r="I103" s="16" t="e">
        <f t="shared" si="17"/>
        <v>#DIV/0!</v>
      </c>
      <c r="J103" s="16" t="e">
        <f t="shared" si="18"/>
        <v>#DIV/0!</v>
      </c>
      <c r="M103" s="21" t="e">
        <f t="shared" si="19"/>
        <v>#DIV/0!</v>
      </c>
      <c r="O103" s="16" t="e">
        <f t="shared" si="12"/>
        <v>#DIV/0!</v>
      </c>
      <c r="Q103" s="16" t="e">
        <f t="shared" si="13"/>
        <v>#DIV/0!</v>
      </c>
    </row>
    <row r="104" spans="1:20">
      <c r="I104" s="16" t="e">
        <f t="shared" si="17"/>
        <v>#DIV/0!</v>
      </c>
      <c r="J104" s="16" t="e">
        <f t="shared" si="18"/>
        <v>#DIV/0!</v>
      </c>
      <c r="M104" s="21" t="e">
        <f t="shared" si="19"/>
        <v>#DIV/0!</v>
      </c>
      <c r="O104" s="16" t="e">
        <f t="shared" si="12"/>
        <v>#DIV/0!</v>
      </c>
      <c r="Q104" s="16" t="e">
        <f t="shared" si="13"/>
        <v>#DIV/0!</v>
      </c>
    </row>
    <row r="105" spans="1:20">
      <c r="I105" s="16" t="e">
        <f t="shared" si="17"/>
        <v>#DIV/0!</v>
      </c>
      <c r="J105" s="16" t="e">
        <f t="shared" si="18"/>
        <v>#DIV/0!</v>
      </c>
      <c r="M105" s="21" t="e">
        <f t="shared" si="19"/>
        <v>#DIV/0!</v>
      </c>
      <c r="O105" s="16" t="e">
        <f t="shared" si="12"/>
        <v>#DIV/0!</v>
      </c>
      <c r="Q105" s="16" t="e">
        <f t="shared" si="13"/>
        <v>#DIV/0!</v>
      </c>
    </row>
    <row r="106" spans="1:20">
      <c r="I106" s="16" t="e">
        <f t="shared" si="17"/>
        <v>#DIV/0!</v>
      </c>
      <c r="J106" s="16" t="e">
        <f t="shared" si="18"/>
        <v>#DIV/0!</v>
      </c>
      <c r="M106" s="21" t="e">
        <f t="shared" si="19"/>
        <v>#DIV/0!</v>
      </c>
      <c r="O106" s="16" t="e">
        <f t="shared" si="12"/>
        <v>#DIV/0!</v>
      </c>
      <c r="Q106" s="16" t="e">
        <f t="shared" si="13"/>
        <v>#DIV/0!</v>
      </c>
    </row>
    <row r="107" spans="1:20">
      <c r="I107" s="16" t="e">
        <f t="shared" si="17"/>
        <v>#DIV/0!</v>
      </c>
      <c r="J107" s="16" t="e">
        <f t="shared" si="18"/>
        <v>#DIV/0!</v>
      </c>
      <c r="M107" s="21" t="e">
        <f t="shared" si="19"/>
        <v>#DIV/0!</v>
      </c>
      <c r="O107" s="16" t="e">
        <f t="shared" si="12"/>
        <v>#DIV/0!</v>
      </c>
      <c r="Q107" s="16" t="e">
        <f t="shared" si="13"/>
        <v>#DIV/0!</v>
      </c>
    </row>
    <row r="108" spans="1:20">
      <c r="I108" s="16" t="e">
        <f t="shared" si="17"/>
        <v>#DIV/0!</v>
      </c>
      <c r="J108" s="16" t="e">
        <f t="shared" si="18"/>
        <v>#DIV/0!</v>
      </c>
      <c r="M108" s="21" t="e">
        <f t="shared" si="19"/>
        <v>#DIV/0!</v>
      </c>
      <c r="O108" s="16" t="e">
        <f t="shared" si="12"/>
        <v>#DIV/0!</v>
      </c>
      <c r="Q108" s="16" t="e">
        <f t="shared" si="13"/>
        <v>#DIV/0!</v>
      </c>
    </row>
    <row r="109" spans="1:20">
      <c r="I109" s="16" t="e">
        <f t="shared" si="17"/>
        <v>#DIV/0!</v>
      </c>
      <c r="J109" s="16" t="e">
        <f t="shared" si="18"/>
        <v>#DIV/0!</v>
      </c>
      <c r="M109" s="21" t="e">
        <f t="shared" si="19"/>
        <v>#DIV/0!</v>
      </c>
      <c r="O109" s="16" t="e">
        <f t="shared" si="12"/>
        <v>#DIV/0!</v>
      </c>
      <c r="Q109" s="16" t="e">
        <f t="shared" si="13"/>
        <v>#DIV/0!</v>
      </c>
    </row>
    <row r="110" spans="1:20">
      <c r="I110" s="16" t="e">
        <f t="shared" si="17"/>
        <v>#DIV/0!</v>
      </c>
      <c r="J110" s="16" t="e">
        <f t="shared" si="18"/>
        <v>#DIV/0!</v>
      </c>
      <c r="M110" s="21" t="e">
        <f t="shared" si="19"/>
        <v>#DIV/0!</v>
      </c>
      <c r="O110" s="16" t="e">
        <f t="shared" si="12"/>
        <v>#DIV/0!</v>
      </c>
      <c r="Q110" s="16" t="e">
        <f t="shared" si="13"/>
        <v>#DIV/0!</v>
      </c>
    </row>
    <row r="111" spans="1:20">
      <c r="I111" s="16" t="e">
        <f t="shared" si="17"/>
        <v>#DIV/0!</v>
      </c>
      <c r="J111" s="16" t="e">
        <f t="shared" si="18"/>
        <v>#DIV/0!</v>
      </c>
      <c r="M111" s="21" t="e">
        <f t="shared" si="19"/>
        <v>#DIV/0!</v>
      </c>
      <c r="O111" s="16" t="e">
        <f t="shared" si="12"/>
        <v>#DIV/0!</v>
      </c>
      <c r="Q111" s="16" t="e">
        <f t="shared" si="13"/>
        <v>#DIV/0!</v>
      </c>
    </row>
    <row r="112" spans="1:20">
      <c r="I112" s="16" t="e">
        <f t="shared" si="17"/>
        <v>#DIV/0!</v>
      </c>
      <c r="J112" s="16" t="e">
        <f t="shared" si="18"/>
        <v>#DIV/0!</v>
      </c>
      <c r="M112" s="21" t="e">
        <f t="shared" si="19"/>
        <v>#DIV/0!</v>
      </c>
      <c r="O112" s="16" t="e">
        <f t="shared" si="12"/>
        <v>#DIV/0!</v>
      </c>
      <c r="Q112" s="16" t="e">
        <f t="shared" si="13"/>
        <v>#DIV/0!</v>
      </c>
    </row>
    <row r="113" spans="9:17">
      <c r="I113" s="16" t="e">
        <f t="shared" si="17"/>
        <v>#DIV/0!</v>
      </c>
      <c r="J113" s="16" t="e">
        <f t="shared" si="18"/>
        <v>#DIV/0!</v>
      </c>
      <c r="M113" s="21" t="e">
        <f t="shared" si="19"/>
        <v>#DIV/0!</v>
      </c>
      <c r="O113" s="16" t="e">
        <f t="shared" si="12"/>
        <v>#DIV/0!</v>
      </c>
      <c r="Q113" s="16" t="e">
        <f t="shared" si="13"/>
        <v>#DIV/0!</v>
      </c>
    </row>
    <row r="114" spans="9:17">
      <c r="I114" s="16" t="e">
        <f t="shared" si="17"/>
        <v>#DIV/0!</v>
      </c>
      <c r="J114" s="16" t="e">
        <f t="shared" si="18"/>
        <v>#DIV/0!</v>
      </c>
      <c r="M114" s="21" t="e">
        <f t="shared" si="19"/>
        <v>#DIV/0!</v>
      </c>
      <c r="O114" s="16" t="e">
        <f t="shared" si="12"/>
        <v>#DIV/0!</v>
      </c>
      <c r="Q114" s="16" t="e">
        <f t="shared" si="13"/>
        <v>#DIV/0!</v>
      </c>
    </row>
    <row r="115" spans="9:17">
      <c r="I115" s="16" t="e">
        <f t="shared" si="17"/>
        <v>#DIV/0!</v>
      </c>
      <c r="J115" s="16" t="e">
        <f t="shared" si="18"/>
        <v>#DIV/0!</v>
      </c>
      <c r="M115" s="21" t="e">
        <f t="shared" si="19"/>
        <v>#DIV/0!</v>
      </c>
      <c r="O115" s="16" t="e">
        <f t="shared" si="12"/>
        <v>#DIV/0!</v>
      </c>
      <c r="Q115" s="16" t="e">
        <f t="shared" si="13"/>
        <v>#DIV/0!</v>
      </c>
    </row>
    <row r="116" spans="9:17">
      <c r="I116" s="16" t="e">
        <f t="shared" si="17"/>
        <v>#DIV/0!</v>
      </c>
      <c r="J116" s="16" t="e">
        <f t="shared" si="18"/>
        <v>#DIV/0!</v>
      </c>
      <c r="M116" s="21" t="e">
        <f t="shared" si="19"/>
        <v>#DIV/0!</v>
      </c>
      <c r="O116" s="16" t="e">
        <f t="shared" si="12"/>
        <v>#DIV/0!</v>
      </c>
      <c r="Q116" s="16" t="e">
        <f t="shared" si="13"/>
        <v>#DIV/0!</v>
      </c>
    </row>
    <row r="117" spans="9:17">
      <c r="I117" s="16" t="e">
        <f t="shared" si="17"/>
        <v>#DIV/0!</v>
      </c>
      <c r="J117" s="16" t="e">
        <f t="shared" si="18"/>
        <v>#DIV/0!</v>
      </c>
      <c r="M117" s="21" t="e">
        <f t="shared" si="19"/>
        <v>#DIV/0!</v>
      </c>
      <c r="O117" s="16" t="e">
        <f t="shared" si="12"/>
        <v>#DIV/0!</v>
      </c>
      <c r="Q117" s="16" t="e">
        <f t="shared" si="13"/>
        <v>#DIV/0!</v>
      </c>
    </row>
    <row r="118" spans="9:17">
      <c r="I118" s="16" t="e">
        <f t="shared" si="17"/>
        <v>#DIV/0!</v>
      </c>
      <c r="J118" s="16" t="e">
        <f t="shared" si="18"/>
        <v>#DIV/0!</v>
      </c>
      <c r="M118" s="21" t="e">
        <f t="shared" si="19"/>
        <v>#DIV/0!</v>
      </c>
      <c r="O118" s="16" t="e">
        <f t="shared" si="12"/>
        <v>#DIV/0!</v>
      </c>
      <c r="Q118" s="16" t="e">
        <f t="shared" si="13"/>
        <v>#DIV/0!</v>
      </c>
    </row>
    <row r="119" spans="9:17">
      <c r="I119" s="16" t="e">
        <f t="shared" si="17"/>
        <v>#DIV/0!</v>
      </c>
      <c r="J119" s="16" t="e">
        <f t="shared" si="18"/>
        <v>#DIV/0!</v>
      </c>
      <c r="M119" s="21" t="e">
        <f t="shared" si="19"/>
        <v>#DIV/0!</v>
      </c>
      <c r="O119" s="16" t="e">
        <f t="shared" si="12"/>
        <v>#DIV/0!</v>
      </c>
      <c r="Q119" s="16" t="e">
        <f t="shared" si="13"/>
        <v>#DIV/0!</v>
      </c>
    </row>
    <row r="120" spans="9:17">
      <c r="I120" s="16" t="e">
        <f t="shared" si="17"/>
        <v>#DIV/0!</v>
      </c>
      <c r="J120" s="16" t="e">
        <f t="shared" si="18"/>
        <v>#DIV/0!</v>
      </c>
      <c r="M120" s="21" t="e">
        <f t="shared" si="19"/>
        <v>#DIV/0!</v>
      </c>
      <c r="O120" s="16" t="e">
        <f t="shared" si="12"/>
        <v>#DIV/0!</v>
      </c>
      <c r="Q120" s="16" t="e">
        <f t="shared" si="13"/>
        <v>#DIV/0!</v>
      </c>
    </row>
    <row r="121" spans="9:17">
      <c r="I121" s="16" t="e">
        <f t="shared" si="17"/>
        <v>#DIV/0!</v>
      </c>
      <c r="J121" s="16" t="e">
        <f t="shared" si="18"/>
        <v>#DIV/0!</v>
      </c>
      <c r="M121" s="21" t="e">
        <f t="shared" si="19"/>
        <v>#DIV/0!</v>
      </c>
      <c r="O121" s="16" t="e">
        <f t="shared" si="12"/>
        <v>#DIV/0!</v>
      </c>
      <c r="Q121" s="16" t="e">
        <f t="shared" si="13"/>
        <v>#DIV/0!</v>
      </c>
    </row>
    <row r="122" spans="9:17">
      <c r="I122" s="16" t="e">
        <f t="shared" si="17"/>
        <v>#DIV/0!</v>
      </c>
      <c r="J122" s="16" t="e">
        <f t="shared" si="18"/>
        <v>#DIV/0!</v>
      </c>
      <c r="M122" s="21" t="e">
        <f t="shared" si="19"/>
        <v>#DIV/0!</v>
      </c>
      <c r="O122" s="16" t="e">
        <f t="shared" si="12"/>
        <v>#DIV/0!</v>
      </c>
      <c r="Q122" s="16" t="e">
        <f t="shared" si="13"/>
        <v>#DIV/0!</v>
      </c>
    </row>
    <row r="123" spans="9:17">
      <c r="I123" s="16" t="e">
        <f t="shared" si="17"/>
        <v>#DIV/0!</v>
      </c>
      <c r="J123" s="16" t="e">
        <f t="shared" si="18"/>
        <v>#DIV/0!</v>
      </c>
      <c r="M123" s="21" t="e">
        <f t="shared" si="19"/>
        <v>#DIV/0!</v>
      </c>
      <c r="O123" s="16" t="e">
        <f t="shared" ref="O123:O186" si="20">N123*I123</f>
        <v>#DIV/0!</v>
      </c>
      <c r="Q123" s="16" t="e">
        <f t="shared" si="13"/>
        <v>#DIV/0!</v>
      </c>
    </row>
    <row r="124" spans="9:17">
      <c r="I124" s="16" t="e">
        <f t="shared" si="17"/>
        <v>#DIV/0!</v>
      </c>
      <c r="J124" s="16" t="e">
        <f t="shared" si="18"/>
        <v>#DIV/0!</v>
      </c>
      <c r="M124" s="21" t="e">
        <f t="shared" si="19"/>
        <v>#DIV/0!</v>
      </c>
      <c r="O124" s="16" t="e">
        <f t="shared" si="20"/>
        <v>#DIV/0!</v>
      </c>
      <c r="Q124" s="16" t="e">
        <f t="shared" si="13"/>
        <v>#DIV/0!</v>
      </c>
    </row>
    <row r="125" spans="9:17">
      <c r="I125" s="16" t="e">
        <f t="shared" si="17"/>
        <v>#DIV/0!</v>
      </c>
      <c r="J125" s="16" t="e">
        <f t="shared" si="18"/>
        <v>#DIV/0!</v>
      </c>
      <c r="M125" s="21" t="e">
        <f t="shared" si="19"/>
        <v>#DIV/0!</v>
      </c>
      <c r="O125" s="16" t="e">
        <f t="shared" si="20"/>
        <v>#DIV/0!</v>
      </c>
      <c r="Q125" s="16" t="e">
        <f t="shared" si="13"/>
        <v>#DIV/0!</v>
      </c>
    </row>
    <row r="126" spans="9:17">
      <c r="I126" s="16" t="e">
        <f t="shared" si="17"/>
        <v>#DIV/0!</v>
      </c>
      <c r="J126" s="16" t="e">
        <f t="shared" si="18"/>
        <v>#DIV/0!</v>
      </c>
      <c r="M126" s="21" t="e">
        <f t="shared" si="19"/>
        <v>#DIV/0!</v>
      </c>
      <c r="O126" s="16" t="e">
        <f t="shared" si="20"/>
        <v>#DIV/0!</v>
      </c>
      <c r="Q126" s="16" t="e">
        <f t="shared" si="13"/>
        <v>#DIV/0!</v>
      </c>
    </row>
    <row r="127" spans="9:17">
      <c r="I127" s="16" t="e">
        <f t="shared" si="17"/>
        <v>#DIV/0!</v>
      </c>
      <c r="J127" s="16" t="e">
        <f t="shared" si="18"/>
        <v>#DIV/0!</v>
      </c>
      <c r="M127" s="21" t="e">
        <f t="shared" si="19"/>
        <v>#DIV/0!</v>
      </c>
      <c r="O127" s="16" t="e">
        <f t="shared" si="20"/>
        <v>#DIV/0!</v>
      </c>
      <c r="Q127" s="16" t="e">
        <f t="shared" si="13"/>
        <v>#DIV/0!</v>
      </c>
    </row>
    <row r="128" spans="9:17">
      <c r="I128" s="16" t="e">
        <f t="shared" si="17"/>
        <v>#DIV/0!</v>
      </c>
      <c r="J128" s="16" t="e">
        <f t="shared" si="18"/>
        <v>#DIV/0!</v>
      </c>
      <c r="M128" s="21" t="e">
        <f t="shared" si="19"/>
        <v>#DIV/0!</v>
      </c>
      <c r="O128" s="16" t="e">
        <f t="shared" si="20"/>
        <v>#DIV/0!</v>
      </c>
      <c r="Q128" s="16" t="e">
        <f t="shared" si="13"/>
        <v>#DIV/0!</v>
      </c>
    </row>
    <row r="129" spans="9:17">
      <c r="I129" s="16" t="e">
        <f t="shared" si="17"/>
        <v>#DIV/0!</v>
      </c>
      <c r="J129" s="16" t="e">
        <f t="shared" si="18"/>
        <v>#DIV/0!</v>
      </c>
      <c r="M129" s="21" t="e">
        <f t="shared" si="19"/>
        <v>#DIV/0!</v>
      </c>
      <c r="O129" s="16" t="e">
        <f t="shared" si="20"/>
        <v>#DIV/0!</v>
      </c>
      <c r="Q129" s="16" t="e">
        <f t="shared" ref="Q129:Q192" si="21">J129-O129</f>
        <v>#DIV/0!</v>
      </c>
    </row>
    <row r="130" spans="9:17">
      <c r="I130" s="16" t="e">
        <f t="shared" si="17"/>
        <v>#DIV/0!</v>
      </c>
      <c r="J130" s="16" t="e">
        <f t="shared" si="18"/>
        <v>#DIV/0!</v>
      </c>
      <c r="M130" s="21" t="e">
        <f t="shared" si="19"/>
        <v>#DIV/0!</v>
      </c>
      <c r="O130" s="16" t="e">
        <f t="shared" si="20"/>
        <v>#DIV/0!</v>
      </c>
      <c r="Q130" s="16" t="e">
        <f t="shared" si="21"/>
        <v>#DIV/0!</v>
      </c>
    </row>
    <row r="131" spans="9:17">
      <c r="I131" s="16" t="e">
        <f t="shared" si="17"/>
        <v>#DIV/0!</v>
      </c>
      <c r="J131" s="16" t="e">
        <f t="shared" si="18"/>
        <v>#DIV/0!</v>
      </c>
      <c r="M131" s="21" t="e">
        <f t="shared" si="19"/>
        <v>#DIV/0!</v>
      </c>
      <c r="O131" s="16" t="e">
        <f t="shared" si="20"/>
        <v>#DIV/0!</v>
      </c>
      <c r="Q131" s="16" t="e">
        <f t="shared" si="21"/>
        <v>#DIV/0!</v>
      </c>
    </row>
    <row r="132" spans="9:17">
      <c r="I132" s="16" t="e">
        <f t="shared" si="17"/>
        <v>#DIV/0!</v>
      </c>
      <c r="J132" s="16" t="e">
        <f t="shared" si="18"/>
        <v>#DIV/0!</v>
      </c>
      <c r="M132" s="21" t="e">
        <f t="shared" si="19"/>
        <v>#DIV/0!</v>
      </c>
      <c r="O132" s="16" t="e">
        <f t="shared" si="20"/>
        <v>#DIV/0!</v>
      </c>
      <c r="Q132" s="16" t="e">
        <f t="shared" si="21"/>
        <v>#DIV/0!</v>
      </c>
    </row>
    <row r="133" spans="9:17">
      <c r="I133" s="16" t="e">
        <f t="shared" si="17"/>
        <v>#DIV/0!</v>
      </c>
      <c r="J133" s="16" t="e">
        <f t="shared" si="18"/>
        <v>#DIV/0!</v>
      </c>
      <c r="M133" s="21" t="e">
        <f t="shared" si="19"/>
        <v>#DIV/0!</v>
      </c>
      <c r="O133" s="16" t="e">
        <f t="shared" si="20"/>
        <v>#DIV/0!</v>
      </c>
      <c r="Q133" s="16" t="e">
        <f t="shared" si="21"/>
        <v>#DIV/0!</v>
      </c>
    </row>
    <row r="134" spans="9:17">
      <c r="I134" s="16" t="e">
        <f t="shared" si="17"/>
        <v>#DIV/0!</v>
      </c>
      <c r="J134" s="16" t="e">
        <f t="shared" si="18"/>
        <v>#DIV/0!</v>
      </c>
      <c r="M134" s="21" t="e">
        <f t="shared" si="19"/>
        <v>#DIV/0!</v>
      </c>
      <c r="O134" s="16" t="e">
        <f t="shared" si="20"/>
        <v>#DIV/0!</v>
      </c>
      <c r="Q134" s="16" t="e">
        <f t="shared" si="21"/>
        <v>#DIV/0!</v>
      </c>
    </row>
    <row r="135" spans="9:17">
      <c r="I135" s="16" t="e">
        <f t="shared" si="17"/>
        <v>#DIV/0!</v>
      </c>
      <c r="J135" s="16" t="e">
        <f t="shared" si="18"/>
        <v>#DIV/0!</v>
      </c>
      <c r="M135" s="21" t="e">
        <f t="shared" si="19"/>
        <v>#DIV/0!</v>
      </c>
      <c r="O135" s="16" t="e">
        <f t="shared" si="20"/>
        <v>#DIV/0!</v>
      </c>
      <c r="Q135" s="16" t="e">
        <f t="shared" si="21"/>
        <v>#DIV/0!</v>
      </c>
    </row>
    <row r="136" spans="9:17">
      <c r="I136" s="16" t="e">
        <f t="shared" si="17"/>
        <v>#DIV/0!</v>
      </c>
      <c r="J136" s="16" t="e">
        <f t="shared" si="18"/>
        <v>#DIV/0!</v>
      </c>
      <c r="M136" s="21" t="e">
        <f t="shared" si="19"/>
        <v>#DIV/0!</v>
      </c>
      <c r="O136" s="16" t="e">
        <f t="shared" si="20"/>
        <v>#DIV/0!</v>
      </c>
      <c r="Q136" s="16" t="e">
        <f t="shared" si="21"/>
        <v>#DIV/0!</v>
      </c>
    </row>
    <row r="137" spans="9:17">
      <c r="I137" s="16" t="e">
        <f t="shared" si="17"/>
        <v>#DIV/0!</v>
      </c>
      <c r="J137" s="16" t="e">
        <f t="shared" si="18"/>
        <v>#DIV/0!</v>
      </c>
      <c r="M137" s="21" t="e">
        <f t="shared" si="19"/>
        <v>#DIV/0!</v>
      </c>
      <c r="O137" s="16" t="e">
        <f t="shared" si="20"/>
        <v>#DIV/0!</v>
      </c>
      <c r="Q137" s="16" t="e">
        <f t="shared" si="21"/>
        <v>#DIV/0!</v>
      </c>
    </row>
    <row r="138" spans="9:17">
      <c r="I138" s="16" t="e">
        <f t="shared" ref="I138:I189" si="22">AVERAGE(F138:H138)/D138</f>
        <v>#DIV/0!</v>
      </c>
      <c r="J138" s="16" t="e">
        <f t="shared" ref="J138:J201" si="23">I138*E138</f>
        <v>#DIV/0!</v>
      </c>
      <c r="M138" s="21" t="e">
        <f t="shared" si="19"/>
        <v>#DIV/0!</v>
      </c>
      <c r="O138" s="16" t="e">
        <f t="shared" si="20"/>
        <v>#DIV/0!</v>
      </c>
      <c r="Q138" s="16" t="e">
        <f t="shared" si="21"/>
        <v>#DIV/0!</v>
      </c>
    </row>
    <row r="139" spans="9:17">
      <c r="I139" s="16" t="e">
        <f t="shared" si="22"/>
        <v>#DIV/0!</v>
      </c>
      <c r="J139" s="16" t="e">
        <f t="shared" si="23"/>
        <v>#DIV/0!</v>
      </c>
      <c r="M139" s="21" t="e">
        <f t="shared" si="19"/>
        <v>#DIV/0!</v>
      </c>
      <c r="O139" s="16" t="e">
        <f t="shared" si="20"/>
        <v>#DIV/0!</v>
      </c>
      <c r="Q139" s="16" t="e">
        <f t="shared" si="21"/>
        <v>#DIV/0!</v>
      </c>
    </row>
    <row r="140" spans="9:17">
      <c r="I140" s="16" t="e">
        <f t="shared" si="22"/>
        <v>#DIV/0!</v>
      </c>
      <c r="J140" s="16" t="e">
        <f t="shared" si="23"/>
        <v>#DIV/0!</v>
      </c>
      <c r="M140" s="21" t="e">
        <f t="shared" si="19"/>
        <v>#DIV/0!</v>
      </c>
      <c r="O140" s="16" t="e">
        <f t="shared" si="20"/>
        <v>#DIV/0!</v>
      </c>
      <c r="Q140" s="16" t="e">
        <f t="shared" si="21"/>
        <v>#DIV/0!</v>
      </c>
    </row>
    <row r="141" spans="9:17">
      <c r="I141" s="16" t="e">
        <f t="shared" si="22"/>
        <v>#DIV/0!</v>
      </c>
      <c r="J141" s="16" t="e">
        <f t="shared" si="23"/>
        <v>#DIV/0!</v>
      </c>
      <c r="M141" s="21" t="e">
        <f t="shared" si="19"/>
        <v>#DIV/0!</v>
      </c>
      <c r="O141" s="16" t="e">
        <f t="shared" si="20"/>
        <v>#DIV/0!</v>
      </c>
      <c r="Q141" s="16" t="e">
        <f t="shared" si="21"/>
        <v>#DIV/0!</v>
      </c>
    </row>
    <row r="142" spans="9:17">
      <c r="I142" s="16" t="e">
        <f t="shared" si="22"/>
        <v>#DIV/0!</v>
      </c>
      <c r="J142" s="16" t="e">
        <f t="shared" si="23"/>
        <v>#DIV/0!</v>
      </c>
      <c r="M142" s="21" t="e">
        <f t="shared" si="19"/>
        <v>#DIV/0!</v>
      </c>
      <c r="O142" s="16" t="e">
        <f t="shared" si="20"/>
        <v>#DIV/0!</v>
      </c>
      <c r="Q142" s="16" t="e">
        <f t="shared" si="21"/>
        <v>#DIV/0!</v>
      </c>
    </row>
    <row r="143" spans="9:17">
      <c r="I143" s="16" t="e">
        <f t="shared" si="22"/>
        <v>#DIV/0!</v>
      </c>
      <c r="J143" s="16" t="e">
        <f t="shared" si="23"/>
        <v>#DIV/0!</v>
      </c>
      <c r="M143" s="21" t="e">
        <f t="shared" si="19"/>
        <v>#DIV/0!</v>
      </c>
      <c r="O143" s="16" t="e">
        <f t="shared" si="20"/>
        <v>#DIV/0!</v>
      </c>
      <c r="Q143" s="16" t="e">
        <f t="shared" si="21"/>
        <v>#DIV/0!</v>
      </c>
    </row>
    <row r="144" spans="9:17">
      <c r="I144" s="16" t="e">
        <f t="shared" si="22"/>
        <v>#DIV/0!</v>
      </c>
      <c r="J144" s="16" t="e">
        <f t="shared" si="23"/>
        <v>#DIV/0!</v>
      </c>
      <c r="M144" s="21" t="e">
        <f t="shared" ref="M144:M207" si="24">L144/I144</f>
        <v>#DIV/0!</v>
      </c>
      <c r="O144" s="16" t="e">
        <f t="shared" si="20"/>
        <v>#DIV/0!</v>
      </c>
      <c r="Q144" s="16" t="e">
        <f t="shared" si="21"/>
        <v>#DIV/0!</v>
      </c>
    </row>
    <row r="145" spans="9:17">
      <c r="I145" s="16" t="e">
        <f t="shared" si="22"/>
        <v>#DIV/0!</v>
      </c>
      <c r="J145" s="16" t="e">
        <f t="shared" si="23"/>
        <v>#DIV/0!</v>
      </c>
      <c r="M145" s="21" t="e">
        <f t="shared" si="24"/>
        <v>#DIV/0!</v>
      </c>
      <c r="O145" s="16" t="e">
        <f t="shared" si="20"/>
        <v>#DIV/0!</v>
      </c>
      <c r="Q145" s="16" t="e">
        <f t="shared" si="21"/>
        <v>#DIV/0!</v>
      </c>
    </row>
    <row r="146" spans="9:17">
      <c r="I146" s="16" t="e">
        <f t="shared" si="22"/>
        <v>#DIV/0!</v>
      </c>
      <c r="J146" s="16" t="e">
        <f t="shared" si="23"/>
        <v>#DIV/0!</v>
      </c>
      <c r="M146" s="21" t="e">
        <f t="shared" si="24"/>
        <v>#DIV/0!</v>
      </c>
      <c r="O146" s="16" t="e">
        <f t="shared" si="20"/>
        <v>#DIV/0!</v>
      </c>
      <c r="Q146" s="16" t="e">
        <f t="shared" si="21"/>
        <v>#DIV/0!</v>
      </c>
    </row>
    <row r="147" spans="9:17">
      <c r="I147" s="16" t="e">
        <f t="shared" si="22"/>
        <v>#DIV/0!</v>
      </c>
      <c r="J147" s="16" t="e">
        <f t="shared" si="23"/>
        <v>#DIV/0!</v>
      </c>
      <c r="M147" s="21" t="e">
        <f t="shared" si="24"/>
        <v>#DIV/0!</v>
      </c>
      <c r="O147" s="16" t="e">
        <f t="shared" si="20"/>
        <v>#DIV/0!</v>
      </c>
      <c r="Q147" s="16" t="e">
        <f t="shared" si="21"/>
        <v>#DIV/0!</v>
      </c>
    </row>
    <row r="148" spans="9:17">
      <c r="I148" s="16" t="e">
        <f t="shared" si="22"/>
        <v>#DIV/0!</v>
      </c>
      <c r="J148" s="16" t="e">
        <f t="shared" si="23"/>
        <v>#DIV/0!</v>
      </c>
      <c r="M148" s="21" t="e">
        <f t="shared" si="24"/>
        <v>#DIV/0!</v>
      </c>
      <c r="O148" s="16" t="e">
        <f t="shared" si="20"/>
        <v>#DIV/0!</v>
      </c>
      <c r="Q148" s="16" t="e">
        <f t="shared" si="21"/>
        <v>#DIV/0!</v>
      </c>
    </row>
    <row r="149" spans="9:17">
      <c r="I149" s="16" t="e">
        <f t="shared" si="22"/>
        <v>#DIV/0!</v>
      </c>
      <c r="J149" s="16" t="e">
        <f t="shared" si="23"/>
        <v>#DIV/0!</v>
      </c>
      <c r="M149" s="21" t="e">
        <f t="shared" si="24"/>
        <v>#DIV/0!</v>
      </c>
      <c r="O149" s="16" t="e">
        <f t="shared" si="20"/>
        <v>#DIV/0!</v>
      </c>
      <c r="Q149" s="16" t="e">
        <f t="shared" si="21"/>
        <v>#DIV/0!</v>
      </c>
    </row>
    <row r="150" spans="9:17">
      <c r="I150" s="16" t="e">
        <f t="shared" si="22"/>
        <v>#DIV/0!</v>
      </c>
      <c r="J150" s="16" t="e">
        <f t="shared" si="23"/>
        <v>#DIV/0!</v>
      </c>
      <c r="M150" s="21" t="e">
        <f t="shared" si="24"/>
        <v>#DIV/0!</v>
      </c>
      <c r="O150" s="16" t="e">
        <f t="shared" si="20"/>
        <v>#DIV/0!</v>
      </c>
      <c r="Q150" s="16" t="e">
        <f t="shared" si="21"/>
        <v>#DIV/0!</v>
      </c>
    </row>
    <row r="151" spans="9:17">
      <c r="I151" s="16" t="e">
        <f t="shared" si="22"/>
        <v>#DIV/0!</v>
      </c>
      <c r="J151" s="16" t="e">
        <f t="shared" si="23"/>
        <v>#DIV/0!</v>
      </c>
      <c r="M151" s="21" t="e">
        <f t="shared" si="24"/>
        <v>#DIV/0!</v>
      </c>
      <c r="O151" s="16" t="e">
        <f t="shared" si="20"/>
        <v>#DIV/0!</v>
      </c>
      <c r="Q151" s="16" t="e">
        <f t="shared" si="21"/>
        <v>#DIV/0!</v>
      </c>
    </row>
    <row r="152" spans="9:17">
      <c r="I152" s="16" t="e">
        <f t="shared" si="22"/>
        <v>#DIV/0!</v>
      </c>
      <c r="J152" s="16" t="e">
        <f t="shared" si="23"/>
        <v>#DIV/0!</v>
      </c>
      <c r="M152" s="21" t="e">
        <f t="shared" si="24"/>
        <v>#DIV/0!</v>
      </c>
      <c r="O152" s="16" t="e">
        <f t="shared" si="20"/>
        <v>#DIV/0!</v>
      </c>
      <c r="Q152" s="16" t="e">
        <f t="shared" si="21"/>
        <v>#DIV/0!</v>
      </c>
    </row>
    <row r="153" spans="9:17">
      <c r="I153" s="16" t="e">
        <f t="shared" si="22"/>
        <v>#DIV/0!</v>
      </c>
      <c r="J153" s="16" t="e">
        <f t="shared" si="23"/>
        <v>#DIV/0!</v>
      </c>
      <c r="M153" s="21" t="e">
        <f t="shared" si="24"/>
        <v>#DIV/0!</v>
      </c>
      <c r="O153" s="16" t="e">
        <f t="shared" si="20"/>
        <v>#DIV/0!</v>
      </c>
      <c r="Q153" s="16" t="e">
        <f t="shared" si="21"/>
        <v>#DIV/0!</v>
      </c>
    </row>
    <row r="154" spans="9:17">
      <c r="I154" s="16" t="e">
        <f t="shared" si="22"/>
        <v>#DIV/0!</v>
      </c>
      <c r="J154" s="16" t="e">
        <f t="shared" si="23"/>
        <v>#DIV/0!</v>
      </c>
      <c r="M154" s="21" t="e">
        <f t="shared" si="24"/>
        <v>#DIV/0!</v>
      </c>
      <c r="O154" s="16" t="e">
        <f t="shared" si="20"/>
        <v>#DIV/0!</v>
      </c>
      <c r="Q154" s="16" t="e">
        <f t="shared" si="21"/>
        <v>#DIV/0!</v>
      </c>
    </row>
    <row r="155" spans="9:17">
      <c r="I155" s="16" t="e">
        <f t="shared" si="22"/>
        <v>#DIV/0!</v>
      </c>
      <c r="J155" s="16" t="e">
        <f t="shared" si="23"/>
        <v>#DIV/0!</v>
      </c>
      <c r="M155" s="21" t="e">
        <f t="shared" si="24"/>
        <v>#DIV/0!</v>
      </c>
      <c r="O155" s="16" t="e">
        <f t="shared" si="20"/>
        <v>#DIV/0!</v>
      </c>
      <c r="Q155" s="16" t="e">
        <f t="shared" si="21"/>
        <v>#DIV/0!</v>
      </c>
    </row>
    <row r="156" spans="9:17">
      <c r="I156" s="16" t="e">
        <f t="shared" si="22"/>
        <v>#DIV/0!</v>
      </c>
      <c r="J156" s="16" t="e">
        <f t="shared" si="23"/>
        <v>#DIV/0!</v>
      </c>
      <c r="M156" s="21" t="e">
        <f t="shared" si="24"/>
        <v>#DIV/0!</v>
      </c>
      <c r="O156" s="16" t="e">
        <f t="shared" si="20"/>
        <v>#DIV/0!</v>
      </c>
      <c r="Q156" s="16" t="e">
        <f t="shared" si="21"/>
        <v>#DIV/0!</v>
      </c>
    </row>
    <row r="157" spans="9:17">
      <c r="I157" s="16" t="e">
        <f t="shared" si="22"/>
        <v>#DIV/0!</v>
      </c>
      <c r="J157" s="16" t="e">
        <f t="shared" si="23"/>
        <v>#DIV/0!</v>
      </c>
      <c r="M157" s="21" t="e">
        <f t="shared" si="24"/>
        <v>#DIV/0!</v>
      </c>
      <c r="O157" s="16" t="e">
        <f t="shared" si="20"/>
        <v>#DIV/0!</v>
      </c>
      <c r="Q157" s="16" t="e">
        <f t="shared" si="21"/>
        <v>#DIV/0!</v>
      </c>
    </row>
    <row r="158" spans="9:17">
      <c r="I158" s="16" t="e">
        <f t="shared" si="22"/>
        <v>#DIV/0!</v>
      </c>
      <c r="J158" s="16" t="e">
        <f t="shared" si="23"/>
        <v>#DIV/0!</v>
      </c>
      <c r="M158" s="21" t="e">
        <f t="shared" si="24"/>
        <v>#DIV/0!</v>
      </c>
      <c r="O158" s="16" t="e">
        <f t="shared" si="20"/>
        <v>#DIV/0!</v>
      </c>
      <c r="Q158" s="16" t="e">
        <f t="shared" si="21"/>
        <v>#DIV/0!</v>
      </c>
    </row>
    <row r="159" spans="9:17">
      <c r="I159" s="16" t="e">
        <f t="shared" si="22"/>
        <v>#DIV/0!</v>
      </c>
      <c r="J159" s="16" t="e">
        <f t="shared" si="23"/>
        <v>#DIV/0!</v>
      </c>
      <c r="M159" s="21" t="e">
        <f t="shared" si="24"/>
        <v>#DIV/0!</v>
      </c>
      <c r="O159" s="16" t="e">
        <f t="shared" si="20"/>
        <v>#DIV/0!</v>
      </c>
      <c r="Q159" s="16" t="e">
        <f t="shared" si="21"/>
        <v>#DIV/0!</v>
      </c>
    </row>
    <row r="160" spans="9:17">
      <c r="I160" s="16" t="e">
        <f t="shared" si="22"/>
        <v>#DIV/0!</v>
      </c>
      <c r="J160" s="16" t="e">
        <f t="shared" si="23"/>
        <v>#DIV/0!</v>
      </c>
      <c r="M160" s="21" t="e">
        <f t="shared" si="24"/>
        <v>#DIV/0!</v>
      </c>
      <c r="O160" s="16" t="e">
        <f t="shared" si="20"/>
        <v>#DIV/0!</v>
      </c>
      <c r="Q160" s="16" t="e">
        <f t="shared" si="21"/>
        <v>#DIV/0!</v>
      </c>
    </row>
    <row r="161" spans="9:17">
      <c r="I161" s="16" t="e">
        <f t="shared" si="22"/>
        <v>#DIV/0!</v>
      </c>
      <c r="J161" s="16" t="e">
        <f t="shared" si="23"/>
        <v>#DIV/0!</v>
      </c>
      <c r="M161" s="21" t="e">
        <f t="shared" si="24"/>
        <v>#DIV/0!</v>
      </c>
      <c r="O161" s="16" t="e">
        <f t="shared" si="20"/>
        <v>#DIV/0!</v>
      </c>
      <c r="Q161" s="16" t="e">
        <f t="shared" si="21"/>
        <v>#DIV/0!</v>
      </c>
    </row>
    <row r="162" spans="9:17">
      <c r="I162" s="16" t="e">
        <f t="shared" si="22"/>
        <v>#DIV/0!</v>
      </c>
      <c r="J162" s="16" t="e">
        <f t="shared" si="23"/>
        <v>#DIV/0!</v>
      </c>
      <c r="M162" s="21" t="e">
        <f t="shared" si="24"/>
        <v>#DIV/0!</v>
      </c>
      <c r="O162" s="16" t="e">
        <f t="shared" si="20"/>
        <v>#DIV/0!</v>
      </c>
      <c r="Q162" s="16" t="e">
        <f t="shared" si="21"/>
        <v>#DIV/0!</v>
      </c>
    </row>
    <row r="163" spans="9:17">
      <c r="I163" s="16" t="e">
        <f t="shared" si="22"/>
        <v>#DIV/0!</v>
      </c>
      <c r="J163" s="16" t="e">
        <f t="shared" si="23"/>
        <v>#DIV/0!</v>
      </c>
      <c r="M163" s="21" t="e">
        <f t="shared" si="24"/>
        <v>#DIV/0!</v>
      </c>
      <c r="O163" s="16" t="e">
        <f t="shared" si="20"/>
        <v>#DIV/0!</v>
      </c>
      <c r="Q163" s="16" t="e">
        <f t="shared" si="21"/>
        <v>#DIV/0!</v>
      </c>
    </row>
    <row r="164" spans="9:17">
      <c r="I164" s="16" t="e">
        <f t="shared" si="22"/>
        <v>#DIV/0!</v>
      </c>
      <c r="J164" s="16" t="e">
        <f t="shared" si="23"/>
        <v>#DIV/0!</v>
      </c>
      <c r="M164" s="21" t="e">
        <f t="shared" si="24"/>
        <v>#DIV/0!</v>
      </c>
      <c r="O164" s="16" t="e">
        <f t="shared" si="20"/>
        <v>#DIV/0!</v>
      </c>
      <c r="Q164" s="16" t="e">
        <f t="shared" si="21"/>
        <v>#DIV/0!</v>
      </c>
    </row>
    <row r="165" spans="9:17">
      <c r="I165" s="16" t="e">
        <f t="shared" si="22"/>
        <v>#DIV/0!</v>
      </c>
      <c r="J165" s="16" t="e">
        <f t="shared" si="23"/>
        <v>#DIV/0!</v>
      </c>
      <c r="M165" s="21" t="e">
        <f t="shared" si="24"/>
        <v>#DIV/0!</v>
      </c>
      <c r="O165" s="16" t="e">
        <f t="shared" si="20"/>
        <v>#DIV/0!</v>
      </c>
      <c r="Q165" s="16" t="e">
        <f t="shared" si="21"/>
        <v>#DIV/0!</v>
      </c>
    </row>
    <row r="166" spans="9:17">
      <c r="I166" s="16" t="e">
        <f t="shared" si="22"/>
        <v>#DIV/0!</v>
      </c>
      <c r="J166" s="16" t="e">
        <f t="shared" si="23"/>
        <v>#DIV/0!</v>
      </c>
      <c r="M166" s="21" t="e">
        <f t="shared" si="24"/>
        <v>#DIV/0!</v>
      </c>
      <c r="O166" s="16" t="e">
        <f t="shared" si="20"/>
        <v>#DIV/0!</v>
      </c>
      <c r="Q166" s="16" t="e">
        <f t="shared" si="21"/>
        <v>#DIV/0!</v>
      </c>
    </row>
    <row r="167" spans="9:17">
      <c r="I167" s="16" t="e">
        <f t="shared" si="22"/>
        <v>#DIV/0!</v>
      </c>
      <c r="J167" s="16" t="e">
        <f t="shared" si="23"/>
        <v>#DIV/0!</v>
      </c>
      <c r="M167" s="21" t="e">
        <f t="shared" si="24"/>
        <v>#DIV/0!</v>
      </c>
      <c r="O167" s="16" t="e">
        <f t="shared" si="20"/>
        <v>#DIV/0!</v>
      </c>
      <c r="Q167" s="16" t="e">
        <f t="shared" si="21"/>
        <v>#DIV/0!</v>
      </c>
    </row>
    <row r="168" spans="9:17">
      <c r="I168" s="16" t="e">
        <f t="shared" si="22"/>
        <v>#DIV/0!</v>
      </c>
      <c r="J168" s="16" t="e">
        <f t="shared" si="23"/>
        <v>#DIV/0!</v>
      </c>
      <c r="M168" s="21" t="e">
        <f t="shared" si="24"/>
        <v>#DIV/0!</v>
      </c>
      <c r="O168" s="16" t="e">
        <f t="shared" si="20"/>
        <v>#DIV/0!</v>
      </c>
      <c r="Q168" s="16" t="e">
        <f t="shared" si="21"/>
        <v>#DIV/0!</v>
      </c>
    </row>
    <row r="169" spans="9:17">
      <c r="I169" s="16" t="e">
        <f t="shared" si="22"/>
        <v>#DIV/0!</v>
      </c>
      <c r="J169" s="16" t="e">
        <f t="shared" si="23"/>
        <v>#DIV/0!</v>
      </c>
      <c r="M169" s="21" t="e">
        <f t="shared" si="24"/>
        <v>#DIV/0!</v>
      </c>
      <c r="O169" s="16" t="e">
        <f t="shared" si="20"/>
        <v>#DIV/0!</v>
      </c>
      <c r="Q169" s="16" t="e">
        <f t="shared" si="21"/>
        <v>#DIV/0!</v>
      </c>
    </row>
    <row r="170" spans="9:17">
      <c r="I170" s="16" t="e">
        <f t="shared" si="22"/>
        <v>#DIV/0!</v>
      </c>
      <c r="J170" s="16" t="e">
        <f t="shared" si="23"/>
        <v>#DIV/0!</v>
      </c>
      <c r="M170" s="21" t="e">
        <f t="shared" si="24"/>
        <v>#DIV/0!</v>
      </c>
      <c r="O170" s="16" t="e">
        <f t="shared" si="20"/>
        <v>#DIV/0!</v>
      </c>
      <c r="Q170" s="16" t="e">
        <f t="shared" si="21"/>
        <v>#DIV/0!</v>
      </c>
    </row>
    <row r="171" spans="9:17">
      <c r="I171" s="16" t="e">
        <f t="shared" si="22"/>
        <v>#DIV/0!</v>
      </c>
      <c r="J171" s="16" t="e">
        <f t="shared" si="23"/>
        <v>#DIV/0!</v>
      </c>
      <c r="M171" s="21" t="e">
        <f t="shared" si="24"/>
        <v>#DIV/0!</v>
      </c>
      <c r="O171" s="16" t="e">
        <f t="shared" si="20"/>
        <v>#DIV/0!</v>
      </c>
      <c r="Q171" s="16" t="e">
        <f t="shared" si="21"/>
        <v>#DIV/0!</v>
      </c>
    </row>
    <row r="172" spans="9:17">
      <c r="I172" s="16" t="e">
        <f t="shared" si="22"/>
        <v>#DIV/0!</v>
      </c>
      <c r="J172" s="16" t="e">
        <f t="shared" si="23"/>
        <v>#DIV/0!</v>
      </c>
      <c r="M172" s="21" t="e">
        <f t="shared" si="24"/>
        <v>#DIV/0!</v>
      </c>
      <c r="O172" s="16" t="e">
        <f t="shared" si="20"/>
        <v>#DIV/0!</v>
      </c>
      <c r="Q172" s="16" t="e">
        <f t="shared" si="21"/>
        <v>#DIV/0!</v>
      </c>
    </row>
    <row r="173" spans="9:17">
      <c r="I173" s="16" t="e">
        <f t="shared" si="22"/>
        <v>#DIV/0!</v>
      </c>
      <c r="J173" s="16" t="e">
        <f t="shared" si="23"/>
        <v>#DIV/0!</v>
      </c>
      <c r="M173" s="21" t="e">
        <f t="shared" si="24"/>
        <v>#DIV/0!</v>
      </c>
      <c r="O173" s="16" t="e">
        <f t="shared" si="20"/>
        <v>#DIV/0!</v>
      </c>
      <c r="Q173" s="16" t="e">
        <f t="shared" si="21"/>
        <v>#DIV/0!</v>
      </c>
    </row>
    <row r="174" spans="9:17">
      <c r="I174" s="16" t="e">
        <f t="shared" si="22"/>
        <v>#DIV/0!</v>
      </c>
      <c r="J174" s="16" t="e">
        <f t="shared" si="23"/>
        <v>#DIV/0!</v>
      </c>
      <c r="M174" s="21" t="e">
        <f t="shared" si="24"/>
        <v>#DIV/0!</v>
      </c>
      <c r="O174" s="16" t="e">
        <f t="shared" si="20"/>
        <v>#DIV/0!</v>
      </c>
      <c r="Q174" s="16" t="e">
        <f t="shared" si="21"/>
        <v>#DIV/0!</v>
      </c>
    </row>
    <row r="175" spans="9:17">
      <c r="I175" s="16" t="e">
        <f t="shared" si="22"/>
        <v>#DIV/0!</v>
      </c>
      <c r="J175" s="16" t="e">
        <f t="shared" si="23"/>
        <v>#DIV/0!</v>
      </c>
      <c r="M175" s="21" t="e">
        <f t="shared" si="24"/>
        <v>#DIV/0!</v>
      </c>
      <c r="O175" s="16" t="e">
        <f t="shared" si="20"/>
        <v>#DIV/0!</v>
      </c>
      <c r="Q175" s="16" t="e">
        <f t="shared" si="21"/>
        <v>#DIV/0!</v>
      </c>
    </row>
    <row r="176" spans="9:17">
      <c r="I176" s="16" t="e">
        <f t="shared" si="22"/>
        <v>#DIV/0!</v>
      </c>
      <c r="J176" s="16" t="e">
        <f t="shared" si="23"/>
        <v>#DIV/0!</v>
      </c>
      <c r="M176" s="21" t="e">
        <f t="shared" si="24"/>
        <v>#DIV/0!</v>
      </c>
      <c r="O176" s="16" t="e">
        <f t="shared" si="20"/>
        <v>#DIV/0!</v>
      </c>
      <c r="Q176" s="16" t="e">
        <f t="shared" si="21"/>
        <v>#DIV/0!</v>
      </c>
    </row>
    <row r="177" spans="9:17">
      <c r="I177" s="16" t="e">
        <f t="shared" si="22"/>
        <v>#DIV/0!</v>
      </c>
      <c r="J177" s="16" t="e">
        <f t="shared" si="23"/>
        <v>#DIV/0!</v>
      </c>
      <c r="M177" s="21" t="e">
        <f t="shared" si="24"/>
        <v>#DIV/0!</v>
      </c>
      <c r="O177" s="16" t="e">
        <f t="shared" si="20"/>
        <v>#DIV/0!</v>
      </c>
      <c r="Q177" s="16" t="e">
        <f t="shared" si="21"/>
        <v>#DIV/0!</v>
      </c>
    </row>
    <row r="178" spans="9:17">
      <c r="I178" s="16" t="e">
        <f t="shared" si="22"/>
        <v>#DIV/0!</v>
      </c>
      <c r="J178" s="16" t="e">
        <f t="shared" si="23"/>
        <v>#DIV/0!</v>
      </c>
      <c r="M178" s="21" t="e">
        <f t="shared" si="24"/>
        <v>#DIV/0!</v>
      </c>
      <c r="O178" s="16" t="e">
        <f t="shared" si="20"/>
        <v>#DIV/0!</v>
      </c>
      <c r="Q178" s="16" t="e">
        <f t="shared" si="21"/>
        <v>#DIV/0!</v>
      </c>
    </row>
    <row r="179" spans="9:17">
      <c r="I179" s="16" t="e">
        <f t="shared" si="22"/>
        <v>#DIV/0!</v>
      </c>
      <c r="J179" s="16" t="e">
        <f t="shared" si="23"/>
        <v>#DIV/0!</v>
      </c>
      <c r="M179" s="21" t="e">
        <f t="shared" si="24"/>
        <v>#DIV/0!</v>
      </c>
      <c r="O179" s="16" t="e">
        <f t="shared" si="20"/>
        <v>#DIV/0!</v>
      </c>
      <c r="Q179" s="16" t="e">
        <f t="shared" si="21"/>
        <v>#DIV/0!</v>
      </c>
    </row>
    <row r="180" spans="9:17">
      <c r="I180" s="16" t="e">
        <f t="shared" si="22"/>
        <v>#DIV/0!</v>
      </c>
      <c r="J180" s="16" t="e">
        <f t="shared" si="23"/>
        <v>#DIV/0!</v>
      </c>
      <c r="M180" s="21" t="e">
        <f t="shared" si="24"/>
        <v>#DIV/0!</v>
      </c>
      <c r="O180" s="16" t="e">
        <f t="shared" si="20"/>
        <v>#DIV/0!</v>
      </c>
      <c r="Q180" s="16" t="e">
        <f t="shared" si="21"/>
        <v>#DIV/0!</v>
      </c>
    </row>
    <row r="181" spans="9:17">
      <c r="I181" s="16" t="e">
        <f t="shared" si="22"/>
        <v>#DIV/0!</v>
      </c>
      <c r="J181" s="16" t="e">
        <f t="shared" si="23"/>
        <v>#DIV/0!</v>
      </c>
      <c r="M181" s="21" t="e">
        <f t="shared" si="24"/>
        <v>#DIV/0!</v>
      </c>
      <c r="O181" s="16" t="e">
        <f t="shared" si="20"/>
        <v>#DIV/0!</v>
      </c>
      <c r="Q181" s="16" t="e">
        <f t="shared" si="21"/>
        <v>#DIV/0!</v>
      </c>
    </row>
    <row r="182" spans="9:17">
      <c r="I182" s="16" t="e">
        <f t="shared" si="22"/>
        <v>#DIV/0!</v>
      </c>
      <c r="J182" s="16" t="e">
        <f t="shared" si="23"/>
        <v>#DIV/0!</v>
      </c>
      <c r="M182" s="21" t="e">
        <f t="shared" si="24"/>
        <v>#DIV/0!</v>
      </c>
      <c r="O182" s="16" t="e">
        <f t="shared" si="20"/>
        <v>#DIV/0!</v>
      </c>
      <c r="Q182" s="16" t="e">
        <f t="shared" si="21"/>
        <v>#DIV/0!</v>
      </c>
    </row>
    <row r="183" spans="9:17">
      <c r="I183" s="16" t="e">
        <f t="shared" si="22"/>
        <v>#DIV/0!</v>
      </c>
      <c r="J183" s="16" t="e">
        <f t="shared" si="23"/>
        <v>#DIV/0!</v>
      </c>
      <c r="M183" s="21" t="e">
        <f t="shared" si="24"/>
        <v>#DIV/0!</v>
      </c>
      <c r="O183" s="16" t="e">
        <f t="shared" si="20"/>
        <v>#DIV/0!</v>
      </c>
      <c r="Q183" s="16" t="e">
        <f t="shared" si="21"/>
        <v>#DIV/0!</v>
      </c>
    </row>
    <row r="184" spans="9:17">
      <c r="I184" s="16" t="e">
        <f t="shared" si="22"/>
        <v>#DIV/0!</v>
      </c>
      <c r="J184" s="16" t="e">
        <f t="shared" si="23"/>
        <v>#DIV/0!</v>
      </c>
      <c r="M184" s="21" t="e">
        <f t="shared" si="24"/>
        <v>#DIV/0!</v>
      </c>
      <c r="O184" s="16" t="e">
        <f t="shared" si="20"/>
        <v>#DIV/0!</v>
      </c>
      <c r="Q184" s="16" t="e">
        <f t="shared" si="21"/>
        <v>#DIV/0!</v>
      </c>
    </row>
    <row r="185" spans="9:17">
      <c r="I185" s="16" t="e">
        <f t="shared" si="22"/>
        <v>#DIV/0!</v>
      </c>
      <c r="J185" s="16" t="e">
        <f t="shared" si="23"/>
        <v>#DIV/0!</v>
      </c>
      <c r="M185" s="21" t="e">
        <f t="shared" si="24"/>
        <v>#DIV/0!</v>
      </c>
      <c r="O185" s="16" t="e">
        <f t="shared" si="20"/>
        <v>#DIV/0!</v>
      </c>
      <c r="Q185" s="16" t="e">
        <f t="shared" si="21"/>
        <v>#DIV/0!</v>
      </c>
    </row>
    <row r="186" spans="9:17">
      <c r="I186" s="16" t="e">
        <f t="shared" si="22"/>
        <v>#DIV/0!</v>
      </c>
      <c r="J186" s="16" t="e">
        <f t="shared" si="23"/>
        <v>#DIV/0!</v>
      </c>
      <c r="M186" s="21" t="e">
        <f t="shared" si="24"/>
        <v>#DIV/0!</v>
      </c>
      <c r="O186" s="16" t="e">
        <f t="shared" si="20"/>
        <v>#DIV/0!</v>
      </c>
      <c r="Q186" s="16" t="e">
        <f t="shared" si="21"/>
        <v>#DIV/0!</v>
      </c>
    </row>
    <row r="187" spans="9:17">
      <c r="I187" s="16" t="e">
        <f t="shared" si="22"/>
        <v>#DIV/0!</v>
      </c>
      <c r="J187" s="16" t="e">
        <f t="shared" si="23"/>
        <v>#DIV/0!</v>
      </c>
      <c r="M187" s="21" t="e">
        <f t="shared" si="24"/>
        <v>#DIV/0!</v>
      </c>
      <c r="O187" s="16" t="e">
        <f t="shared" ref="O187:O250" si="25">N187*I187</f>
        <v>#DIV/0!</v>
      </c>
      <c r="Q187" s="16" t="e">
        <f t="shared" si="21"/>
        <v>#DIV/0!</v>
      </c>
    </row>
    <row r="188" spans="9:17">
      <c r="I188" s="16" t="e">
        <f t="shared" si="22"/>
        <v>#DIV/0!</v>
      </c>
      <c r="J188" s="16" t="e">
        <f t="shared" si="23"/>
        <v>#DIV/0!</v>
      </c>
      <c r="M188" s="21" t="e">
        <f t="shared" si="24"/>
        <v>#DIV/0!</v>
      </c>
      <c r="O188" s="16" t="e">
        <f t="shared" si="25"/>
        <v>#DIV/0!</v>
      </c>
      <c r="Q188" s="16" t="e">
        <f t="shared" si="21"/>
        <v>#DIV/0!</v>
      </c>
    </row>
    <row r="189" spans="9:17">
      <c r="I189" s="16" t="e">
        <f t="shared" si="22"/>
        <v>#DIV/0!</v>
      </c>
      <c r="J189" s="16" t="e">
        <f t="shared" si="23"/>
        <v>#DIV/0!</v>
      </c>
      <c r="M189" s="21" t="e">
        <f t="shared" si="24"/>
        <v>#DIV/0!</v>
      </c>
      <c r="O189" s="16" t="e">
        <f t="shared" si="25"/>
        <v>#DIV/0!</v>
      </c>
      <c r="Q189" s="16" t="e">
        <f t="shared" si="21"/>
        <v>#DIV/0!</v>
      </c>
    </row>
    <row r="190" spans="9:17">
      <c r="I190" s="52" t="e">
        <f t="shared" ref="I171:I234" si="26">AVERAGE(F190:H190)/D190</f>
        <v>#DIV/0!</v>
      </c>
      <c r="J190" s="16" t="e">
        <f t="shared" si="23"/>
        <v>#DIV/0!</v>
      </c>
      <c r="M190" s="21" t="e">
        <f t="shared" si="24"/>
        <v>#DIV/0!</v>
      </c>
      <c r="O190" s="16" t="e">
        <f t="shared" si="25"/>
        <v>#DIV/0!</v>
      </c>
      <c r="Q190" s="16" t="e">
        <f t="shared" si="21"/>
        <v>#DIV/0!</v>
      </c>
    </row>
    <row r="191" spans="9:17">
      <c r="I191" s="52" t="e">
        <f t="shared" si="26"/>
        <v>#DIV/0!</v>
      </c>
      <c r="J191" s="16" t="e">
        <f t="shared" si="23"/>
        <v>#DIV/0!</v>
      </c>
      <c r="M191" s="21" t="e">
        <f t="shared" si="24"/>
        <v>#DIV/0!</v>
      </c>
      <c r="O191" s="16" t="e">
        <f t="shared" si="25"/>
        <v>#DIV/0!</v>
      </c>
      <c r="Q191" s="16" t="e">
        <f t="shared" si="21"/>
        <v>#DIV/0!</v>
      </c>
    </row>
    <row r="192" spans="9:17">
      <c r="I192" s="52" t="e">
        <f t="shared" si="26"/>
        <v>#DIV/0!</v>
      </c>
      <c r="J192" s="16" t="e">
        <f t="shared" si="23"/>
        <v>#DIV/0!</v>
      </c>
      <c r="M192" s="21" t="e">
        <f t="shared" si="24"/>
        <v>#DIV/0!</v>
      </c>
      <c r="O192" s="16" t="e">
        <f t="shared" si="25"/>
        <v>#DIV/0!</v>
      </c>
      <c r="Q192" s="16" t="e">
        <f t="shared" si="21"/>
        <v>#DIV/0!</v>
      </c>
    </row>
    <row r="193" spans="9:17">
      <c r="I193" s="52" t="e">
        <f t="shared" si="26"/>
        <v>#DIV/0!</v>
      </c>
      <c r="J193" s="16" t="e">
        <f t="shared" si="23"/>
        <v>#DIV/0!</v>
      </c>
      <c r="M193" s="21" t="e">
        <f t="shared" si="24"/>
        <v>#DIV/0!</v>
      </c>
      <c r="O193" s="16" t="e">
        <f t="shared" si="25"/>
        <v>#DIV/0!</v>
      </c>
      <c r="Q193" s="16" t="e">
        <f t="shared" ref="Q193:Q256" si="27">J193-O193</f>
        <v>#DIV/0!</v>
      </c>
    </row>
    <row r="194" spans="9:17">
      <c r="I194" s="52" t="e">
        <f t="shared" si="26"/>
        <v>#DIV/0!</v>
      </c>
      <c r="J194" s="16" t="e">
        <f t="shared" si="23"/>
        <v>#DIV/0!</v>
      </c>
      <c r="M194" s="21" t="e">
        <f t="shared" si="24"/>
        <v>#DIV/0!</v>
      </c>
      <c r="O194" s="16" t="e">
        <f t="shared" si="25"/>
        <v>#DIV/0!</v>
      </c>
      <c r="Q194" s="16" t="e">
        <f t="shared" si="27"/>
        <v>#DIV/0!</v>
      </c>
    </row>
    <row r="195" spans="9:17">
      <c r="I195" s="52" t="e">
        <f t="shared" si="26"/>
        <v>#DIV/0!</v>
      </c>
      <c r="J195" s="16" t="e">
        <f t="shared" si="23"/>
        <v>#DIV/0!</v>
      </c>
      <c r="M195" s="21" t="e">
        <f t="shared" si="24"/>
        <v>#DIV/0!</v>
      </c>
      <c r="O195" s="16" t="e">
        <f t="shared" si="25"/>
        <v>#DIV/0!</v>
      </c>
      <c r="Q195" s="16" t="e">
        <f t="shared" si="27"/>
        <v>#DIV/0!</v>
      </c>
    </row>
    <row r="196" spans="9:17">
      <c r="I196" s="52" t="e">
        <f t="shared" si="26"/>
        <v>#DIV/0!</v>
      </c>
      <c r="J196" s="16" t="e">
        <f t="shared" si="23"/>
        <v>#DIV/0!</v>
      </c>
      <c r="M196" s="21" t="e">
        <f t="shared" si="24"/>
        <v>#DIV/0!</v>
      </c>
      <c r="O196" s="16" t="e">
        <f t="shared" si="25"/>
        <v>#DIV/0!</v>
      </c>
      <c r="Q196" s="16" t="e">
        <f t="shared" si="27"/>
        <v>#DIV/0!</v>
      </c>
    </row>
    <row r="197" spans="9:17">
      <c r="I197" s="52" t="e">
        <f t="shared" si="26"/>
        <v>#DIV/0!</v>
      </c>
      <c r="J197" s="16" t="e">
        <f t="shared" si="23"/>
        <v>#DIV/0!</v>
      </c>
      <c r="M197" s="21" t="e">
        <f t="shared" si="24"/>
        <v>#DIV/0!</v>
      </c>
      <c r="O197" s="16" t="e">
        <f t="shared" si="25"/>
        <v>#DIV/0!</v>
      </c>
      <c r="Q197" s="16" t="e">
        <f t="shared" si="27"/>
        <v>#DIV/0!</v>
      </c>
    </row>
    <row r="198" spans="9:17">
      <c r="I198" s="52" t="e">
        <f t="shared" si="26"/>
        <v>#DIV/0!</v>
      </c>
      <c r="J198" s="16" t="e">
        <f t="shared" si="23"/>
        <v>#DIV/0!</v>
      </c>
      <c r="M198" s="21" t="e">
        <f t="shared" si="24"/>
        <v>#DIV/0!</v>
      </c>
      <c r="O198" s="16" t="e">
        <f t="shared" si="25"/>
        <v>#DIV/0!</v>
      </c>
      <c r="Q198" s="16" t="e">
        <f t="shared" si="27"/>
        <v>#DIV/0!</v>
      </c>
    </row>
    <row r="199" spans="9:17">
      <c r="I199" s="52" t="e">
        <f t="shared" si="26"/>
        <v>#DIV/0!</v>
      </c>
      <c r="J199" s="16" t="e">
        <f t="shared" si="23"/>
        <v>#DIV/0!</v>
      </c>
      <c r="M199" s="21" t="e">
        <f t="shared" si="24"/>
        <v>#DIV/0!</v>
      </c>
      <c r="O199" s="16" t="e">
        <f t="shared" si="25"/>
        <v>#DIV/0!</v>
      </c>
      <c r="Q199" s="16" t="e">
        <f t="shared" si="27"/>
        <v>#DIV/0!</v>
      </c>
    </row>
    <row r="200" spans="9:17">
      <c r="I200" s="52" t="e">
        <f t="shared" si="26"/>
        <v>#DIV/0!</v>
      </c>
      <c r="J200" s="16" t="e">
        <f t="shared" si="23"/>
        <v>#DIV/0!</v>
      </c>
      <c r="M200" s="21" t="e">
        <f t="shared" si="24"/>
        <v>#DIV/0!</v>
      </c>
      <c r="O200" s="16" t="e">
        <f t="shared" si="25"/>
        <v>#DIV/0!</v>
      </c>
      <c r="Q200" s="16" t="e">
        <f t="shared" si="27"/>
        <v>#DIV/0!</v>
      </c>
    </row>
    <row r="201" spans="9:17">
      <c r="I201" s="52" t="e">
        <f t="shared" si="26"/>
        <v>#DIV/0!</v>
      </c>
      <c r="J201" s="16" t="e">
        <f t="shared" si="23"/>
        <v>#DIV/0!</v>
      </c>
      <c r="M201" s="21" t="e">
        <f t="shared" si="24"/>
        <v>#DIV/0!</v>
      </c>
      <c r="O201" s="16" t="e">
        <f t="shared" si="25"/>
        <v>#DIV/0!</v>
      </c>
      <c r="Q201" s="16" t="e">
        <f t="shared" si="27"/>
        <v>#DIV/0!</v>
      </c>
    </row>
    <row r="202" spans="9:17">
      <c r="I202" s="52" t="e">
        <f t="shared" si="26"/>
        <v>#DIV/0!</v>
      </c>
      <c r="J202" s="16" t="e">
        <f t="shared" ref="J202:J265" si="28">I202*E202</f>
        <v>#DIV/0!</v>
      </c>
      <c r="M202" s="21" t="e">
        <f t="shared" si="24"/>
        <v>#DIV/0!</v>
      </c>
      <c r="O202" s="16" t="e">
        <f t="shared" si="25"/>
        <v>#DIV/0!</v>
      </c>
      <c r="Q202" s="16" t="e">
        <f t="shared" si="27"/>
        <v>#DIV/0!</v>
      </c>
    </row>
    <row r="203" spans="9:17">
      <c r="I203" s="52" t="e">
        <f t="shared" si="26"/>
        <v>#DIV/0!</v>
      </c>
      <c r="J203" s="16" t="e">
        <f t="shared" si="28"/>
        <v>#DIV/0!</v>
      </c>
      <c r="M203" s="21" t="e">
        <f t="shared" si="24"/>
        <v>#DIV/0!</v>
      </c>
      <c r="O203" s="16" t="e">
        <f t="shared" si="25"/>
        <v>#DIV/0!</v>
      </c>
      <c r="Q203" s="16" t="e">
        <f t="shared" si="27"/>
        <v>#DIV/0!</v>
      </c>
    </row>
    <row r="204" spans="9:17">
      <c r="I204" s="52" t="e">
        <f t="shared" si="26"/>
        <v>#DIV/0!</v>
      </c>
      <c r="J204" s="16" t="e">
        <f t="shared" si="28"/>
        <v>#DIV/0!</v>
      </c>
      <c r="M204" s="21" t="e">
        <f t="shared" si="24"/>
        <v>#DIV/0!</v>
      </c>
      <c r="O204" s="16" t="e">
        <f t="shared" si="25"/>
        <v>#DIV/0!</v>
      </c>
      <c r="Q204" s="16" t="e">
        <f t="shared" si="27"/>
        <v>#DIV/0!</v>
      </c>
    </row>
    <row r="205" spans="9:17">
      <c r="I205" s="52" t="e">
        <f t="shared" si="26"/>
        <v>#DIV/0!</v>
      </c>
      <c r="J205" s="16" t="e">
        <f t="shared" si="28"/>
        <v>#DIV/0!</v>
      </c>
      <c r="M205" s="21" t="e">
        <f t="shared" si="24"/>
        <v>#DIV/0!</v>
      </c>
      <c r="O205" s="16" t="e">
        <f t="shared" si="25"/>
        <v>#DIV/0!</v>
      </c>
      <c r="Q205" s="16" t="e">
        <f t="shared" si="27"/>
        <v>#DIV/0!</v>
      </c>
    </row>
    <row r="206" spans="9:17">
      <c r="I206" s="52" t="e">
        <f t="shared" si="26"/>
        <v>#DIV/0!</v>
      </c>
      <c r="J206" s="16" t="e">
        <f t="shared" si="28"/>
        <v>#DIV/0!</v>
      </c>
      <c r="M206" s="21" t="e">
        <f t="shared" si="24"/>
        <v>#DIV/0!</v>
      </c>
      <c r="O206" s="16" t="e">
        <f t="shared" si="25"/>
        <v>#DIV/0!</v>
      </c>
      <c r="Q206" s="16" t="e">
        <f t="shared" si="27"/>
        <v>#DIV/0!</v>
      </c>
    </row>
    <row r="207" spans="9:17">
      <c r="I207" s="52" t="e">
        <f t="shared" si="26"/>
        <v>#DIV/0!</v>
      </c>
      <c r="J207" s="16" t="e">
        <f t="shared" si="28"/>
        <v>#DIV/0!</v>
      </c>
      <c r="M207" s="21" t="e">
        <f t="shared" si="24"/>
        <v>#DIV/0!</v>
      </c>
      <c r="O207" s="16" t="e">
        <f t="shared" si="25"/>
        <v>#DIV/0!</v>
      </c>
      <c r="Q207" s="16" t="e">
        <f t="shared" si="27"/>
        <v>#DIV/0!</v>
      </c>
    </row>
    <row r="208" spans="9:17">
      <c r="I208" s="52" t="e">
        <f t="shared" si="26"/>
        <v>#DIV/0!</v>
      </c>
      <c r="J208" s="16" t="e">
        <f t="shared" si="28"/>
        <v>#DIV/0!</v>
      </c>
      <c r="M208" s="21" t="e">
        <f t="shared" ref="M208:M271" si="29">L208/I208</f>
        <v>#DIV/0!</v>
      </c>
      <c r="O208" s="16" t="e">
        <f t="shared" si="25"/>
        <v>#DIV/0!</v>
      </c>
      <c r="Q208" s="16" t="e">
        <f t="shared" si="27"/>
        <v>#DIV/0!</v>
      </c>
    </row>
    <row r="209" spans="9:17">
      <c r="I209" s="52" t="e">
        <f t="shared" si="26"/>
        <v>#DIV/0!</v>
      </c>
      <c r="J209" s="16" t="e">
        <f t="shared" si="28"/>
        <v>#DIV/0!</v>
      </c>
      <c r="M209" s="21" t="e">
        <f t="shared" si="29"/>
        <v>#DIV/0!</v>
      </c>
      <c r="O209" s="16" t="e">
        <f t="shared" si="25"/>
        <v>#DIV/0!</v>
      </c>
      <c r="Q209" s="16" t="e">
        <f t="shared" si="27"/>
        <v>#DIV/0!</v>
      </c>
    </row>
    <row r="210" spans="9:17">
      <c r="I210" s="52" t="e">
        <f t="shared" si="26"/>
        <v>#DIV/0!</v>
      </c>
      <c r="J210" s="16" t="e">
        <f t="shared" si="28"/>
        <v>#DIV/0!</v>
      </c>
      <c r="M210" s="21" t="e">
        <f t="shared" si="29"/>
        <v>#DIV/0!</v>
      </c>
      <c r="O210" s="16" t="e">
        <f t="shared" si="25"/>
        <v>#DIV/0!</v>
      </c>
      <c r="Q210" s="16" t="e">
        <f t="shared" si="27"/>
        <v>#DIV/0!</v>
      </c>
    </row>
    <row r="211" spans="9:17">
      <c r="I211" s="52" t="e">
        <f t="shared" si="26"/>
        <v>#DIV/0!</v>
      </c>
      <c r="J211" s="16" t="e">
        <f t="shared" si="28"/>
        <v>#DIV/0!</v>
      </c>
      <c r="M211" s="21" t="e">
        <f t="shared" si="29"/>
        <v>#DIV/0!</v>
      </c>
      <c r="O211" s="16" t="e">
        <f t="shared" si="25"/>
        <v>#DIV/0!</v>
      </c>
      <c r="Q211" s="16" t="e">
        <f t="shared" si="27"/>
        <v>#DIV/0!</v>
      </c>
    </row>
    <row r="212" spans="9:17">
      <c r="I212" s="52" t="e">
        <f t="shared" si="26"/>
        <v>#DIV/0!</v>
      </c>
      <c r="J212" s="16" t="e">
        <f t="shared" si="28"/>
        <v>#DIV/0!</v>
      </c>
      <c r="M212" s="21" t="e">
        <f t="shared" si="29"/>
        <v>#DIV/0!</v>
      </c>
      <c r="O212" s="16" t="e">
        <f t="shared" si="25"/>
        <v>#DIV/0!</v>
      </c>
      <c r="Q212" s="16" t="e">
        <f t="shared" si="27"/>
        <v>#DIV/0!</v>
      </c>
    </row>
    <row r="213" spans="9:17">
      <c r="I213" s="52" t="e">
        <f t="shared" si="26"/>
        <v>#DIV/0!</v>
      </c>
      <c r="J213" s="16" t="e">
        <f t="shared" si="28"/>
        <v>#DIV/0!</v>
      </c>
      <c r="M213" s="21" t="e">
        <f t="shared" si="29"/>
        <v>#DIV/0!</v>
      </c>
      <c r="O213" s="16" t="e">
        <f t="shared" si="25"/>
        <v>#DIV/0!</v>
      </c>
      <c r="Q213" s="16" t="e">
        <f t="shared" si="27"/>
        <v>#DIV/0!</v>
      </c>
    </row>
    <row r="214" spans="9:17">
      <c r="I214" s="52" t="e">
        <f t="shared" si="26"/>
        <v>#DIV/0!</v>
      </c>
      <c r="J214" s="16" t="e">
        <f t="shared" si="28"/>
        <v>#DIV/0!</v>
      </c>
      <c r="M214" s="21" t="e">
        <f t="shared" si="29"/>
        <v>#DIV/0!</v>
      </c>
      <c r="O214" s="16" t="e">
        <f t="shared" si="25"/>
        <v>#DIV/0!</v>
      </c>
      <c r="Q214" s="16" t="e">
        <f t="shared" si="27"/>
        <v>#DIV/0!</v>
      </c>
    </row>
    <row r="215" spans="9:17">
      <c r="I215" s="52" t="e">
        <f t="shared" si="26"/>
        <v>#DIV/0!</v>
      </c>
      <c r="J215" s="16" t="e">
        <f t="shared" si="28"/>
        <v>#DIV/0!</v>
      </c>
      <c r="M215" s="21" t="e">
        <f t="shared" si="29"/>
        <v>#DIV/0!</v>
      </c>
      <c r="O215" s="16" t="e">
        <f t="shared" si="25"/>
        <v>#DIV/0!</v>
      </c>
      <c r="Q215" s="16" t="e">
        <f t="shared" si="27"/>
        <v>#DIV/0!</v>
      </c>
    </row>
    <row r="216" spans="9:17">
      <c r="I216" s="52" t="e">
        <f t="shared" si="26"/>
        <v>#DIV/0!</v>
      </c>
      <c r="J216" s="16" t="e">
        <f t="shared" si="28"/>
        <v>#DIV/0!</v>
      </c>
      <c r="M216" s="21" t="e">
        <f t="shared" si="29"/>
        <v>#DIV/0!</v>
      </c>
      <c r="O216" s="16" t="e">
        <f t="shared" si="25"/>
        <v>#DIV/0!</v>
      </c>
      <c r="Q216" s="16" t="e">
        <f t="shared" si="27"/>
        <v>#DIV/0!</v>
      </c>
    </row>
    <row r="217" spans="9:17">
      <c r="I217" s="52" t="e">
        <f t="shared" si="26"/>
        <v>#DIV/0!</v>
      </c>
      <c r="J217" s="16" t="e">
        <f t="shared" si="28"/>
        <v>#DIV/0!</v>
      </c>
      <c r="M217" s="21" t="e">
        <f t="shared" si="29"/>
        <v>#DIV/0!</v>
      </c>
      <c r="O217" s="16" t="e">
        <f t="shared" si="25"/>
        <v>#DIV/0!</v>
      </c>
      <c r="Q217" s="16" t="e">
        <f t="shared" si="27"/>
        <v>#DIV/0!</v>
      </c>
    </row>
    <row r="218" spans="9:17">
      <c r="I218" s="52" t="e">
        <f t="shared" si="26"/>
        <v>#DIV/0!</v>
      </c>
      <c r="J218" s="16" t="e">
        <f t="shared" si="28"/>
        <v>#DIV/0!</v>
      </c>
      <c r="M218" s="21" t="e">
        <f t="shared" si="29"/>
        <v>#DIV/0!</v>
      </c>
      <c r="O218" s="16" t="e">
        <f t="shared" si="25"/>
        <v>#DIV/0!</v>
      </c>
      <c r="Q218" s="16" t="e">
        <f t="shared" si="27"/>
        <v>#DIV/0!</v>
      </c>
    </row>
    <row r="219" spans="9:17">
      <c r="I219" s="52" t="e">
        <f t="shared" si="26"/>
        <v>#DIV/0!</v>
      </c>
      <c r="J219" s="16" t="e">
        <f t="shared" si="28"/>
        <v>#DIV/0!</v>
      </c>
      <c r="M219" s="21" t="e">
        <f t="shared" si="29"/>
        <v>#DIV/0!</v>
      </c>
      <c r="O219" s="16" t="e">
        <f t="shared" si="25"/>
        <v>#DIV/0!</v>
      </c>
      <c r="Q219" s="16" t="e">
        <f t="shared" si="27"/>
        <v>#DIV/0!</v>
      </c>
    </row>
    <row r="220" spans="9:17">
      <c r="I220" s="52" t="e">
        <f t="shared" si="26"/>
        <v>#DIV/0!</v>
      </c>
      <c r="J220" s="16" t="e">
        <f t="shared" si="28"/>
        <v>#DIV/0!</v>
      </c>
      <c r="M220" s="21" t="e">
        <f t="shared" si="29"/>
        <v>#DIV/0!</v>
      </c>
      <c r="O220" s="16" t="e">
        <f t="shared" si="25"/>
        <v>#DIV/0!</v>
      </c>
      <c r="Q220" s="16" t="e">
        <f t="shared" si="27"/>
        <v>#DIV/0!</v>
      </c>
    </row>
    <row r="221" spans="9:17">
      <c r="I221" s="52" t="e">
        <f t="shared" si="26"/>
        <v>#DIV/0!</v>
      </c>
      <c r="J221" s="16" t="e">
        <f t="shared" si="28"/>
        <v>#DIV/0!</v>
      </c>
      <c r="M221" s="21" t="e">
        <f t="shared" si="29"/>
        <v>#DIV/0!</v>
      </c>
      <c r="O221" s="16" t="e">
        <f t="shared" si="25"/>
        <v>#DIV/0!</v>
      </c>
      <c r="Q221" s="16" t="e">
        <f t="shared" si="27"/>
        <v>#DIV/0!</v>
      </c>
    </row>
    <row r="222" spans="9:17">
      <c r="I222" s="52" t="e">
        <f t="shared" si="26"/>
        <v>#DIV/0!</v>
      </c>
      <c r="J222" s="16" t="e">
        <f t="shared" si="28"/>
        <v>#DIV/0!</v>
      </c>
      <c r="M222" s="21" t="e">
        <f t="shared" si="29"/>
        <v>#DIV/0!</v>
      </c>
      <c r="O222" s="16" t="e">
        <f t="shared" si="25"/>
        <v>#DIV/0!</v>
      </c>
      <c r="Q222" s="16" t="e">
        <f t="shared" si="27"/>
        <v>#DIV/0!</v>
      </c>
    </row>
    <row r="223" spans="9:17">
      <c r="I223" s="52" t="e">
        <f t="shared" si="26"/>
        <v>#DIV/0!</v>
      </c>
      <c r="J223" s="16" t="e">
        <f t="shared" si="28"/>
        <v>#DIV/0!</v>
      </c>
      <c r="M223" s="21" t="e">
        <f t="shared" si="29"/>
        <v>#DIV/0!</v>
      </c>
      <c r="O223" s="16" t="e">
        <f t="shared" si="25"/>
        <v>#DIV/0!</v>
      </c>
      <c r="Q223" s="16" t="e">
        <f t="shared" si="27"/>
        <v>#DIV/0!</v>
      </c>
    </row>
    <row r="224" spans="9:17">
      <c r="I224" s="52" t="e">
        <f t="shared" si="26"/>
        <v>#DIV/0!</v>
      </c>
      <c r="J224" s="16" t="e">
        <f t="shared" si="28"/>
        <v>#DIV/0!</v>
      </c>
      <c r="M224" s="21" t="e">
        <f t="shared" si="29"/>
        <v>#DIV/0!</v>
      </c>
      <c r="O224" s="16" t="e">
        <f t="shared" si="25"/>
        <v>#DIV/0!</v>
      </c>
      <c r="Q224" s="16" t="e">
        <f t="shared" si="27"/>
        <v>#DIV/0!</v>
      </c>
    </row>
    <row r="225" spans="9:17">
      <c r="I225" s="52" t="e">
        <f t="shared" si="26"/>
        <v>#DIV/0!</v>
      </c>
      <c r="J225" s="16" t="e">
        <f t="shared" si="28"/>
        <v>#DIV/0!</v>
      </c>
      <c r="M225" s="21" t="e">
        <f t="shared" si="29"/>
        <v>#DIV/0!</v>
      </c>
      <c r="O225" s="16" t="e">
        <f t="shared" si="25"/>
        <v>#DIV/0!</v>
      </c>
      <c r="Q225" s="16" t="e">
        <f t="shared" si="27"/>
        <v>#DIV/0!</v>
      </c>
    </row>
    <row r="226" spans="9:17">
      <c r="I226" s="52" t="e">
        <f t="shared" si="26"/>
        <v>#DIV/0!</v>
      </c>
      <c r="J226" s="16" t="e">
        <f t="shared" si="28"/>
        <v>#DIV/0!</v>
      </c>
      <c r="M226" s="21" t="e">
        <f t="shared" si="29"/>
        <v>#DIV/0!</v>
      </c>
      <c r="O226" s="16" t="e">
        <f t="shared" si="25"/>
        <v>#DIV/0!</v>
      </c>
      <c r="Q226" s="16" t="e">
        <f t="shared" si="27"/>
        <v>#DIV/0!</v>
      </c>
    </row>
    <row r="227" spans="9:17">
      <c r="I227" s="52" t="e">
        <f t="shared" si="26"/>
        <v>#DIV/0!</v>
      </c>
      <c r="J227" s="16" t="e">
        <f t="shared" si="28"/>
        <v>#DIV/0!</v>
      </c>
      <c r="M227" s="21" t="e">
        <f t="shared" si="29"/>
        <v>#DIV/0!</v>
      </c>
      <c r="O227" s="16" t="e">
        <f t="shared" si="25"/>
        <v>#DIV/0!</v>
      </c>
      <c r="Q227" s="16" t="e">
        <f t="shared" si="27"/>
        <v>#DIV/0!</v>
      </c>
    </row>
    <row r="228" spans="9:17">
      <c r="I228" s="52" t="e">
        <f t="shared" si="26"/>
        <v>#DIV/0!</v>
      </c>
      <c r="J228" s="16" t="e">
        <f t="shared" si="28"/>
        <v>#DIV/0!</v>
      </c>
      <c r="M228" s="21" t="e">
        <f t="shared" si="29"/>
        <v>#DIV/0!</v>
      </c>
      <c r="O228" s="16" t="e">
        <f t="shared" si="25"/>
        <v>#DIV/0!</v>
      </c>
      <c r="Q228" s="16" t="e">
        <f t="shared" si="27"/>
        <v>#DIV/0!</v>
      </c>
    </row>
    <row r="229" spans="9:17">
      <c r="I229" s="52" t="e">
        <f t="shared" si="26"/>
        <v>#DIV/0!</v>
      </c>
      <c r="J229" s="16" t="e">
        <f t="shared" si="28"/>
        <v>#DIV/0!</v>
      </c>
      <c r="M229" s="21" t="e">
        <f t="shared" si="29"/>
        <v>#DIV/0!</v>
      </c>
      <c r="O229" s="16" t="e">
        <f t="shared" si="25"/>
        <v>#DIV/0!</v>
      </c>
      <c r="Q229" s="16" t="e">
        <f t="shared" si="27"/>
        <v>#DIV/0!</v>
      </c>
    </row>
    <row r="230" spans="9:17">
      <c r="I230" s="52" t="e">
        <f t="shared" si="26"/>
        <v>#DIV/0!</v>
      </c>
      <c r="J230" s="16" t="e">
        <f t="shared" si="28"/>
        <v>#DIV/0!</v>
      </c>
      <c r="M230" s="21" t="e">
        <f t="shared" si="29"/>
        <v>#DIV/0!</v>
      </c>
      <c r="O230" s="16" t="e">
        <f t="shared" si="25"/>
        <v>#DIV/0!</v>
      </c>
      <c r="Q230" s="16" t="e">
        <f t="shared" si="27"/>
        <v>#DIV/0!</v>
      </c>
    </row>
    <row r="231" spans="9:17">
      <c r="I231" s="52" t="e">
        <f t="shared" si="26"/>
        <v>#DIV/0!</v>
      </c>
      <c r="J231" s="16" t="e">
        <f t="shared" si="28"/>
        <v>#DIV/0!</v>
      </c>
      <c r="M231" s="21" t="e">
        <f t="shared" si="29"/>
        <v>#DIV/0!</v>
      </c>
      <c r="O231" s="16" t="e">
        <f t="shared" si="25"/>
        <v>#DIV/0!</v>
      </c>
      <c r="Q231" s="16" t="e">
        <f t="shared" si="27"/>
        <v>#DIV/0!</v>
      </c>
    </row>
    <row r="232" spans="9:17">
      <c r="I232" s="52" t="e">
        <f t="shared" si="26"/>
        <v>#DIV/0!</v>
      </c>
      <c r="J232" s="16" t="e">
        <f t="shared" si="28"/>
        <v>#DIV/0!</v>
      </c>
      <c r="M232" s="21" t="e">
        <f t="shared" si="29"/>
        <v>#DIV/0!</v>
      </c>
      <c r="O232" s="16" t="e">
        <f t="shared" si="25"/>
        <v>#DIV/0!</v>
      </c>
      <c r="Q232" s="16" t="e">
        <f t="shared" si="27"/>
        <v>#DIV/0!</v>
      </c>
    </row>
    <row r="233" spans="9:17">
      <c r="I233" s="52" t="e">
        <f t="shared" si="26"/>
        <v>#DIV/0!</v>
      </c>
      <c r="J233" s="16" t="e">
        <f t="shared" si="28"/>
        <v>#DIV/0!</v>
      </c>
      <c r="M233" s="21" t="e">
        <f t="shared" si="29"/>
        <v>#DIV/0!</v>
      </c>
      <c r="O233" s="16" t="e">
        <f t="shared" si="25"/>
        <v>#DIV/0!</v>
      </c>
      <c r="Q233" s="16" t="e">
        <f t="shared" si="27"/>
        <v>#DIV/0!</v>
      </c>
    </row>
    <row r="234" spans="9:17">
      <c r="I234" s="52" t="e">
        <f t="shared" si="26"/>
        <v>#DIV/0!</v>
      </c>
      <c r="J234" s="16" t="e">
        <f t="shared" si="28"/>
        <v>#DIV/0!</v>
      </c>
      <c r="M234" s="21" t="e">
        <f t="shared" si="29"/>
        <v>#DIV/0!</v>
      </c>
      <c r="O234" s="16" t="e">
        <f t="shared" si="25"/>
        <v>#DIV/0!</v>
      </c>
      <c r="Q234" s="16" t="e">
        <f t="shared" si="27"/>
        <v>#DIV/0!</v>
      </c>
    </row>
    <row r="235" spans="9:17">
      <c r="I235" s="52" t="e">
        <f t="shared" ref="I235:I298" si="30">AVERAGE(F235:H235)/D235</f>
        <v>#DIV/0!</v>
      </c>
      <c r="J235" s="16" t="e">
        <f t="shared" si="28"/>
        <v>#DIV/0!</v>
      </c>
      <c r="M235" s="21" t="e">
        <f t="shared" si="29"/>
        <v>#DIV/0!</v>
      </c>
      <c r="O235" s="16" t="e">
        <f t="shared" si="25"/>
        <v>#DIV/0!</v>
      </c>
      <c r="Q235" s="16" t="e">
        <f t="shared" si="27"/>
        <v>#DIV/0!</v>
      </c>
    </row>
    <row r="236" spans="9:17">
      <c r="I236" s="52" t="e">
        <f t="shared" si="30"/>
        <v>#DIV/0!</v>
      </c>
      <c r="J236" s="16" t="e">
        <f t="shared" si="28"/>
        <v>#DIV/0!</v>
      </c>
      <c r="M236" s="21" t="e">
        <f t="shared" si="29"/>
        <v>#DIV/0!</v>
      </c>
      <c r="O236" s="16" t="e">
        <f t="shared" si="25"/>
        <v>#DIV/0!</v>
      </c>
      <c r="Q236" s="16" t="e">
        <f t="shared" si="27"/>
        <v>#DIV/0!</v>
      </c>
    </row>
    <row r="237" spans="9:17">
      <c r="I237" s="52" t="e">
        <f t="shared" si="30"/>
        <v>#DIV/0!</v>
      </c>
      <c r="J237" s="16" t="e">
        <f t="shared" si="28"/>
        <v>#DIV/0!</v>
      </c>
      <c r="M237" s="21" t="e">
        <f t="shared" si="29"/>
        <v>#DIV/0!</v>
      </c>
      <c r="O237" s="16" t="e">
        <f t="shared" si="25"/>
        <v>#DIV/0!</v>
      </c>
      <c r="Q237" s="16" t="e">
        <f t="shared" si="27"/>
        <v>#DIV/0!</v>
      </c>
    </row>
    <row r="238" spans="9:17">
      <c r="I238" s="52" t="e">
        <f t="shared" si="30"/>
        <v>#DIV/0!</v>
      </c>
      <c r="J238" s="16" t="e">
        <f t="shared" si="28"/>
        <v>#DIV/0!</v>
      </c>
      <c r="M238" s="21" t="e">
        <f t="shared" si="29"/>
        <v>#DIV/0!</v>
      </c>
      <c r="O238" s="16" t="e">
        <f t="shared" si="25"/>
        <v>#DIV/0!</v>
      </c>
      <c r="Q238" s="16" t="e">
        <f t="shared" si="27"/>
        <v>#DIV/0!</v>
      </c>
    </row>
    <row r="239" spans="9:17">
      <c r="I239" s="52" t="e">
        <f t="shared" si="30"/>
        <v>#DIV/0!</v>
      </c>
      <c r="J239" s="16" t="e">
        <f t="shared" si="28"/>
        <v>#DIV/0!</v>
      </c>
      <c r="M239" s="21" t="e">
        <f t="shared" si="29"/>
        <v>#DIV/0!</v>
      </c>
      <c r="O239" s="16" t="e">
        <f t="shared" si="25"/>
        <v>#DIV/0!</v>
      </c>
      <c r="Q239" s="16" t="e">
        <f t="shared" si="27"/>
        <v>#DIV/0!</v>
      </c>
    </row>
    <row r="240" spans="9:17">
      <c r="I240" s="52" t="e">
        <f t="shared" si="30"/>
        <v>#DIV/0!</v>
      </c>
      <c r="J240" s="16" t="e">
        <f t="shared" si="28"/>
        <v>#DIV/0!</v>
      </c>
      <c r="M240" s="21" t="e">
        <f t="shared" si="29"/>
        <v>#DIV/0!</v>
      </c>
      <c r="O240" s="16" t="e">
        <f t="shared" si="25"/>
        <v>#DIV/0!</v>
      </c>
      <c r="Q240" s="16" t="e">
        <f t="shared" si="27"/>
        <v>#DIV/0!</v>
      </c>
    </row>
    <row r="241" spans="9:17">
      <c r="I241" s="52" t="e">
        <f t="shared" si="30"/>
        <v>#DIV/0!</v>
      </c>
      <c r="J241" s="16" t="e">
        <f t="shared" si="28"/>
        <v>#DIV/0!</v>
      </c>
      <c r="M241" s="21" t="e">
        <f t="shared" si="29"/>
        <v>#DIV/0!</v>
      </c>
      <c r="O241" s="16" t="e">
        <f t="shared" si="25"/>
        <v>#DIV/0!</v>
      </c>
      <c r="Q241" s="16" t="e">
        <f t="shared" si="27"/>
        <v>#DIV/0!</v>
      </c>
    </row>
    <row r="242" spans="9:17">
      <c r="I242" s="52" t="e">
        <f t="shared" si="30"/>
        <v>#DIV/0!</v>
      </c>
      <c r="J242" s="16" t="e">
        <f t="shared" si="28"/>
        <v>#DIV/0!</v>
      </c>
      <c r="M242" s="21" t="e">
        <f t="shared" si="29"/>
        <v>#DIV/0!</v>
      </c>
      <c r="O242" s="16" t="e">
        <f t="shared" si="25"/>
        <v>#DIV/0!</v>
      </c>
      <c r="Q242" s="16" t="e">
        <f t="shared" si="27"/>
        <v>#DIV/0!</v>
      </c>
    </row>
    <row r="243" spans="9:17">
      <c r="I243" s="52" t="e">
        <f t="shared" si="30"/>
        <v>#DIV/0!</v>
      </c>
      <c r="J243" s="16" t="e">
        <f t="shared" si="28"/>
        <v>#DIV/0!</v>
      </c>
      <c r="M243" s="21" t="e">
        <f t="shared" si="29"/>
        <v>#DIV/0!</v>
      </c>
      <c r="O243" s="16" t="e">
        <f t="shared" si="25"/>
        <v>#DIV/0!</v>
      </c>
      <c r="Q243" s="16" t="e">
        <f t="shared" si="27"/>
        <v>#DIV/0!</v>
      </c>
    </row>
    <row r="244" spans="9:17">
      <c r="I244" s="52" t="e">
        <f t="shared" si="30"/>
        <v>#DIV/0!</v>
      </c>
      <c r="J244" s="16" t="e">
        <f t="shared" si="28"/>
        <v>#DIV/0!</v>
      </c>
      <c r="M244" s="21" t="e">
        <f t="shared" si="29"/>
        <v>#DIV/0!</v>
      </c>
      <c r="O244" s="16" t="e">
        <f t="shared" si="25"/>
        <v>#DIV/0!</v>
      </c>
      <c r="Q244" s="16" t="e">
        <f t="shared" si="27"/>
        <v>#DIV/0!</v>
      </c>
    </row>
    <row r="245" spans="9:17">
      <c r="I245" s="52" t="e">
        <f t="shared" si="30"/>
        <v>#DIV/0!</v>
      </c>
      <c r="J245" s="16" t="e">
        <f t="shared" si="28"/>
        <v>#DIV/0!</v>
      </c>
      <c r="M245" s="21" t="e">
        <f t="shared" si="29"/>
        <v>#DIV/0!</v>
      </c>
      <c r="O245" s="16" t="e">
        <f t="shared" si="25"/>
        <v>#DIV/0!</v>
      </c>
      <c r="Q245" s="16" t="e">
        <f t="shared" si="27"/>
        <v>#DIV/0!</v>
      </c>
    </row>
    <row r="246" spans="9:17">
      <c r="I246" s="52" t="e">
        <f t="shared" si="30"/>
        <v>#DIV/0!</v>
      </c>
      <c r="J246" s="16" t="e">
        <f t="shared" si="28"/>
        <v>#DIV/0!</v>
      </c>
      <c r="M246" s="21" t="e">
        <f t="shared" si="29"/>
        <v>#DIV/0!</v>
      </c>
      <c r="O246" s="16" t="e">
        <f t="shared" si="25"/>
        <v>#DIV/0!</v>
      </c>
      <c r="Q246" s="16" t="e">
        <f t="shared" si="27"/>
        <v>#DIV/0!</v>
      </c>
    </row>
    <row r="247" spans="9:17">
      <c r="I247" s="52" t="e">
        <f t="shared" si="30"/>
        <v>#DIV/0!</v>
      </c>
      <c r="J247" s="16" t="e">
        <f t="shared" si="28"/>
        <v>#DIV/0!</v>
      </c>
      <c r="M247" s="21" t="e">
        <f t="shared" si="29"/>
        <v>#DIV/0!</v>
      </c>
      <c r="O247" s="16" t="e">
        <f t="shared" si="25"/>
        <v>#DIV/0!</v>
      </c>
      <c r="Q247" s="16" t="e">
        <f t="shared" si="27"/>
        <v>#DIV/0!</v>
      </c>
    </row>
    <row r="248" spans="9:17">
      <c r="I248" s="52" t="e">
        <f t="shared" si="30"/>
        <v>#DIV/0!</v>
      </c>
      <c r="J248" s="16" t="e">
        <f t="shared" si="28"/>
        <v>#DIV/0!</v>
      </c>
      <c r="M248" s="21" t="e">
        <f t="shared" si="29"/>
        <v>#DIV/0!</v>
      </c>
      <c r="O248" s="16" t="e">
        <f t="shared" si="25"/>
        <v>#DIV/0!</v>
      </c>
      <c r="Q248" s="16" t="e">
        <f t="shared" si="27"/>
        <v>#DIV/0!</v>
      </c>
    </row>
    <row r="249" spans="9:17">
      <c r="I249" s="52" t="e">
        <f t="shared" si="30"/>
        <v>#DIV/0!</v>
      </c>
      <c r="J249" s="16" t="e">
        <f t="shared" si="28"/>
        <v>#DIV/0!</v>
      </c>
      <c r="M249" s="21" t="e">
        <f t="shared" si="29"/>
        <v>#DIV/0!</v>
      </c>
      <c r="O249" s="16" t="e">
        <f t="shared" si="25"/>
        <v>#DIV/0!</v>
      </c>
      <c r="Q249" s="16" t="e">
        <f t="shared" si="27"/>
        <v>#DIV/0!</v>
      </c>
    </row>
    <row r="250" spans="9:17">
      <c r="I250" s="52" t="e">
        <f t="shared" si="30"/>
        <v>#DIV/0!</v>
      </c>
      <c r="J250" s="16" t="e">
        <f t="shared" si="28"/>
        <v>#DIV/0!</v>
      </c>
      <c r="M250" s="21" t="e">
        <f t="shared" si="29"/>
        <v>#DIV/0!</v>
      </c>
      <c r="O250" s="16" t="e">
        <f t="shared" si="25"/>
        <v>#DIV/0!</v>
      </c>
      <c r="Q250" s="16" t="e">
        <f t="shared" si="27"/>
        <v>#DIV/0!</v>
      </c>
    </row>
    <row r="251" spans="9:17">
      <c r="I251" s="52" t="e">
        <f t="shared" si="30"/>
        <v>#DIV/0!</v>
      </c>
      <c r="J251" s="16" t="e">
        <f t="shared" si="28"/>
        <v>#DIV/0!</v>
      </c>
      <c r="M251" s="21" t="e">
        <f t="shared" si="29"/>
        <v>#DIV/0!</v>
      </c>
      <c r="O251" s="16" t="e">
        <f t="shared" ref="O251:O300" si="31">N251*I251</f>
        <v>#DIV/0!</v>
      </c>
      <c r="Q251" s="16" t="e">
        <f t="shared" si="27"/>
        <v>#DIV/0!</v>
      </c>
    </row>
    <row r="252" spans="9:17">
      <c r="I252" s="52" t="e">
        <f t="shared" si="30"/>
        <v>#DIV/0!</v>
      </c>
      <c r="J252" s="16" t="e">
        <f t="shared" si="28"/>
        <v>#DIV/0!</v>
      </c>
      <c r="M252" s="21" t="e">
        <f t="shared" si="29"/>
        <v>#DIV/0!</v>
      </c>
      <c r="O252" s="16" t="e">
        <f t="shared" si="31"/>
        <v>#DIV/0!</v>
      </c>
      <c r="Q252" s="16" t="e">
        <f t="shared" si="27"/>
        <v>#DIV/0!</v>
      </c>
    </row>
    <row r="253" spans="9:17">
      <c r="I253" s="52" t="e">
        <f t="shared" si="30"/>
        <v>#DIV/0!</v>
      </c>
      <c r="J253" s="16" t="e">
        <f t="shared" si="28"/>
        <v>#DIV/0!</v>
      </c>
      <c r="M253" s="21" t="e">
        <f t="shared" si="29"/>
        <v>#DIV/0!</v>
      </c>
      <c r="O253" s="16" t="e">
        <f t="shared" si="31"/>
        <v>#DIV/0!</v>
      </c>
      <c r="Q253" s="16" t="e">
        <f t="shared" si="27"/>
        <v>#DIV/0!</v>
      </c>
    </row>
    <row r="254" spans="9:17">
      <c r="I254" s="52" t="e">
        <f t="shared" si="30"/>
        <v>#DIV/0!</v>
      </c>
      <c r="J254" s="16" t="e">
        <f t="shared" si="28"/>
        <v>#DIV/0!</v>
      </c>
      <c r="M254" s="21" t="e">
        <f t="shared" si="29"/>
        <v>#DIV/0!</v>
      </c>
      <c r="O254" s="16" t="e">
        <f t="shared" si="31"/>
        <v>#DIV/0!</v>
      </c>
      <c r="Q254" s="16" t="e">
        <f t="shared" si="27"/>
        <v>#DIV/0!</v>
      </c>
    </row>
    <row r="255" spans="9:17">
      <c r="I255" s="52" t="e">
        <f t="shared" si="30"/>
        <v>#DIV/0!</v>
      </c>
      <c r="J255" s="16" t="e">
        <f t="shared" si="28"/>
        <v>#DIV/0!</v>
      </c>
      <c r="M255" s="21" t="e">
        <f t="shared" si="29"/>
        <v>#DIV/0!</v>
      </c>
      <c r="O255" s="16" t="e">
        <f t="shared" si="31"/>
        <v>#DIV/0!</v>
      </c>
      <c r="Q255" s="16" t="e">
        <f t="shared" si="27"/>
        <v>#DIV/0!</v>
      </c>
    </row>
    <row r="256" spans="9:17">
      <c r="I256" s="52" t="e">
        <f t="shared" si="30"/>
        <v>#DIV/0!</v>
      </c>
      <c r="J256" s="16" t="e">
        <f t="shared" si="28"/>
        <v>#DIV/0!</v>
      </c>
      <c r="M256" s="21" t="e">
        <f t="shared" si="29"/>
        <v>#DIV/0!</v>
      </c>
      <c r="O256" s="16" t="e">
        <f t="shared" si="31"/>
        <v>#DIV/0!</v>
      </c>
      <c r="Q256" s="16" t="e">
        <f t="shared" si="27"/>
        <v>#DIV/0!</v>
      </c>
    </row>
    <row r="257" spans="9:17">
      <c r="I257" s="52" t="e">
        <f t="shared" si="30"/>
        <v>#DIV/0!</v>
      </c>
      <c r="J257" s="16" t="e">
        <f t="shared" si="28"/>
        <v>#DIV/0!</v>
      </c>
      <c r="M257" s="21" t="e">
        <f t="shared" si="29"/>
        <v>#DIV/0!</v>
      </c>
      <c r="O257" s="16" t="e">
        <f t="shared" si="31"/>
        <v>#DIV/0!</v>
      </c>
      <c r="Q257" s="16" t="e">
        <f t="shared" ref="Q257:Q300" si="32">J257-O257</f>
        <v>#DIV/0!</v>
      </c>
    </row>
    <row r="258" spans="9:17">
      <c r="I258" s="52" t="e">
        <f t="shared" si="30"/>
        <v>#DIV/0!</v>
      </c>
      <c r="J258" s="16" t="e">
        <f t="shared" si="28"/>
        <v>#DIV/0!</v>
      </c>
      <c r="M258" s="21" t="e">
        <f t="shared" si="29"/>
        <v>#DIV/0!</v>
      </c>
      <c r="O258" s="16" t="e">
        <f t="shared" si="31"/>
        <v>#DIV/0!</v>
      </c>
      <c r="Q258" s="16" t="e">
        <f t="shared" si="32"/>
        <v>#DIV/0!</v>
      </c>
    </row>
    <row r="259" spans="9:17">
      <c r="I259" s="52" t="e">
        <f t="shared" si="30"/>
        <v>#DIV/0!</v>
      </c>
      <c r="J259" s="16" t="e">
        <f t="shared" si="28"/>
        <v>#DIV/0!</v>
      </c>
      <c r="M259" s="21" t="e">
        <f t="shared" si="29"/>
        <v>#DIV/0!</v>
      </c>
      <c r="O259" s="16" t="e">
        <f t="shared" si="31"/>
        <v>#DIV/0!</v>
      </c>
      <c r="Q259" s="16" t="e">
        <f t="shared" si="32"/>
        <v>#DIV/0!</v>
      </c>
    </row>
    <row r="260" spans="9:17">
      <c r="I260" s="52" t="e">
        <f t="shared" si="30"/>
        <v>#DIV/0!</v>
      </c>
      <c r="J260" s="16" t="e">
        <f t="shared" si="28"/>
        <v>#DIV/0!</v>
      </c>
      <c r="M260" s="21" t="e">
        <f t="shared" si="29"/>
        <v>#DIV/0!</v>
      </c>
      <c r="O260" s="16" t="e">
        <f t="shared" si="31"/>
        <v>#DIV/0!</v>
      </c>
      <c r="Q260" s="16" t="e">
        <f t="shared" si="32"/>
        <v>#DIV/0!</v>
      </c>
    </row>
    <row r="261" spans="9:17">
      <c r="I261" s="52" t="e">
        <f t="shared" si="30"/>
        <v>#DIV/0!</v>
      </c>
      <c r="J261" s="16" t="e">
        <f t="shared" si="28"/>
        <v>#DIV/0!</v>
      </c>
      <c r="M261" s="21" t="e">
        <f t="shared" si="29"/>
        <v>#DIV/0!</v>
      </c>
      <c r="O261" s="16" t="e">
        <f t="shared" si="31"/>
        <v>#DIV/0!</v>
      </c>
      <c r="Q261" s="16" t="e">
        <f t="shared" si="32"/>
        <v>#DIV/0!</v>
      </c>
    </row>
    <row r="262" spans="9:17">
      <c r="I262" s="52" t="e">
        <f t="shared" si="30"/>
        <v>#DIV/0!</v>
      </c>
      <c r="J262" s="16" t="e">
        <f t="shared" si="28"/>
        <v>#DIV/0!</v>
      </c>
      <c r="M262" s="21" t="e">
        <f t="shared" si="29"/>
        <v>#DIV/0!</v>
      </c>
      <c r="O262" s="16" t="e">
        <f t="shared" si="31"/>
        <v>#DIV/0!</v>
      </c>
      <c r="Q262" s="16" t="e">
        <f t="shared" si="32"/>
        <v>#DIV/0!</v>
      </c>
    </row>
    <row r="263" spans="9:17">
      <c r="I263" s="52" t="e">
        <f t="shared" si="30"/>
        <v>#DIV/0!</v>
      </c>
      <c r="J263" s="16" t="e">
        <f t="shared" si="28"/>
        <v>#DIV/0!</v>
      </c>
      <c r="M263" s="21" t="e">
        <f t="shared" si="29"/>
        <v>#DIV/0!</v>
      </c>
      <c r="O263" s="16" t="e">
        <f t="shared" si="31"/>
        <v>#DIV/0!</v>
      </c>
      <c r="Q263" s="16" t="e">
        <f t="shared" si="32"/>
        <v>#DIV/0!</v>
      </c>
    </row>
    <row r="264" spans="9:17">
      <c r="I264" s="52" t="e">
        <f t="shared" si="30"/>
        <v>#DIV/0!</v>
      </c>
      <c r="J264" s="16" t="e">
        <f t="shared" si="28"/>
        <v>#DIV/0!</v>
      </c>
      <c r="M264" s="21" t="e">
        <f t="shared" si="29"/>
        <v>#DIV/0!</v>
      </c>
      <c r="O264" s="16" t="e">
        <f t="shared" si="31"/>
        <v>#DIV/0!</v>
      </c>
      <c r="Q264" s="16" t="e">
        <f t="shared" si="32"/>
        <v>#DIV/0!</v>
      </c>
    </row>
    <row r="265" spans="9:17">
      <c r="I265" s="52" t="e">
        <f t="shared" si="30"/>
        <v>#DIV/0!</v>
      </c>
      <c r="J265" s="16" t="e">
        <f t="shared" si="28"/>
        <v>#DIV/0!</v>
      </c>
      <c r="M265" s="21" t="e">
        <f t="shared" si="29"/>
        <v>#DIV/0!</v>
      </c>
      <c r="O265" s="16" t="e">
        <f t="shared" si="31"/>
        <v>#DIV/0!</v>
      </c>
      <c r="Q265" s="16" t="e">
        <f t="shared" si="32"/>
        <v>#DIV/0!</v>
      </c>
    </row>
    <row r="266" spans="9:17">
      <c r="I266" s="52" t="e">
        <f t="shared" si="30"/>
        <v>#DIV/0!</v>
      </c>
      <c r="J266" s="16" t="e">
        <f t="shared" ref="J266:J300" si="33">I266*E266</f>
        <v>#DIV/0!</v>
      </c>
      <c r="M266" s="21" t="e">
        <f t="shared" si="29"/>
        <v>#DIV/0!</v>
      </c>
      <c r="O266" s="16" t="e">
        <f t="shared" si="31"/>
        <v>#DIV/0!</v>
      </c>
      <c r="Q266" s="16" t="e">
        <f t="shared" si="32"/>
        <v>#DIV/0!</v>
      </c>
    </row>
    <row r="267" spans="9:17">
      <c r="I267" s="52" t="e">
        <f t="shared" si="30"/>
        <v>#DIV/0!</v>
      </c>
      <c r="J267" s="16" t="e">
        <f t="shared" si="33"/>
        <v>#DIV/0!</v>
      </c>
      <c r="M267" s="21" t="e">
        <f t="shared" si="29"/>
        <v>#DIV/0!</v>
      </c>
      <c r="O267" s="16" t="e">
        <f t="shared" si="31"/>
        <v>#DIV/0!</v>
      </c>
      <c r="Q267" s="16" t="e">
        <f t="shared" si="32"/>
        <v>#DIV/0!</v>
      </c>
    </row>
    <row r="268" spans="9:17">
      <c r="I268" s="52" t="e">
        <f t="shared" si="30"/>
        <v>#DIV/0!</v>
      </c>
      <c r="J268" s="16" t="e">
        <f t="shared" si="33"/>
        <v>#DIV/0!</v>
      </c>
      <c r="M268" s="21" t="e">
        <f t="shared" si="29"/>
        <v>#DIV/0!</v>
      </c>
      <c r="O268" s="16" t="e">
        <f t="shared" si="31"/>
        <v>#DIV/0!</v>
      </c>
      <c r="Q268" s="16" t="e">
        <f t="shared" si="32"/>
        <v>#DIV/0!</v>
      </c>
    </row>
    <row r="269" spans="9:17">
      <c r="I269" s="52" t="e">
        <f t="shared" si="30"/>
        <v>#DIV/0!</v>
      </c>
      <c r="J269" s="16" t="e">
        <f t="shared" si="33"/>
        <v>#DIV/0!</v>
      </c>
      <c r="M269" s="21" t="e">
        <f t="shared" si="29"/>
        <v>#DIV/0!</v>
      </c>
      <c r="O269" s="16" t="e">
        <f t="shared" si="31"/>
        <v>#DIV/0!</v>
      </c>
      <c r="Q269" s="16" t="e">
        <f t="shared" si="32"/>
        <v>#DIV/0!</v>
      </c>
    </row>
    <row r="270" spans="9:17">
      <c r="I270" s="52" t="e">
        <f t="shared" si="30"/>
        <v>#DIV/0!</v>
      </c>
      <c r="J270" s="16" t="e">
        <f t="shared" si="33"/>
        <v>#DIV/0!</v>
      </c>
      <c r="M270" s="21" t="e">
        <f t="shared" si="29"/>
        <v>#DIV/0!</v>
      </c>
      <c r="O270" s="16" t="e">
        <f t="shared" si="31"/>
        <v>#DIV/0!</v>
      </c>
      <c r="Q270" s="16" t="e">
        <f t="shared" si="32"/>
        <v>#DIV/0!</v>
      </c>
    </row>
    <row r="271" spans="9:17">
      <c r="I271" s="52" t="e">
        <f t="shared" si="30"/>
        <v>#DIV/0!</v>
      </c>
      <c r="J271" s="16" t="e">
        <f t="shared" si="33"/>
        <v>#DIV/0!</v>
      </c>
      <c r="M271" s="21" t="e">
        <f t="shared" si="29"/>
        <v>#DIV/0!</v>
      </c>
      <c r="O271" s="16" t="e">
        <f t="shared" si="31"/>
        <v>#DIV/0!</v>
      </c>
      <c r="Q271" s="16" t="e">
        <f t="shared" si="32"/>
        <v>#DIV/0!</v>
      </c>
    </row>
    <row r="272" spans="9:17">
      <c r="I272" s="52" t="e">
        <f t="shared" si="30"/>
        <v>#DIV/0!</v>
      </c>
      <c r="J272" s="16" t="e">
        <f t="shared" si="33"/>
        <v>#DIV/0!</v>
      </c>
      <c r="M272" s="21" t="e">
        <f t="shared" ref="M272:M300" si="34">L272/I272</f>
        <v>#DIV/0!</v>
      </c>
      <c r="O272" s="16" t="e">
        <f t="shared" si="31"/>
        <v>#DIV/0!</v>
      </c>
      <c r="Q272" s="16" t="e">
        <f t="shared" si="32"/>
        <v>#DIV/0!</v>
      </c>
    </row>
    <row r="273" spans="9:17">
      <c r="I273" s="52" t="e">
        <f t="shared" si="30"/>
        <v>#DIV/0!</v>
      </c>
      <c r="J273" s="16" t="e">
        <f t="shared" si="33"/>
        <v>#DIV/0!</v>
      </c>
      <c r="M273" s="21" t="e">
        <f t="shared" si="34"/>
        <v>#DIV/0!</v>
      </c>
      <c r="O273" s="16" t="e">
        <f t="shared" si="31"/>
        <v>#DIV/0!</v>
      </c>
      <c r="Q273" s="16" t="e">
        <f t="shared" si="32"/>
        <v>#DIV/0!</v>
      </c>
    </row>
    <row r="274" spans="9:17">
      <c r="I274" s="52" t="e">
        <f t="shared" si="30"/>
        <v>#DIV/0!</v>
      </c>
      <c r="J274" s="16" t="e">
        <f t="shared" si="33"/>
        <v>#DIV/0!</v>
      </c>
      <c r="M274" s="21" t="e">
        <f t="shared" si="34"/>
        <v>#DIV/0!</v>
      </c>
      <c r="O274" s="16" t="e">
        <f t="shared" si="31"/>
        <v>#DIV/0!</v>
      </c>
      <c r="Q274" s="16" t="e">
        <f t="shared" si="32"/>
        <v>#DIV/0!</v>
      </c>
    </row>
    <row r="275" spans="9:17">
      <c r="I275" s="52" t="e">
        <f t="shared" si="30"/>
        <v>#DIV/0!</v>
      </c>
      <c r="J275" s="16" t="e">
        <f t="shared" si="33"/>
        <v>#DIV/0!</v>
      </c>
      <c r="M275" s="21" t="e">
        <f t="shared" si="34"/>
        <v>#DIV/0!</v>
      </c>
      <c r="O275" s="16" t="e">
        <f t="shared" si="31"/>
        <v>#DIV/0!</v>
      </c>
      <c r="Q275" s="16" t="e">
        <f t="shared" si="32"/>
        <v>#DIV/0!</v>
      </c>
    </row>
    <row r="276" spans="9:17">
      <c r="I276" s="52" t="e">
        <f t="shared" si="30"/>
        <v>#DIV/0!</v>
      </c>
      <c r="J276" s="16" t="e">
        <f t="shared" si="33"/>
        <v>#DIV/0!</v>
      </c>
      <c r="M276" s="21" t="e">
        <f t="shared" si="34"/>
        <v>#DIV/0!</v>
      </c>
      <c r="O276" s="16" t="e">
        <f t="shared" si="31"/>
        <v>#DIV/0!</v>
      </c>
      <c r="Q276" s="16" t="e">
        <f t="shared" si="32"/>
        <v>#DIV/0!</v>
      </c>
    </row>
    <row r="277" spans="9:17">
      <c r="I277" s="52" t="e">
        <f t="shared" si="30"/>
        <v>#DIV/0!</v>
      </c>
      <c r="J277" s="16" t="e">
        <f t="shared" si="33"/>
        <v>#DIV/0!</v>
      </c>
      <c r="M277" s="21" t="e">
        <f t="shared" si="34"/>
        <v>#DIV/0!</v>
      </c>
      <c r="O277" s="16" t="e">
        <f t="shared" si="31"/>
        <v>#DIV/0!</v>
      </c>
      <c r="Q277" s="16" t="e">
        <f t="shared" si="32"/>
        <v>#DIV/0!</v>
      </c>
    </row>
    <row r="278" spans="9:17">
      <c r="I278" s="52" t="e">
        <f t="shared" si="30"/>
        <v>#DIV/0!</v>
      </c>
      <c r="J278" s="16" t="e">
        <f t="shared" si="33"/>
        <v>#DIV/0!</v>
      </c>
      <c r="M278" s="21" t="e">
        <f t="shared" si="34"/>
        <v>#DIV/0!</v>
      </c>
      <c r="O278" s="16" t="e">
        <f t="shared" si="31"/>
        <v>#DIV/0!</v>
      </c>
      <c r="Q278" s="16" t="e">
        <f t="shared" si="32"/>
        <v>#DIV/0!</v>
      </c>
    </row>
    <row r="279" spans="9:17">
      <c r="I279" s="52" t="e">
        <f t="shared" si="30"/>
        <v>#DIV/0!</v>
      </c>
      <c r="J279" s="16" t="e">
        <f t="shared" si="33"/>
        <v>#DIV/0!</v>
      </c>
      <c r="M279" s="21" t="e">
        <f t="shared" si="34"/>
        <v>#DIV/0!</v>
      </c>
      <c r="O279" s="16" t="e">
        <f t="shared" si="31"/>
        <v>#DIV/0!</v>
      </c>
      <c r="Q279" s="16" t="e">
        <f t="shared" si="32"/>
        <v>#DIV/0!</v>
      </c>
    </row>
    <row r="280" spans="9:17">
      <c r="I280" s="52" t="e">
        <f t="shared" si="30"/>
        <v>#DIV/0!</v>
      </c>
      <c r="J280" s="16" t="e">
        <f t="shared" si="33"/>
        <v>#DIV/0!</v>
      </c>
      <c r="M280" s="21" t="e">
        <f t="shared" si="34"/>
        <v>#DIV/0!</v>
      </c>
      <c r="O280" s="16" t="e">
        <f t="shared" si="31"/>
        <v>#DIV/0!</v>
      </c>
      <c r="Q280" s="16" t="e">
        <f t="shared" si="32"/>
        <v>#DIV/0!</v>
      </c>
    </row>
    <row r="281" spans="9:17">
      <c r="I281" s="52" t="e">
        <f t="shared" si="30"/>
        <v>#DIV/0!</v>
      </c>
      <c r="J281" s="16" t="e">
        <f t="shared" si="33"/>
        <v>#DIV/0!</v>
      </c>
      <c r="M281" s="21" t="e">
        <f t="shared" si="34"/>
        <v>#DIV/0!</v>
      </c>
      <c r="O281" s="16" t="e">
        <f t="shared" si="31"/>
        <v>#DIV/0!</v>
      </c>
      <c r="Q281" s="16" t="e">
        <f t="shared" si="32"/>
        <v>#DIV/0!</v>
      </c>
    </row>
    <row r="282" spans="9:17">
      <c r="I282" s="52" t="e">
        <f t="shared" si="30"/>
        <v>#DIV/0!</v>
      </c>
      <c r="J282" s="16" t="e">
        <f t="shared" si="33"/>
        <v>#DIV/0!</v>
      </c>
      <c r="M282" s="21" t="e">
        <f t="shared" si="34"/>
        <v>#DIV/0!</v>
      </c>
      <c r="O282" s="16" t="e">
        <f t="shared" si="31"/>
        <v>#DIV/0!</v>
      </c>
      <c r="Q282" s="16" t="e">
        <f t="shared" si="32"/>
        <v>#DIV/0!</v>
      </c>
    </row>
    <row r="283" spans="9:17">
      <c r="I283" s="52" t="e">
        <f t="shared" si="30"/>
        <v>#DIV/0!</v>
      </c>
      <c r="J283" s="16" t="e">
        <f t="shared" si="33"/>
        <v>#DIV/0!</v>
      </c>
      <c r="M283" s="21" t="e">
        <f t="shared" si="34"/>
        <v>#DIV/0!</v>
      </c>
      <c r="O283" s="16" t="e">
        <f t="shared" si="31"/>
        <v>#DIV/0!</v>
      </c>
      <c r="Q283" s="16" t="e">
        <f t="shared" si="32"/>
        <v>#DIV/0!</v>
      </c>
    </row>
    <row r="284" spans="9:17">
      <c r="I284" s="52" t="e">
        <f t="shared" si="30"/>
        <v>#DIV/0!</v>
      </c>
      <c r="J284" s="16" t="e">
        <f t="shared" si="33"/>
        <v>#DIV/0!</v>
      </c>
      <c r="M284" s="21" t="e">
        <f t="shared" si="34"/>
        <v>#DIV/0!</v>
      </c>
      <c r="O284" s="16" t="e">
        <f t="shared" si="31"/>
        <v>#DIV/0!</v>
      </c>
      <c r="Q284" s="16" t="e">
        <f t="shared" si="32"/>
        <v>#DIV/0!</v>
      </c>
    </row>
    <row r="285" spans="9:17">
      <c r="I285" s="52" t="e">
        <f t="shared" si="30"/>
        <v>#DIV/0!</v>
      </c>
      <c r="J285" s="16" t="e">
        <f t="shared" si="33"/>
        <v>#DIV/0!</v>
      </c>
      <c r="M285" s="21" t="e">
        <f t="shared" si="34"/>
        <v>#DIV/0!</v>
      </c>
      <c r="O285" s="16" t="e">
        <f t="shared" si="31"/>
        <v>#DIV/0!</v>
      </c>
      <c r="Q285" s="16" t="e">
        <f t="shared" si="32"/>
        <v>#DIV/0!</v>
      </c>
    </row>
    <row r="286" spans="9:17">
      <c r="I286" s="52" t="e">
        <f t="shared" si="30"/>
        <v>#DIV/0!</v>
      </c>
      <c r="J286" s="16" t="e">
        <f t="shared" si="33"/>
        <v>#DIV/0!</v>
      </c>
      <c r="M286" s="21" t="e">
        <f t="shared" si="34"/>
        <v>#DIV/0!</v>
      </c>
      <c r="O286" s="16" t="e">
        <f t="shared" si="31"/>
        <v>#DIV/0!</v>
      </c>
      <c r="Q286" s="16" t="e">
        <f t="shared" si="32"/>
        <v>#DIV/0!</v>
      </c>
    </row>
    <row r="287" spans="9:17">
      <c r="I287" s="52" t="e">
        <f t="shared" si="30"/>
        <v>#DIV/0!</v>
      </c>
      <c r="J287" s="16" t="e">
        <f t="shared" si="33"/>
        <v>#DIV/0!</v>
      </c>
      <c r="M287" s="21" t="e">
        <f t="shared" si="34"/>
        <v>#DIV/0!</v>
      </c>
      <c r="O287" s="16" t="e">
        <f t="shared" si="31"/>
        <v>#DIV/0!</v>
      </c>
      <c r="Q287" s="16" t="e">
        <f t="shared" si="32"/>
        <v>#DIV/0!</v>
      </c>
    </row>
    <row r="288" spans="9:17">
      <c r="I288" s="52" t="e">
        <f t="shared" si="30"/>
        <v>#DIV/0!</v>
      </c>
      <c r="J288" s="16" t="e">
        <f t="shared" si="33"/>
        <v>#DIV/0!</v>
      </c>
      <c r="M288" s="21" t="e">
        <f t="shared" si="34"/>
        <v>#DIV/0!</v>
      </c>
      <c r="O288" s="16" t="e">
        <f t="shared" si="31"/>
        <v>#DIV/0!</v>
      </c>
      <c r="Q288" s="16" t="e">
        <f t="shared" si="32"/>
        <v>#DIV/0!</v>
      </c>
    </row>
    <row r="289" spans="9:17">
      <c r="I289" s="52" t="e">
        <f t="shared" si="30"/>
        <v>#DIV/0!</v>
      </c>
      <c r="J289" s="16" t="e">
        <f t="shared" si="33"/>
        <v>#DIV/0!</v>
      </c>
      <c r="M289" s="21" t="e">
        <f t="shared" si="34"/>
        <v>#DIV/0!</v>
      </c>
      <c r="O289" s="16" t="e">
        <f t="shared" si="31"/>
        <v>#DIV/0!</v>
      </c>
      <c r="Q289" s="16" t="e">
        <f t="shared" si="32"/>
        <v>#DIV/0!</v>
      </c>
    </row>
    <row r="290" spans="9:17">
      <c r="I290" s="52" t="e">
        <f t="shared" si="30"/>
        <v>#DIV/0!</v>
      </c>
      <c r="J290" s="16" t="e">
        <f t="shared" si="33"/>
        <v>#DIV/0!</v>
      </c>
      <c r="M290" s="21" t="e">
        <f t="shared" si="34"/>
        <v>#DIV/0!</v>
      </c>
      <c r="O290" s="16" t="e">
        <f t="shared" si="31"/>
        <v>#DIV/0!</v>
      </c>
      <c r="Q290" s="16" t="e">
        <f t="shared" si="32"/>
        <v>#DIV/0!</v>
      </c>
    </row>
    <row r="291" spans="9:17">
      <c r="I291" s="52" t="e">
        <f t="shared" si="30"/>
        <v>#DIV/0!</v>
      </c>
      <c r="J291" s="16" t="e">
        <f t="shared" si="33"/>
        <v>#DIV/0!</v>
      </c>
      <c r="M291" s="21" t="e">
        <f t="shared" si="34"/>
        <v>#DIV/0!</v>
      </c>
      <c r="O291" s="16" t="e">
        <f t="shared" si="31"/>
        <v>#DIV/0!</v>
      </c>
      <c r="Q291" s="16" t="e">
        <f t="shared" si="32"/>
        <v>#DIV/0!</v>
      </c>
    </row>
    <row r="292" spans="9:17">
      <c r="I292" s="52" t="e">
        <f t="shared" si="30"/>
        <v>#DIV/0!</v>
      </c>
      <c r="J292" s="16" t="e">
        <f t="shared" si="33"/>
        <v>#DIV/0!</v>
      </c>
      <c r="M292" s="21" t="e">
        <f t="shared" si="34"/>
        <v>#DIV/0!</v>
      </c>
      <c r="O292" s="16" t="e">
        <f t="shared" si="31"/>
        <v>#DIV/0!</v>
      </c>
      <c r="Q292" s="16" t="e">
        <f t="shared" si="32"/>
        <v>#DIV/0!</v>
      </c>
    </row>
    <row r="293" spans="9:17">
      <c r="I293" s="52" t="e">
        <f t="shared" si="30"/>
        <v>#DIV/0!</v>
      </c>
      <c r="J293" s="16" t="e">
        <f t="shared" si="33"/>
        <v>#DIV/0!</v>
      </c>
      <c r="M293" s="21" t="e">
        <f t="shared" si="34"/>
        <v>#DIV/0!</v>
      </c>
      <c r="O293" s="16" t="e">
        <f t="shared" si="31"/>
        <v>#DIV/0!</v>
      </c>
      <c r="Q293" s="16" t="e">
        <f t="shared" si="32"/>
        <v>#DIV/0!</v>
      </c>
    </row>
    <row r="294" spans="9:17">
      <c r="I294" s="52" t="e">
        <f t="shared" si="30"/>
        <v>#DIV/0!</v>
      </c>
      <c r="J294" s="16" t="e">
        <f t="shared" si="33"/>
        <v>#DIV/0!</v>
      </c>
      <c r="M294" s="21" t="e">
        <f t="shared" si="34"/>
        <v>#DIV/0!</v>
      </c>
      <c r="O294" s="16" t="e">
        <f t="shared" si="31"/>
        <v>#DIV/0!</v>
      </c>
      <c r="Q294" s="16" t="e">
        <f t="shared" si="32"/>
        <v>#DIV/0!</v>
      </c>
    </row>
    <row r="295" spans="9:17">
      <c r="I295" s="52" t="e">
        <f t="shared" si="30"/>
        <v>#DIV/0!</v>
      </c>
      <c r="J295" s="16" t="e">
        <f t="shared" si="33"/>
        <v>#DIV/0!</v>
      </c>
      <c r="M295" s="21" t="e">
        <f t="shared" si="34"/>
        <v>#DIV/0!</v>
      </c>
      <c r="O295" s="16" t="e">
        <f t="shared" si="31"/>
        <v>#DIV/0!</v>
      </c>
      <c r="Q295" s="16" t="e">
        <f t="shared" si="32"/>
        <v>#DIV/0!</v>
      </c>
    </row>
    <row r="296" spans="9:17">
      <c r="I296" s="52" t="e">
        <f t="shared" si="30"/>
        <v>#DIV/0!</v>
      </c>
      <c r="J296" s="16" t="e">
        <f t="shared" si="33"/>
        <v>#DIV/0!</v>
      </c>
      <c r="M296" s="21" t="e">
        <f t="shared" si="34"/>
        <v>#DIV/0!</v>
      </c>
      <c r="O296" s="16" t="e">
        <f t="shared" si="31"/>
        <v>#DIV/0!</v>
      </c>
      <c r="Q296" s="16" t="e">
        <f t="shared" si="32"/>
        <v>#DIV/0!</v>
      </c>
    </row>
    <row r="297" spans="9:17">
      <c r="I297" s="52" t="e">
        <f t="shared" si="30"/>
        <v>#DIV/0!</v>
      </c>
      <c r="J297" s="16" t="e">
        <f t="shared" si="33"/>
        <v>#DIV/0!</v>
      </c>
      <c r="M297" s="21" t="e">
        <f t="shared" si="34"/>
        <v>#DIV/0!</v>
      </c>
      <c r="O297" s="16" t="e">
        <f t="shared" si="31"/>
        <v>#DIV/0!</v>
      </c>
      <c r="Q297" s="16" t="e">
        <f t="shared" si="32"/>
        <v>#DIV/0!</v>
      </c>
    </row>
    <row r="298" spans="9:17">
      <c r="I298" s="52" t="e">
        <f t="shared" si="30"/>
        <v>#DIV/0!</v>
      </c>
      <c r="J298" s="16" t="e">
        <f t="shared" si="33"/>
        <v>#DIV/0!</v>
      </c>
      <c r="M298" s="21" t="e">
        <f t="shared" si="34"/>
        <v>#DIV/0!</v>
      </c>
      <c r="O298" s="16" t="e">
        <f t="shared" si="31"/>
        <v>#DIV/0!</v>
      </c>
      <c r="Q298" s="16" t="e">
        <f t="shared" si="32"/>
        <v>#DIV/0!</v>
      </c>
    </row>
    <row r="299" spans="9:17">
      <c r="I299" s="52" t="e">
        <f t="shared" ref="I299:I300" si="35">AVERAGE(F299:H299)/D299</f>
        <v>#DIV/0!</v>
      </c>
      <c r="J299" s="16" t="e">
        <f t="shared" si="33"/>
        <v>#DIV/0!</v>
      </c>
      <c r="M299" s="21" t="e">
        <f t="shared" si="34"/>
        <v>#DIV/0!</v>
      </c>
      <c r="O299" s="16" t="e">
        <f t="shared" si="31"/>
        <v>#DIV/0!</v>
      </c>
      <c r="Q299" s="16" t="e">
        <f t="shared" si="32"/>
        <v>#DIV/0!</v>
      </c>
    </row>
    <row r="300" spans="9:17">
      <c r="I300" s="52" t="e">
        <f t="shared" si="35"/>
        <v>#DIV/0!</v>
      </c>
      <c r="J300" s="16" t="e">
        <f t="shared" si="33"/>
        <v>#DIV/0!</v>
      </c>
      <c r="M300" s="21" t="e">
        <f t="shared" si="34"/>
        <v>#DIV/0!</v>
      </c>
      <c r="O300" s="16" t="e">
        <f t="shared" si="31"/>
        <v>#DIV/0!</v>
      </c>
      <c r="Q300" s="16" t="e">
        <f t="shared" si="32"/>
        <v>#DIV/0!</v>
      </c>
    </row>
    <row r="1048576" spans="1:1">
      <c r="A1048576" s="40"/>
    </row>
  </sheetData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reatment Group">
          <x14:formula1>
            <xm:f>'Total Larvae to Date'!$B$3:$B$26</xm:f>
          </x14:formula1>
          <xm:sqref>B1:B1048576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6"/>
  <sheetViews>
    <sheetView showRuler="0" workbookViewId="0">
      <pane ySplit="1" topLeftCell="A13" activePane="bottomLeft" state="frozen"/>
      <selection pane="bottomLeft" activeCell="B20" sqref="B20:C34"/>
    </sheetView>
  </sheetViews>
  <sheetFormatPr baseColWidth="10" defaultRowHeight="15" x14ac:dyDescent="0"/>
  <cols>
    <col min="1" max="1" width="11.6640625" bestFit="1" customWidth="1"/>
    <col min="2" max="2" width="12.1640625" style="34" customWidth="1"/>
    <col min="3" max="3" width="15.1640625" bestFit="1" customWidth="1"/>
    <col min="4" max="4" width="10.83203125" customWidth="1"/>
    <col min="5" max="5" width="10.83203125" style="1" customWidth="1"/>
    <col min="6" max="6" width="13.33203125" customWidth="1"/>
    <col min="7" max="10" width="10.83203125" customWidth="1"/>
    <col min="11" max="11" width="16.33203125" customWidth="1"/>
    <col min="12" max="12" width="11.6640625" customWidth="1"/>
    <col min="13" max="13" width="22.1640625" customWidth="1"/>
    <col min="14" max="14" width="16.33203125" customWidth="1"/>
    <col min="15" max="15" width="19.33203125" customWidth="1"/>
    <col min="16" max="16" width="12" bestFit="1" customWidth="1"/>
  </cols>
  <sheetData>
    <row r="1" spans="1:14" s="18" customFormat="1" ht="61" thickBot="1">
      <c r="A1" s="18" t="s">
        <v>83</v>
      </c>
      <c r="B1" s="18" t="s">
        <v>85</v>
      </c>
      <c r="C1" s="18" t="s">
        <v>1</v>
      </c>
      <c r="D1" s="18" t="s">
        <v>2</v>
      </c>
      <c r="E1" s="18" t="s">
        <v>69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7</v>
      </c>
      <c r="K1" s="18" t="s">
        <v>70</v>
      </c>
      <c r="L1" s="18" t="s">
        <v>84</v>
      </c>
      <c r="M1" s="18" t="s">
        <v>71</v>
      </c>
      <c r="N1" s="18" t="s">
        <v>72</v>
      </c>
    </row>
    <row r="2" spans="1:14" s="23" customFormat="1">
      <c r="A2" s="22">
        <v>42878</v>
      </c>
      <c r="B2" s="60"/>
      <c r="C2" s="23" t="s">
        <v>46</v>
      </c>
      <c r="D2" s="23">
        <v>1</v>
      </c>
      <c r="E2" s="24">
        <v>140</v>
      </c>
      <c r="F2" s="23">
        <v>1</v>
      </c>
      <c r="G2" s="23">
        <v>100</v>
      </c>
      <c r="H2" s="23">
        <v>67</v>
      </c>
      <c r="I2" s="23">
        <v>55</v>
      </c>
      <c r="J2" s="23">
        <v>68</v>
      </c>
      <c r="K2" s="25">
        <f t="shared" ref="K2:K76" si="0">(AVERAGE(H2:J2)/F2)*G2</f>
        <v>6333.3333333333339</v>
      </c>
      <c r="M2" s="25">
        <f>SUM(K2:K4)</f>
        <v>55333.333333333343</v>
      </c>
      <c r="N2" s="25" t="e">
        <f>(200000-M2)/#REF!</f>
        <v>#REF!</v>
      </c>
    </row>
    <row r="3" spans="1:14" s="27" customFormat="1">
      <c r="A3" s="26">
        <v>42878</v>
      </c>
      <c r="B3" s="61"/>
      <c r="C3" s="27" t="s">
        <v>46</v>
      </c>
      <c r="D3" s="27">
        <v>1</v>
      </c>
      <c r="E3" s="28">
        <v>100</v>
      </c>
      <c r="F3" s="27">
        <v>1</v>
      </c>
      <c r="G3" s="27">
        <v>100</v>
      </c>
      <c r="H3" s="27">
        <v>28</v>
      </c>
      <c r="I3" s="27">
        <v>18</v>
      </c>
      <c r="J3" s="27">
        <v>24</v>
      </c>
      <c r="K3" s="29">
        <f t="shared" si="0"/>
        <v>2333.333333333333</v>
      </c>
      <c r="M3" s="29" t="s">
        <v>73</v>
      </c>
      <c r="N3" s="29" t="e">
        <f>(200000-M3)/#REF!</f>
        <v>#VALUE!</v>
      </c>
    </row>
    <row r="4" spans="1:14" s="27" customFormat="1">
      <c r="A4" s="26">
        <v>42878</v>
      </c>
      <c r="B4" s="61"/>
      <c r="C4" s="27" t="s">
        <v>46</v>
      </c>
      <c r="D4" s="27">
        <v>1</v>
      </c>
      <c r="E4" s="28">
        <v>120</v>
      </c>
      <c r="F4" s="27">
        <v>0.5</v>
      </c>
      <c r="G4" s="27">
        <v>200</v>
      </c>
      <c r="H4" s="27">
        <v>111</v>
      </c>
      <c r="I4" s="27">
        <v>114</v>
      </c>
      <c r="J4" s="27">
        <v>125</v>
      </c>
      <c r="K4" s="29">
        <f t="shared" si="0"/>
        <v>46666.666666666672</v>
      </c>
      <c r="M4" s="29" t="s">
        <v>73</v>
      </c>
      <c r="N4" s="29" t="e">
        <f>(200000-M4)/#REF!</f>
        <v>#VALUE!</v>
      </c>
    </row>
    <row r="5" spans="1:14" s="27" customFormat="1">
      <c r="A5" s="26">
        <v>42878</v>
      </c>
      <c r="B5" s="61"/>
      <c r="C5" s="27" t="s">
        <v>74</v>
      </c>
      <c r="D5" s="27">
        <v>1</v>
      </c>
      <c r="E5" s="28">
        <v>140</v>
      </c>
      <c r="F5" s="27">
        <v>0.5</v>
      </c>
      <c r="G5" s="27">
        <v>200</v>
      </c>
      <c r="H5" s="27">
        <v>118</v>
      </c>
      <c r="I5" s="27">
        <v>95</v>
      </c>
      <c r="J5" s="27">
        <v>88</v>
      </c>
      <c r="K5" s="29">
        <f t="shared" si="0"/>
        <v>40133.333333333328</v>
      </c>
      <c r="M5" s="29">
        <f>SUM(K5:K7)</f>
        <v>124133.33333333333</v>
      </c>
      <c r="N5" s="29" t="e">
        <f>(200000-M5)/#REF!</f>
        <v>#REF!</v>
      </c>
    </row>
    <row r="6" spans="1:14" s="27" customFormat="1">
      <c r="A6" s="26">
        <v>42878</v>
      </c>
      <c r="B6" s="61"/>
      <c r="C6" s="27" t="s">
        <v>74</v>
      </c>
      <c r="D6" s="27">
        <v>1</v>
      </c>
      <c r="E6" s="28">
        <v>120</v>
      </c>
      <c r="F6" s="27">
        <v>0.5</v>
      </c>
      <c r="G6" s="27">
        <v>200</v>
      </c>
      <c r="H6" s="27">
        <v>161</v>
      </c>
      <c r="I6" s="27">
        <v>153</v>
      </c>
      <c r="J6" s="27">
        <v>295</v>
      </c>
      <c r="K6" s="29">
        <f t="shared" si="0"/>
        <v>81200</v>
      </c>
      <c r="M6" s="29" t="s">
        <v>73</v>
      </c>
      <c r="N6" s="29" t="e">
        <f>(200000-M6)/#REF!</f>
        <v>#VALUE!</v>
      </c>
    </row>
    <row r="7" spans="1:14" s="27" customFormat="1">
      <c r="A7" s="26">
        <v>42878</v>
      </c>
      <c r="B7" s="61"/>
      <c r="C7" s="27" t="s">
        <v>74</v>
      </c>
      <c r="D7" s="27">
        <v>1</v>
      </c>
      <c r="E7" s="28">
        <v>100</v>
      </c>
      <c r="F7" s="27">
        <v>1</v>
      </c>
      <c r="G7" s="27">
        <v>200</v>
      </c>
      <c r="H7" s="27">
        <v>12</v>
      </c>
      <c r="I7" s="27">
        <v>18</v>
      </c>
      <c r="J7" s="27">
        <v>12</v>
      </c>
      <c r="K7" s="29">
        <f t="shared" si="0"/>
        <v>2800</v>
      </c>
      <c r="M7" s="29" t="s">
        <v>73</v>
      </c>
      <c r="N7" s="29" t="e">
        <f>(200000-M7)/#REF!</f>
        <v>#VALUE!</v>
      </c>
    </row>
    <row r="8" spans="1:14" s="27" customFormat="1">
      <c r="A8" s="26">
        <v>42878</v>
      </c>
      <c r="B8" s="61">
        <v>16</v>
      </c>
      <c r="C8" s="27" t="s">
        <v>75</v>
      </c>
      <c r="D8" s="27">
        <v>1</v>
      </c>
      <c r="E8" s="28">
        <v>140</v>
      </c>
      <c r="F8" s="27">
        <v>1</v>
      </c>
      <c r="G8" s="27">
        <v>200</v>
      </c>
      <c r="H8" s="27">
        <v>6</v>
      </c>
      <c r="I8" s="27">
        <v>4</v>
      </c>
      <c r="J8" s="27">
        <v>2</v>
      </c>
      <c r="K8" s="29">
        <f t="shared" si="0"/>
        <v>800</v>
      </c>
      <c r="M8" s="29">
        <f>SUM(K8:K10)</f>
        <v>35533.333333333336</v>
      </c>
      <c r="N8" s="29" t="e">
        <f>(200000-M8)/#REF!</f>
        <v>#REF!</v>
      </c>
    </row>
    <row r="9" spans="1:14" s="27" customFormat="1">
      <c r="A9" s="26">
        <v>42878</v>
      </c>
      <c r="B9" s="61"/>
      <c r="C9" s="27" t="s">
        <v>75</v>
      </c>
      <c r="D9" s="27">
        <v>1</v>
      </c>
      <c r="E9" s="28">
        <v>120</v>
      </c>
      <c r="F9" s="27">
        <v>1</v>
      </c>
      <c r="G9" s="27">
        <v>200</v>
      </c>
      <c r="H9" s="27">
        <v>18</v>
      </c>
      <c r="I9" s="27">
        <v>32</v>
      </c>
      <c r="J9" s="27">
        <v>29</v>
      </c>
      <c r="K9" s="29">
        <f t="shared" si="0"/>
        <v>5266.6666666666661</v>
      </c>
      <c r="M9" s="29" t="s">
        <v>73</v>
      </c>
      <c r="N9" s="29" t="e">
        <f>(200000-M9)/#REF!</f>
        <v>#VALUE!</v>
      </c>
    </row>
    <row r="10" spans="1:14" s="27" customFormat="1">
      <c r="A10" s="26">
        <v>42878</v>
      </c>
      <c r="B10" s="61"/>
      <c r="C10" s="27" t="s">
        <v>75</v>
      </c>
      <c r="D10" s="27">
        <v>1</v>
      </c>
      <c r="E10" s="28">
        <v>100</v>
      </c>
      <c r="F10" s="27">
        <v>0.5</v>
      </c>
      <c r="G10" s="27">
        <v>200</v>
      </c>
      <c r="H10" s="27">
        <v>79</v>
      </c>
      <c r="I10" s="27">
        <v>64</v>
      </c>
      <c r="J10" s="27">
        <v>78</v>
      </c>
      <c r="K10" s="29">
        <f t="shared" si="0"/>
        <v>29466.666666666668</v>
      </c>
      <c r="L10" s="27">
        <v>16</v>
      </c>
      <c r="M10" s="29" t="s">
        <v>73</v>
      </c>
      <c r="N10" s="29" t="e">
        <f>(200000-M10)/#REF!</f>
        <v>#VALUE!</v>
      </c>
    </row>
    <row r="11" spans="1:14" s="27" customFormat="1">
      <c r="A11" s="26">
        <v>42878</v>
      </c>
      <c r="B11" s="61">
        <v>5</v>
      </c>
      <c r="C11" s="27" t="s">
        <v>76</v>
      </c>
      <c r="D11" s="27">
        <v>1</v>
      </c>
      <c r="E11" s="28">
        <v>100</v>
      </c>
      <c r="F11" s="27">
        <v>0.5</v>
      </c>
      <c r="G11" s="27">
        <v>800</v>
      </c>
      <c r="H11" s="27">
        <v>103</v>
      </c>
      <c r="I11" s="27">
        <v>88</v>
      </c>
      <c r="J11" s="27">
        <v>82</v>
      </c>
      <c r="K11" s="29">
        <f t="shared" si="0"/>
        <v>145600</v>
      </c>
      <c r="L11" s="27">
        <v>5</v>
      </c>
      <c r="M11" s="29">
        <f>K11</f>
        <v>145600</v>
      </c>
      <c r="N11" s="29" t="e">
        <f>(200000-M11)/#REF!</f>
        <v>#REF!</v>
      </c>
    </row>
    <row r="12" spans="1:14" s="27" customFormat="1">
      <c r="A12" s="26">
        <v>42878</v>
      </c>
      <c r="B12" s="61">
        <v>7</v>
      </c>
      <c r="C12" s="27" t="s">
        <v>77</v>
      </c>
      <c r="D12" s="27">
        <v>1</v>
      </c>
      <c r="E12" s="28">
        <v>100</v>
      </c>
      <c r="F12" s="27">
        <v>0.5</v>
      </c>
      <c r="G12" s="27">
        <v>900</v>
      </c>
      <c r="H12" s="27">
        <v>108</v>
      </c>
      <c r="I12" s="27">
        <v>86</v>
      </c>
      <c r="J12" s="27">
        <v>121</v>
      </c>
      <c r="K12" s="29">
        <f t="shared" si="0"/>
        <v>189000</v>
      </c>
      <c r="L12" s="27">
        <v>7</v>
      </c>
      <c r="M12" s="29">
        <f>K12</f>
        <v>189000</v>
      </c>
      <c r="N12" s="29" t="e">
        <f>(200000-M12)/#REF!</f>
        <v>#REF!</v>
      </c>
    </row>
    <row r="13" spans="1:14" s="27" customFormat="1">
      <c r="A13" s="26">
        <v>42878</v>
      </c>
      <c r="B13" s="61">
        <v>12</v>
      </c>
      <c r="C13" s="27" t="s">
        <v>79</v>
      </c>
      <c r="D13" s="27">
        <v>1</v>
      </c>
      <c r="E13" s="28">
        <v>100</v>
      </c>
      <c r="F13" s="27">
        <v>0.5</v>
      </c>
      <c r="G13" s="27">
        <v>800</v>
      </c>
      <c r="H13" s="27">
        <v>20</v>
      </c>
      <c r="I13" s="27">
        <v>31</v>
      </c>
      <c r="J13" s="27">
        <v>42</v>
      </c>
      <c r="K13" s="29">
        <f t="shared" si="0"/>
        <v>49600</v>
      </c>
      <c r="L13" s="27">
        <v>12</v>
      </c>
      <c r="M13" s="29">
        <f>K13</f>
        <v>49600</v>
      </c>
      <c r="N13" s="29" t="e">
        <f>(200000-M13)/#REF!</f>
        <v>#REF!</v>
      </c>
    </row>
    <row r="14" spans="1:14" s="27" customFormat="1">
      <c r="A14" s="26">
        <v>42878</v>
      </c>
      <c r="B14" s="61">
        <v>13</v>
      </c>
      <c r="C14" s="27" t="s">
        <v>80</v>
      </c>
      <c r="D14" s="27">
        <v>1</v>
      </c>
      <c r="E14" s="28">
        <v>100</v>
      </c>
      <c r="F14" s="27">
        <v>0.5</v>
      </c>
      <c r="G14" s="27">
        <v>700</v>
      </c>
      <c r="H14" s="27">
        <v>90</v>
      </c>
      <c r="I14" s="27">
        <v>95</v>
      </c>
      <c r="J14" s="27">
        <v>106</v>
      </c>
      <c r="K14" s="29">
        <f t="shared" si="0"/>
        <v>135800</v>
      </c>
      <c r="L14" s="27">
        <v>13</v>
      </c>
      <c r="M14" s="29">
        <f>K14+M15</f>
        <v>135800</v>
      </c>
      <c r="N14" s="29" t="e">
        <f>(200000-M14)/#REF!</f>
        <v>#REF!</v>
      </c>
    </row>
    <row r="15" spans="1:14" s="27" customFormat="1">
      <c r="A15" s="26">
        <v>42878</v>
      </c>
      <c r="B15" s="61">
        <v>3</v>
      </c>
      <c r="C15" s="27" t="s">
        <v>80</v>
      </c>
      <c r="D15" s="27">
        <v>1</v>
      </c>
      <c r="E15" s="28">
        <v>100</v>
      </c>
      <c r="F15" s="27">
        <v>0.5</v>
      </c>
      <c r="G15" s="27">
        <v>300</v>
      </c>
      <c r="H15" s="27">
        <v>23</v>
      </c>
      <c r="I15" s="27">
        <v>12</v>
      </c>
      <c r="J15" s="27">
        <v>15</v>
      </c>
      <c r="K15" s="29">
        <f t="shared" si="0"/>
        <v>10000</v>
      </c>
      <c r="L15" s="27">
        <v>13</v>
      </c>
      <c r="M15" s="29"/>
      <c r="N15" s="29"/>
    </row>
    <row r="16" spans="1:14" s="27" customFormat="1">
      <c r="A16" s="26">
        <v>42878</v>
      </c>
      <c r="B16" s="61">
        <v>11</v>
      </c>
      <c r="C16" s="27" t="s">
        <v>81</v>
      </c>
      <c r="D16" s="27">
        <v>1</v>
      </c>
      <c r="E16" s="28">
        <v>100</v>
      </c>
      <c r="F16" s="27">
        <v>0.5</v>
      </c>
      <c r="G16" s="27">
        <v>500</v>
      </c>
      <c r="H16" s="27">
        <v>110</v>
      </c>
      <c r="I16" s="27">
        <v>135</v>
      </c>
      <c r="J16" s="27">
        <v>120</v>
      </c>
      <c r="K16" s="29">
        <f>(AVERAGE(H16:J16)/F16)*G16</f>
        <v>121666.66666666667</v>
      </c>
      <c r="L16" s="27">
        <v>11</v>
      </c>
      <c r="M16" s="29">
        <f>K16</f>
        <v>121666.66666666667</v>
      </c>
      <c r="N16" s="29" t="e">
        <f>(200000-M16)/#REF!</f>
        <v>#REF!</v>
      </c>
    </row>
    <row r="17" spans="1:14" s="27" customFormat="1">
      <c r="A17" s="26">
        <v>42878</v>
      </c>
      <c r="B17" s="61"/>
      <c r="C17" s="27" t="s">
        <v>20</v>
      </c>
      <c r="D17" s="27">
        <v>3</v>
      </c>
      <c r="E17" s="28">
        <v>100</v>
      </c>
      <c r="F17" s="27">
        <v>0.5</v>
      </c>
      <c r="G17" s="27">
        <v>300</v>
      </c>
      <c r="H17" s="27">
        <v>26</v>
      </c>
      <c r="I17" s="27">
        <v>25</v>
      </c>
      <c r="J17" s="27">
        <v>26</v>
      </c>
      <c r="K17" s="29">
        <f>(AVERAGE(H17:J17)/F17)*G17</f>
        <v>15400</v>
      </c>
      <c r="M17" s="29">
        <f>K17</f>
        <v>15400</v>
      </c>
      <c r="N17" s="29" t="e">
        <f>(200000-M17)/#REF!</f>
        <v>#REF!</v>
      </c>
    </row>
    <row r="18" spans="1:14" s="27" customFormat="1">
      <c r="A18" s="26">
        <v>42878</v>
      </c>
      <c r="B18" s="61"/>
      <c r="C18" s="27" t="s">
        <v>82</v>
      </c>
      <c r="D18" s="27">
        <v>3</v>
      </c>
      <c r="E18" s="28">
        <v>100</v>
      </c>
      <c r="F18" s="27">
        <v>0.5</v>
      </c>
      <c r="G18" s="27">
        <v>500</v>
      </c>
      <c r="H18" s="27">
        <v>69</v>
      </c>
      <c r="I18" s="27">
        <v>108</v>
      </c>
      <c r="J18" s="27">
        <v>70</v>
      </c>
      <c r="K18" s="29">
        <f t="shared" si="0"/>
        <v>82333.333333333328</v>
      </c>
      <c r="M18" s="29">
        <f>K18</f>
        <v>82333.333333333328</v>
      </c>
      <c r="N18" s="29" t="e">
        <f>(200000-M18)/#REF!</f>
        <v>#REF!</v>
      </c>
    </row>
    <row r="19" spans="1:14" s="31" customFormat="1" ht="16" thickBot="1">
      <c r="A19" s="30">
        <v>42878</v>
      </c>
      <c r="B19" s="62">
        <v>8</v>
      </c>
      <c r="C19" s="31" t="s">
        <v>101</v>
      </c>
      <c r="E19" s="32"/>
      <c r="H19" s="31">
        <v>0</v>
      </c>
      <c r="I19" s="31">
        <v>0</v>
      </c>
      <c r="J19" s="31">
        <v>0</v>
      </c>
      <c r="K19" s="33" t="e">
        <f t="shared" si="0"/>
        <v>#DIV/0!</v>
      </c>
      <c r="M19" s="33"/>
      <c r="N19" s="33"/>
    </row>
    <row r="20" spans="1:14" s="23" customFormat="1">
      <c r="A20" s="22">
        <v>42881</v>
      </c>
      <c r="B20" s="60">
        <v>11</v>
      </c>
      <c r="C20" s="23" t="s">
        <v>81</v>
      </c>
      <c r="D20" s="23">
        <v>3</v>
      </c>
      <c r="E20" s="24">
        <v>100</v>
      </c>
      <c r="F20" s="23">
        <v>0.5</v>
      </c>
      <c r="G20" s="23">
        <v>800</v>
      </c>
      <c r="H20" s="23">
        <v>83</v>
      </c>
      <c r="I20" s="23">
        <v>68</v>
      </c>
      <c r="J20" s="23">
        <v>71</v>
      </c>
      <c r="K20" s="25">
        <f>(AVERAGE(H20:J20)/F20)*G20</f>
        <v>118400</v>
      </c>
      <c r="L20" s="23">
        <v>11</v>
      </c>
      <c r="M20" s="25">
        <f>K20</f>
        <v>118400</v>
      </c>
      <c r="N20" s="25">
        <f>(200000-M20)/4</f>
        <v>20400</v>
      </c>
    </row>
    <row r="21" spans="1:14" s="27" customFormat="1">
      <c r="A21" s="26">
        <v>42881</v>
      </c>
      <c r="B21" s="61">
        <v>8</v>
      </c>
      <c r="C21" s="27" t="s">
        <v>103</v>
      </c>
      <c r="D21" s="27">
        <v>3</v>
      </c>
      <c r="E21" s="28">
        <v>100</v>
      </c>
      <c r="F21" s="27">
        <v>0.5</v>
      </c>
      <c r="G21" s="27">
        <v>300</v>
      </c>
      <c r="H21" s="27">
        <v>21</v>
      </c>
      <c r="I21" s="27">
        <v>20</v>
      </c>
      <c r="J21" s="27">
        <v>19</v>
      </c>
      <c r="K21" s="29">
        <f t="shared" si="0"/>
        <v>12000</v>
      </c>
      <c r="L21" s="27">
        <v>8</v>
      </c>
      <c r="M21" s="29">
        <f t="shared" ref="M21:M34" si="1">K21</f>
        <v>12000</v>
      </c>
      <c r="N21" s="29">
        <f>(200000-M21)/4</f>
        <v>47000</v>
      </c>
    </row>
    <row r="22" spans="1:14" s="27" customFormat="1">
      <c r="A22" s="26">
        <v>42881</v>
      </c>
      <c r="B22" s="61">
        <v>16</v>
      </c>
      <c r="C22" s="27" t="s">
        <v>104</v>
      </c>
      <c r="D22" s="27">
        <v>3</v>
      </c>
      <c r="E22" s="28">
        <v>100</v>
      </c>
      <c r="F22" s="27">
        <v>0.5</v>
      </c>
      <c r="G22" s="27">
        <v>400</v>
      </c>
      <c r="H22" s="27">
        <v>113</v>
      </c>
      <c r="I22" s="27">
        <v>122</v>
      </c>
      <c r="J22" s="27">
        <v>131</v>
      </c>
      <c r="K22" s="29">
        <f t="shared" si="0"/>
        <v>97600</v>
      </c>
      <c r="L22" s="27">
        <v>16</v>
      </c>
      <c r="M22" s="29">
        <f t="shared" si="1"/>
        <v>97600</v>
      </c>
      <c r="N22" s="29">
        <f t="shared" ref="N22:N34" si="2">(200000-M22)/4</f>
        <v>25600</v>
      </c>
    </row>
    <row r="23" spans="1:14" s="27" customFormat="1">
      <c r="A23" s="26">
        <v>42881</v>
      </c>
      <c r="B23" s="61">
        <v>13</v>
      </c>
      <c r="C23" s="27" t="s">
        <v>80</v>
      </c>
      <c r="D23" s="27">
        <v>3</v>
      </c>
      <c r="E23" s="28">
        <v>100</v>
      </c>
      <c r="F23" s="27">
        <v>0.5</v>
      </c>
      <c r="G23" s="27">
        <v>800</v>
      </c>
      <c r="H23" s="27">
        <v>63</v>
      </c>
      <c r="I23" s="27">
        <v>59</v>
      </c>
      <c r="J23" s="27">
        <v>61</v>
      </c>
      <c r="K23" s="29">
        <f t="shared" si="0"/>
        <v>97600</v>
      </c>
      <c r="L23" s="27">
        <v>13</v>
      </c>
      <c r="M23" s="29">
        <f t="shared" si="1"/>
        <v>97600</v>
      </c>
      <c r="N23" s="29">
        <f t="shared" si="2"/>
        <v>25600</v>
      </c>
    </row>
    <row r="24" spans="1:14" s="27" customFormat="1">
      <c r="A24" s="26">
        <v>42881</v>
      </c>
      <c r="B24" s="61">
        <v>3</v>
      </c>
      <c r="C24" s="27" t="s">
        <v>105</v>
      </c>
      <c r="D24" s="27">
        <v>3</v>
      </c>
      <c r="E24" s="28">
        <v>100</v>
      </c>
      <c r="F24" s="27">
        <v>0.5</v>
      </c>
      <c r="G24" s="27">
        <v>800</v>
      </c>
      <c r="H24" s="27">
        <v>41</v>
      </c>
      <c r="I24" s="27">
        <v>43</v>
      </c>
      <c r="J24" s="27">
        <v>47</v>
      </c>
      <c r="K24" s="29">
        <f t="shared" si="0"/>
        <v>69866.666666666657</v>
      </c>
      <c r="L24" s="27">
        <v>3</v>
      </c>
      <c r="M24" s="29">
        <f t="shared" si="1"/>
        <v>69866.666666666657</v>
      </c>
      <c r="N24" s="29">
        <f t="shared" si="2"/>
        <v>32533.333333333336</v>
      </c>
    </row>
    <row r="25" spans="1:14" s="27" customFormat="1">
      <c r="A25" s="26">
        <v>42881</v>
      </c>
      <c r="B25" s="61">
        <v>5</v>
      </c>
      <c r="C25" s="27" t="s">
        <v>76</v>
      </c>
      <c r="D25" s="27">
        <v>3</v>
      </c>
      <c r="E25" s="28">
        <v>100</v>
      </c>
      <c r="F25" s="27">
        <v>0.5</v>
      </c>
      <c r="G25" s="27">
        <v>800</v>
      </c>
      <c r="H25" s="27">
        <v>70</v>
      </c>
      <c r="I25" s="27">
        <v>67</v>
      </c>
      <c r="J25" s="27">
        <v>73</v>
      </c>
      <c r="K25" s="29">
        <f t="shared" si="0"/>
        <v>112000</v>
      </c>
      <c r="L25" s="27">
        <v>5</v>
      </c>
      <c r="M25" s="29">
        <f t="shared" si="1"/>
        <v>112000</v>
      </c>
      <c r="N25" s="29">
        <f t="shared" si="2"/>
        <v>22000</v>
      </c>
    </row>
    <row r="26" spans="1:14" s="27" customFormat="1">
      <c r="A26" s="26">
        <v>42881</v>
      </c>
      <c r="B26" s="61">
        <v>12</v>
      </c>
      <c r="C26" s="27" t="s">
        <v>86</v>
      </c>
      <c r="D26" s="27">
        <v>3</v>
      </c>
      <c r="E26" s="28">
        <v>100</v>
      </c>
      <c r="F26" s="27">
        <v>0.5</v>
      </c>
      <c r="G26" s="27">
        <v>800</v>
      </c>
      <c r="H26" s="27">
        <v>64</v>
      </c>
      <c r="I26" s="27">
        <v>50</v>
      </c>
      <c r="J26" s="27">
        <v>51</v>
      </c>
      <c r="K26" s="29">
        <f t="shared" si="0"/>
        <v>88000</v>
      </c>
      <c r="L26" s="27">
        <v>12</v>
      </c>
      <c r="M26" s="29">
        <f>K26+K28</f>
        <v>150666.66666666666</v>
      </c>
      <c r="N26" s="29">
        <f t="shared" si="2"/>
        <v>12333.333333333336</v>
      </c>
    </row>
    <row r="27" spans="1:14" s="27" customFormat="1">
      <c r="A27" s="26">
        <v>42881</v>
      </c>
      <c r="B27" s="61">
        <v>7</v>
      </c>
      <c r="C27" s="27" t="s">
        <v>77</v>
      </c>
      <c r="D27" s="27">
        <v>3</v>
      </c>
      <c r="E27" s="28">
        <v>100</v>
      </c>
      <c r="F27" s="27">
        <v>0.5</v>
      </c>
      <c r="G27" s="27">
        <v>900</v>
      </c>
      <c r="H27" s="27">
        <v>111</v>
      </c>
      <c r="I27" s="27">
        <v>76</v>
      </c>
      <c r="J27" s="27">
        <v>112</v>
      </c>
      <c r="K27" s="29">
        <f t="shared" si="0"/>
        <v>179400</v>
      </c>
      <c r="L27" s="27">
        <v>7</v>
      </c>
      <c r="M27" s="29">
        <f t="shared" si="1"/>
        <v>179400</v>
      </c>
      <c r="N27" s="29">
        <f t="shared" si="2"/>
        <v>5150</v>
      </c>
    </row>
    <row r="28" spans="1:14" s="27" customFormat="1">
      <c r="A28" s="26">
        <v>42881</v>
      </c>
      <c r="B28" s="61">
        <v>9</v>
      </c>
      <c r="C28" s="27" t="s">
        <v>86</v>
      </c>
      <c r="D28" s="27">
        <v>4</v>
      </c>
      <c r="E28" s="28">
        <v>100</v>
      </c>
      <c r="F28" s="27">
        <v>0.5</v>
      </c>
      <c r="G28" s="27">
        <v>500</v>
      </c>
      <c r="H28" s="27">
        <v>61</v>
      </c>
      <c r="I28" s="27">
        <v>61</v>
      </c>
      <c r="J28" s="27">
        <v>66</v>
      </c>
      <c r="K28" s="29">
        <f t="shared" si="0"/>
        <v>62666.666666666664</v>
      </c>
      <c r="L28" s="27">
        <v>12</v>
      </c>
      <c r="M28" s="29"/>
      <c r="N28" s="29"/>
    </row>
    <row r="29" spans="1:14" s="27" customFormat="1">
      <c r="A29" s="26">
        <v>42881</v>
      </c>
      <c r="B29" s="61">
        <v>10</v>
      </c>
      <c r="C29" s="27" t="s">
        <v>106</v>
      </c>
      <c r="D29" s="27">
        <v>4</v>
      </c>
      <c r="E29" s="28">
        <v>100</v>
      </c>
      <c r="F29" s="27">
        <v>0.5</v>
      </c>
      <c r="G29" s="27">
        <v>650</v>
      </c>
      <c r="H29" s="27">
        <v>82</v>
      </c>
      <c r="I29" s="27">
        <v>80</v>
      </c>
      <c r="J29" s="27">
        <v>69</v>
      </c>
      <c r="K29" s="29">
        <f t="shared" si="0"/>
        <v>100100</v>
      </c>
      <c r="L29" s="27">
        <v>10</v>
      </c>
      <c r="M29" s="29">
        <f t="shared" si="1"/>
        <v>100100</v>
      </c>
      <c r="N29" s="29">
        <f t="shared" si="2"/>
        <v>24975</v>
      </c>
    </row>
    <row r="30" spans="1:14" s="27" customFormat="1">
      <c r="A30" s="26">
        <v>42881</v>
      </c>
      <c r="B30" s="61">
        <v>17</v>
      </c>
      <c r="C30" s="27" t="s">
        <v>107</v>
      </c>
      <c r="D30" s="27">
        <v>4</v>
      </c>
      <c r="E30" s="28">
        <v>100</v>
      </c>
      <c r="F30" s="27">
        <v>0.5</v>
      </c>
      <c r="G30" s="27">
        <v>500</v>
      </c>
      <c r="H30" s="27">
        <v>26</v>
      </c>
      <c r="I30" s="27">
        <v>22</v>
      </c>
      <c r="J30" s="27">
        <v>14</v>
      </c>
      <c r="K30" s="29">
        <f t="shared" si="0"/>
        <v>20666.666666666668</v>
      </c>
      <c r="L30" s="27">
        <v>17</v>
      </c>
      <c r="M30" s="29">
        <f t="shared" si="1"/>
        <v>20666.666666666668</v>
      </c>
      <c r="N30" s="29">
        <f t="shared" si="2"/>
        <v>44833.333333333336</v>
      </c>
    </row>
    <row r="31" spans="1:14" s="27" customFormat="1">
      <c r="A31" s="26">
        <v>42881</v>
      </c>
      <c r="B31" s="61">
        <v>18</v>
      </c>
      <c r="C31" s="27" t="s">
        <v>20</v>
      </c>
      <c r="D31" s="27">
        <v>4</v>
      </c>
      <c r="E31" s="28">
        <v>100</v>
      </c>
      <c r="F31" s="27">
        <v>0.5</v>
      </c>
      <c r="G31" s="27">
        <v>800</v>
      </c>
      <c r="H31" s="27">
        <v>53</v>
      </c>
      <c r="I31" s="27">
        <v>54</v>
      </c>
      <c r="J31" s="27">
        <v>43</v>
      </c>
      <c r="K31" s="29">
        <f t="shared" si="0"/>
        <v>80000</v>
      </c>
      <c r="L31" s="27">
        <v>18</v>
      </c>
      <c r="M31" s="29">
        <f t="shared" si="1"/>
        <v>80000</v>
      </c>
      <c r="N31" s="29">
        <f t="shared" si="2"/>
        <v>30000</v>
      </c>
    </row>
    <row r="32" spans="1:14" s="27" customFormat="1">
      <c r="A32" s="26">
        <v>42881</v>
      </c>
      <c r="B32" s="61">
        <v>19</v>
      </c>
      <c r="C32" s="27" t="s">
        <v>108</v>
      </c>
      <c r="D32" s="27">
        <v>4</v>
      </c>
      <c r="E32" s="28">
        <v>100</v>
      </c>
      <c r="F32" s="27">
        <v>0.5</v>
      </c>
      <c r="G32" s="27">
        <v>800</v>
      </c>
      <c r="H32" s="27">
        <v>47</v>
      </c>
      <c r="I32" s="27">
        <v>40</v>
      </c>
      <c r="J32" s="27">
        <v>47</v>
      </c>
      <c r="K32" s="29">
        <f t="shared" si="0"/>
        <v>71466.666666666657</v>
      </c>
      <c r="L32" s="27">
        <v>19</v>
      </c>
      <c r="M32" s="29">
        <f t="shared" si="1"/>
        <v>71466.666666666657</v>
      </c>
      <c r="N32" s="29">
        <f t="shared" si="2"/>
        <v>32133.333333333336</v>
      </c>
    </row>
    <row r="33" spans="1:14" s="27" customFormat="1">
      <c r="A33" s="26">
        <v>42881</v>
      </c>
      <c r="B33" s="61">
        <v>20</v>
      </c>
      <c r="C33" s="27" t="s">
        <v>30</v>
      </c>
      <c r="D33" s="27">
        <v>4</v>
      </c>
      <c r="E33" s="28">
        <v>100</v>
      </c>
      <c r="F33" s="27">
        <v>0.5</v>
      </c>
      <c r="G33" s="27">
        <v>700</v>
      </c>
      <c r="H33" s="27">
        <v>47</v>
      </c>
      <c r="I33" s="27">
        <v>55</v>
      </c>
      <c r="J33" s="27">
        <v>51</v>
      </c>
      <c r="K33" s="29">
        <f t="shared" si="0"/>
        <v>71400</v>
      </c>
      <c r="L33" s="27">
        <v>20</v>
      </c>
      <c r="M33" s="29">
        <f t="shared" si="1"/>
        <v>71400</v>
      </c>
      <c r="N33" s="29">
        <f t="shared" si="2"/>
        <v>32150</v>
      </c>
    </row>
    <row r="34" spans="1:14" s="31" customFormat="1" ht="16" thickBot="1">
      <c r="A34" s="30">
        <v>42881</v>
      </c>
      <c r="B34" s="62">
        <v>22</v>
      </c>
      <c r="C34" s="31" t="s">
        <v>74</v>
      </c>
      <c r="D34" s="31">
        <v>4</v>
      </c>
      <c r="E34" s="32">
        <v>100</v>
      </c>
      <c r="F34" s="31">
        <v>0.5</v>
      </c>
      <c r="G34" s="31">
        <v>800</v>
      </c>
      <c r="H34" s="31">
        <v>52</v>
      </c>
      <c r="I34" s="31">
        <v>62</v>
      </c>
      <c r="J34" s="31">
        <v>49</v>
      </c>
      <c r="K34" s="33">
        <f t="shared" si="0"/>
        <v>86933.333333333343</v>
      </c>
      <c r="L34" s="31">
        <v>22</v>
      </c>
      <c r="M34" s="33">
        <f t="shared" si="1"/>
        <v>86933.333333333343</v>
      </c>
      <c r="N34" s="33">
        <f t="shared" si="2"/>
        <v>28266.666666666664</v>
      </c>
    </row>
    <row r="35" spans="1:14" s="66" customFormat="1">
      <c r="A35" s="117">
        <v>42885</v>
      </c>
      <c r="B35" s="64">
        <v>1</v>
      </c>
      <c r="E35" s="118">
        <v>100</v>
      </c>
      <c r="K35" s="70" t="e">
        <f>(AVERAGE(H35:J35)/F35)*G35</f>
        <v>#DIV/0!</v>
      </c>
      <c r="M35" s="70"/>
      <c r="N35" s="70"/>
    </row>
    <row r="36" spans="1:14" s="74" customFormat="1">
      <c r="A36" s="119">
        <v>42885</v>
      </c>
      <c r="B36" s="72">
        <v>1</v>
      </c>
      <c r="E36" s="120">
        <v>180</v>
      </c>
      <c r="K36" s="78" t="e">
        <f t="shared" si="0"/>
        <v>#DIV/0!</v>
      </c>
      <c r="M36" s="78"/>
      <c r="N36" s="78"/>
    </row>
    <row r="37" spans="1:14" s="74" customFormat="1">
      <c r="A37" s="119">
        <v>42885</v>
      </c>
      <c r="B37" s="72">
        <v>2</v>
      </c>
      <c r="E37" s="120">
        <v>100</v>
      </c>
      <c r="K37" s="78" t="e">
        <f t="shared" si="0"/>
        <v>#DIV/0!</v>
      </c>
      <c r="M37" s="78"/>
      <c r="N37" s="78"/>
    </row>
    <row r="38" spans="1:14" s="74" customFormat="1">
      <c r="A38" s="119">
        <v>42885</v>
      </c>
      <c r="B38" s="72">
        <v>2</v>
      </c>
      <c r="E38" s="120">
        <v>180</v>
      </c>
      <c r="K38" s="78" t="e">
        <f t="shared" si="0"/>
        <v>#DIV/0!</v>
      </c>
      <c r="M38" s="78"/>
      <c r="N38" s="78"/>
    </row>
    <row r="39" spans="1:14" s="74" customFormat="1">
      <c r="A39" s="119">
        <v>42885</v>
      </c>
      <c r="B39" s="72">
        <v>3</v>
      </c>
      <c r="E39" s="120">
        <v>100</v>
      </c>
      <c r="K39" s="78" t="e">
        <f t="shared" si="0"/>
        <v>#DIV/0!</v>
      </c>
      <c r="M39" s="78"/>
      <c r="N39" s="78"/>
    </row>
    <row r="40" spans="1:14" s="74" customFormat="1">
      <c r="A40" s="119">
        <v>42885</v>
      </c>
      <c r="B40" s="72">
        <v>3</v>
      </c>
      <c r="E40" s="120">
        <v>180</v>
      </c>
      <c r="K40" s="78" t="e">
        <f t="shared" si="0"/>
        <v>#DIV/0!</v>
      </c>
      <c r="M40" s="78"/>
      <c r="N40" s="78"/>
    </row>
    <row r="41" spans="1:14" s="74" customFormat="1">
      <c r="A41" s="119">
        <v>42885</v>
      </c>
      <c r="B41" s="72">
        <v>4</v>
      </c>
      <c r="E41" s="120">
        <v>100</v>
      </c>
      <c r="K41" s="78" t="e">
        <f t="shared" si="0"/>
        <v>#DIV/0!</v>
      </c>
      <c r="M41" s="78"/>
      <c r="N41" s="78"/>
    </row>
    <row r="42" spans="1:14" s="74" customFormat="1">
      <c r="A42" s="119">
        <v>42885</v>
      </c>
      <c r="B42" s="72">
        <v>4</v>
      </c>
      <c r="E42" s="120">
        <v>180</v>
      </c>
      <c r="K42" s="78" t="e">
        <f t="shared" si="0"/>
        <v>#DIV/0!</v>
      </c>
      <c r="M42" s="78"/>
      <c r="N42" s="78"/>
    </row>
    <row r="43" spans="1:14" s="74" customFormat="1">
      <c r="A43" s="119">
        <v>42885</v>
      </c>
      <c r="B43" s="72">
        <v>5</v>
      </c>
      <c r="E43" s="120">
        <v>100</v>
      </c>
      <c r="K43" s="78" t="e">
        <f t="shared" si="0"/>
        <v>#DIV/0!</v>
      </c>
      <c r="M43" s="78"/>
      <c r="N43" s="78"/>
    </row>
    <row r="44" spans="1:14" s="74" customFormat="1">
      <c r="A44" s="119">
        <v>42885</v>
      </c>
      <c r="B44" s="72">
        <v>5</v>
      </c>
      <c r="E44" s="120">
        <v>180</v>
      </c>
      <c r="K44" s="78" t="e">
        <f t="shared" si="0"/>
        <v>#DIV/0!</v>
      </c>
      <c r="M44" s="78"/>
      <c r="N44" s="78"/>
    </row>
    <row r="45" spans="1:14" s="74" customFormat="1">
      <c r="A45" s="119">
        <v>42885</v>
      </c>
      <c r="B45" s="72">
        <v>6</v>
      </c>
      <c r="E45" s="120">
        <v>100</v>
      </c>
      <c r="K45" s="78" t="e">
        <f t="shared" si="0"/>
        <v>#DIV/0!</v>
      </c>
      <c r="M45" s="78"/>
      <c r="N45" s="78"/>
    </row>
    <row r="46" spans="1:14" s="74" customFormat="1">
      <c r="A46" s="119">
        <v>42885</v>
      </c>
      <c r="B46" s="72">
        <v>6</v>
      </c>
      <c r="E46" s="120">
        <v>180</v>
      </c>
      <c r="K46" s="78" t="e">
        <f t="shared" si="0"/>
        <v>#DIV/0!</v>
      </c>
      <c r="M46" s="78"/>
      <c r="N46" s="78"/>
    </row>
    <row r="47" spans="1:14" s="74" customFormat="1">
      <c r="A47" s="119">
        <v>42885</v>
      </c>
      <c r="B47" s="72">
        <v>7</v>
      </c>
      <c r="E47" s="120">
        <v>100</v>
      </c>
      <c r="K47" s="78" t="e">
        <f t="shared" si="0"/>
        <v>#DIV/0!</v>
      </c>
      <c r="M47" s="78"/>
      <c r="N47" s="78"/>
    </row>
    <row r="48" spans="1:14" s="74" customFormat="1">
      <c r="A48" s="119">
        <v>42885</v>
      </c>
      <c r="B48" s="72">
        <v>7</v>
      </c>
      <c r="E48" s="120">
        <v>180</v>
      </c>
      <c r="K48" s="78" t="e">
        <f t="shared" si="0"/>
        <v>#DIV/0!</v>
      </c>
      <c r="M48" s="78"/>
      <c r="N48" s="78"/>
    </row>
    <row r="49" spans="1:14" s="74" customFormat="1">
      <c r="A49" s="119">
        <v>42885</v>
      </c>
      <c r="B49" s="72">
        <v>8</v>
      </c>
      <c r="E49" s="120">
        <v>100</v>
      </c>
      <c r="K49" s="78" t="e">
        <f t="shared" si="0"/>
        <v>#DIV/0!</v>
      </c>
      <c r="M49" s="78"/>
      <c r="N49" s="78"/>
    </row>
    <row r="50" spans="1:14" s="74" customFormat="1">
      <c r="A50" s="119">
        <v>42885</v>
      </c>
      <c r="B50" s="72">
        <v>8</v>
      </c>
      <c r="E50" s="120">
        <v>180</v>
      </c>
      <c r="K50" s="78" t="e">
        <f t="shared" si="0"/>
        <v>#DIV/0!</v>
      </c>
      <c r="M50" s="78"/>
      <c r="N50" s="78"/>
    </row>
    <row r="51" spans="1:14" s="74" customFormat="1">
      <c r="A51" s="119">
        <v>42885</v>
      </c>
      <c r="B51" s="72">
        <v>9</v>
      </c>
      <c r="E51" s="120">
        <v>100</v>
      </c>
      <c r="K51" s="78" t="e">
        <f t="shared" si="0"/>
        <v>#DIV/0!</v>
      </c>
      <c r="M51" s="78"/>
      <c r="N51" s="78"/>
    </row>
    <row r="52" spans="1:14" s="74" customFormat="1">
      <c r="A52" s="119">
        <v>42885</v>
      </c>
      <c r="B52" s="72">
        <v>9</v>
      </c>
      <c r="E52" s="120">
        <v>180</v>
      </c>
      <c r="K52" s="78" t="e">
        <f t="shared" si="0"/>
        <v>#DIV/0!</v>
      </c>
      <c r="M52" s="78"/>
      <c r="N52" s="78"/>
    </row>
    <row r="53" spans="1:14" s="74" customFormat="1">
      <c r="A53" s="119">
        <v>42885</v>
      </c>
      <c r="B53" s="72">
        <v>10</v>
      </c>
      <c r="E53" s="120">
        <v>100</v>
      </c>
      <c r="K53" s="78" t="e">
        <f t="shared" si="0"/>
        <v>#DIV/0!</v>
      </c>
      <c r="M53" s="78"/>
      <c r="N53" s="78"/>
    </row>
    <row r="54" spans="1:14" s="74" customFormat="1">
      <c r="A54" s="119">
        <v>42885</v>
      </c>
      <c r="B54" s="72">
        <v>10</v>
      </c>
      <c r="E54" s="120">
        <v>180</v>
      </c>
      <c r="K54" s="78" t="e">
        <f t="shared" si="0"/>
        <v>#DIV/0!</v>
      </c>
      <c r="M54" s="78"/>
      <c r="N54" s="78"/>
    </row>
    <row r="55" spans="1:14" s="74" customFormat="1">
      <c r="A55" s="119">
        <v>42885</v>
      </c>
      <c r="B55" s="72">
        <v>11</v>
      </c>
      <c r="E55" s="120">
        <v>100</v>
      </c>
      <c r="K55" s="78" t="e">
        <f t="shared" si="0"/>
        <v>#DIV/0!</v>
      </c>
      <c r="M55" s="78"/>
      <c r="N55" s="78"/>
    </row>
    <row r="56" spans="1:14" s="74" customFormat="1">
      <c r="A56" s="119">
        <v>42885</v>
      </c>
      <c r="B56" s="72">
        <v>11</v>
      </c>
      <c r="E56" s="120">
        <v>180</v>
      </c>
      <c r="K56" s="78" t="e">
        <f t="shared" si="0"/>
        <v>#DIV/0!</v>
      </c>
      <c r="M56" s="78"/>
      <c r="N56" s="78"/>
    </row>
    <row r="57" spans="1:14" s="74" customFormat="1">
      <c r="A57" s="119">
        <v>42885</v>
      </c>
      <c r="B57" s="72">
        <v>12</v>
      </c>
      <c r="E57" s="120">
        <v>100</v>
      </c>
      <c r="K57" s="78" t="e">
        <f t="shared" si="0"/>
        <v>#DIV/0!</v>
      </c>
      <c r="M57" s="78"/>
      <c r="N57" s="78"/>
    </row>
    <row r="58" spans="1:14" s="74" customFormat="1">
      <c r="A58" s="119">
        <v>42885</v>
      </c>
      <c r="B58" s="72">
        <v>12</v>
      </c>
      <c r="E58" s="120">
        <v>180</v>
      </c>
      <c r="K58" s="78" t="e">
        <f t="shared" si="0"/>
        <v>#DIV/0!</v>
      </c>
      <c r="M58" s="78"/>
      <c r="N58" s="78"/>
    </row>
    <row r="59" spans="1:14" s="74" customFormat="1">
      <c r="A59" s="119">
        <v>42885</v>
      </c>
      <c r="B59" s="72">
        <v>13</v>
      </c>
      <c r="C59" s="73"/>
      <c r="E59" s="120">
        <v>100</v>
      </c>
      <c r="K59" s="78" t="e">
        <f t="shared" si="0"/>
        <v>#DIV/0!</v>
      </c>
      <c r="M59" s="78"/>
      <c r="N59" s="78"/>
    </row>
    <row r="60" spans="1:14" s="74" customFormat="1">
      <c r="A60" s="71">
        <v>42885</v>
      </c>
      <c r="B60" s="72">
        <v>13</v>
      </c>
      <c r="C60" s="73"/>
      <c r="E60" s="120">
        <v>180</v>
      </c>
      <c r="K60" s="78" t="e">
        <f t="shared" si="0"/>
        <v>#DIV/0!</v>
      </c>
      <c r="M60" s="78"/>
      <c r="N60" s="78"/>
    </row>
    <row r="61" spans="1:14" s="74" customFormat="1">
      <c r="A61" s="71">
        <v>42885</v>
      </c>
      <c r="B61" s="72">
        <v>14</v>
      </c>
      <c r="E61" s="120">
        <v>100</v>
      </c>
      <c r="K61" s="78" t="e">
        <f t="shared" si="0"/>
        <v>#DIV/0!</v>
      </c>
      <c r="M61" s="78"/>
      <c r="N61" s="78"/>
    </row>
    <row r="62" spans="1:14" s="74" customFormat="1">
      <c r="A62" s="71">
        <v>42885</v>
      </c>
      <c r="B62" s="72">
        <v>14</v>
      </c>
      <c r="C62" s="73"/>
      <c r="E62" s="120">
        <v>180</v>
      </c>
      <c r="K62" s="78" t="e">
        <f t="shared" si="0"/>
        <v>#DIV/0!</v>
      </c>
      <c r="M62" s="78"/>
      <c r="N62" s="78"/>
    </row>
    <row r="63" spans="1:14" s="74" customFormat="1">
      <c r="A63" s="71">
        <v>42885</v>
      </c>
      <c r="B63" s="72">
        <v>15</v>
      </c>
      <c r="E63" s="120">
        <v>100</v>
      </c>
      <c r="K63" s="78" t="e">
        <f t="shared" si="0"/>
        <v>#DIV/0!</v>
      </c>
      <c r="M63" s="78"/>
      <c r="N63" s="78"/>
    </row>
    <row r="64" spans="1:14" s="74" customFormat="1">
      <c r="A64" s="71">
        <v>42885</v>
      </c>
      <c r="B64" s="72">
        <v>15</v>
      </c>
      <c r="C64" s="73"/>
      <c r="E64" s="120">
        <v>180</v>
      </c>
      <c r="K64" s="78" t="e">
        <f t="shared" si="0"/>
        <v>#DIV/0!</v>
      </c>
      <c r="M64" s="78"/>
      <c r="N64" s="78"/>
    </row>
    <row r="65" spans="1:14" s="74" customFormat="1">
      <c r="A65" s="71">
        <v>42885</v>
      </c>
      <c r="B65" s="72">
        <v>16</v>
      </c>
      <c r="E65" s="120">
        <v>100</v>
      </c>
      <c r="K65" s="78" t="e">
        <f t="shared" si="0"/>
        <v>#DIV/0!</v>
      </c>
      <c r="M65" s="78"/>
      <c r="N65" s="78"/>
    </row>
    <row r="66" spans="1:14" s="74" customFormat="1">
      <c r="A66" s="71">
        <v>42885</v>
      </c>
      <c r="B66" s="72">
        <v>16</v>
      </c>
      <c r="E66" s="120">
        <v>180</v>
      </c>
      <c r="K66" s="78" t="e">
        <f t="shared" si="0"/>
        <v>#DIV/0!</v>
      </c>
      <c r="M66" s="78"/>
      <c r="N66" s="78"/>
    </row>
    <row r="67" spans="1:14" s="74" customFormat="1">
      <c r="A67" s="71">
        <v>42885</v>
      </c>
      <c r="B67" s="72">
        <v>17</v>
      </c>
      <c r="E67" s="120">
        <v>100</v>
      </c>
      <c r="K67" s="78" t="e">
        <f t="shared" si="0"/>
        <v>#DIV/0!</v>
      </c>
      <c r="M67" s="78"/>
      <c r="N67" s="78"/>
    </row>
    <row r="68" spans="1:14" s="74" customFormat="1">
      <c r="A68" s="71">
        <v>42885</v>
      </c>
      <c r="B68" s="72">
        <v>17</v>
      </c>
      <c r="E68" s="120">
        <v>180</v>
      </c>
      <c r="K68" s="78" t="e">
        <f t="shared" si="0"/>
        <v>#DIV/0!</v>
      </c>
    </row>
    <row r="69" spans="1:14" s="74" customFormat="1">
      <c r="A69" s="71">
        <v>42885</v>
      </c>
      <c r="B69" s="72">
        <v>18</v>
      </c>
      <c r="E69" s="120">
        <v>100</v>
      </c>
      <c r="K69" s="78" t="e">
        <f t="shared" si="0"/>
        <v>#DIV/0!</v>
      </c>
    </row>
    <row r="70" spans="1:14" s="74" customFormat="1">
      <c r="A70" s="71">
        <v>42885</v>
      </c>
      <c r="B70" s="72">
        <v>18</v>
      </c>
      <c r="E70" s="120">
        <v>180</v>
      </c>
      <c r="K70" s="78" t="e">
        <f t="shared" si="0"/>
        <v>#DIV/0!</v>
      </c>
    </row>
    <row r="71" spans="1:14" s="74" customFormat="1">
      <c r="A71" s="71">
        <v>42885</v>
      </c>
      <c r="B71" s="72">
        <v>19</v>
      </c>
      <c r="E71" s="120">
        <v>100</v>
      </c>
      <c r="K71" s="78" t="e">
        <f t="shared" si="0"/>
        <v>#DIV/0!</v>
      </c>
    </row>
    <row r="72" spans="1:14" s="74" customFormat="1">
      <c r="A72" s="71">
        <v>42885</v>
      </c>
      <c r="B72" s="72">
        <v>19</v>
      </c>
      <c r="C72" s="73"/>
      <c r="E72" s="120">
        <v>180</v>
      </c>
      <c r="K72" s="78" t="e">
        <f t="shared" si="0"/>
        <v>#DIV/0!</v>
      </c>
    </row>
    <row r="73" spans="1:14" s="74" customFormat="1">
      <c r="A73" s="71">
        <v>42885</v>
      </c>
      <c r="B73" s="72">
        <v>20</v>
      </c>
      <c r="C73" s="73"/>
      <c r="E73" s="120">
        <v>100</v>
      </c>
      <c r="K73" s="78" t="e">
        <f t="shared" si="0"/>
        <v>#DIV/0!</v>
      </c>
    </row>
    <row r="74" spans="1:14" s="74" customFormat="1">
      <c r="A74" s="71">
        <v>42885</v>
      </c>
      <c r="B74" s="72">
        <v>20</v>
      </c>
      <c r="E74" s="120">
        <v>180</v>
      </c>
      <c r="K74" s="78" t="e">
        <f t="shared" si="0"/>
        <v>#DIV/0!</v>
      </c>
    </row>
    <row r="75" spans="1:14" s="74" customFormat="1">
      <c r="A75" s="71">
        <v>42885</v>
      </c>
      <c r="B75" s="72">
        <v>21</v>
      </c>
      <c r="E75" s="120">
        <v>100</v>
      </c>
      <c r="K75" s="78" t="e">
        <f t="shared" si="0"/>
        <v>#DIV/0!</v>
      </c>
    </row>
    <row r="76" spans="1:14" s="74" customFormat="1">
      <c r="A76" s="71">
        <v>42885</v>
      </c>
      <c r="B76" s="72">
        <v>21</v>
      </c>
      <c r="E76" s="120">
        <v>180</v>
      </c>
      <c r="K76" s="78" t="e">
        <f t="shared" si="0"/>
        <v>#DIV/0!</v>
      </c>
    </row>
    <row r="77" spans="1:14" s="74" customFormat="1">
      <c r="A77" s="71">
        <v>42885</v>
      </c>
      <c r="B77" s="72">
        <v>22</v>
      </c>
      <c r="E77" s="120">
        <v>100</v>
      </c>
      <c r="F77" s="120">
        <v>100</v>
      </c>
      <c r="L77" s="78" t="e">
        <f>(AVERAGE(I77:K77)/G77)*H77</f>
        <v>#DIV/0!</v>
      </c>
    </row>
    <row r="78" spans="1:14" s="74" customFormat="1">
      <c r="A78" s="71">
        <v>42885</v>
      </c>
      <c r="B78" s="72">
        <v>22</v>
      </c>
      <c r="E78" s="120">
        <v>180</v>
      </c>
      <c r="F78" s="120">
        <v>180</v>
      </c>
      <c r="L78" s="78" t="e">
        <f t="shared" ref="L78:L124" si="3">(AVERAGE(I78:K78)/G78)*H78</f>
        <v>#DIV/0!</v>
      </c>
    </row>
    <row r="79" spans="1:14" s="74" customFormat="1">
      <c r="A79" s="71">
        <v>42885</v>
      </c>
      <c r="B79" s="72">
        <v>23</v>
      </c>
      <c r="C79" s="73"/>
      <c r="E79" s="120">
        <v>100</v>
      </c>
      <c r="F79" s="120">
        <v>100</v>
      </c>
      <c r="L79" s="78" t="e">
        <f t="shared" si="3"/>
        <v>#DIV/0!</v>
      </c>
    </row>
    <row r="80" spans="1:14" s="74" customFormat="1">
      <c r="A80" s="71">
        <v>42885</v>
      </c>
      <c r="B80" s="72">
        <v>23</v>
      </c>
      <c r="E80" s="120">
        <v>180</v>
      </c>
      <c r="F80" s="120">
        <v>180</v>
      </c>
      <c r="L80" s="78" t="e">
        <f t="shared" si="3"/>
        <v>#DIV/0!</v>
      </c>
    </row>
    <row r="81" spans="1:14" s="74" customFormat="1">
      <c r="A81" s="71">
        <v>42885</v>
      </c>
      <c r="B81" s="72">
        <v>24</v>
      </c>
      <c r="C81" s="73"/>
      <c r="E81" s="120">
        <v>100</v>
      </c>
      <c r="F81" s="120">
        <v>100</v>
      </c>
      <c r="L81" s="78" t="e">
        <f t="shared" si="3"/>
        <v>#DIV/0!</v>
      </c>
    </row>
    <row r="82" spans="1:14" s="124" customFormat="1" ht="16" thickBot="1">
      <c r="A82" s="121">
        <v>42885</v>
      </c>
      <c r="B82" s="122">
        <v>24</v>
      </c>
      <c r="C82" s="123"/>
      <c r="E82" s="125">
        <v>180</v>
      </c>
      <c r="F82" s="125">
        <v>180</v>
      </c>
      <c r="L82" s="126" t="e">
        <f t="shared" si="3"/>
        <v>#DIV/0!</v>
      </c>
    </row>
    <row r="83" spans="1:14" s="89" customFormat="1">
      <c r="A83" s="86">
        <v>42889</v>
      </c>
      <c r="B83" s="87">
        <v>1</v>
      </c>
      <c r="C83" s="88"/>
      <c r="E83" s="109">
        <v>100</v>
      </c>
      <c r="F83" s="109">
        <v>100</v>
      </c>
      <c r="L83" s="93" t="e">
        <f t="shared" si="3"/>
        <v>#DIV/0!</v>
      </c>
      <c r="M83" s="93"/>
      <c r="N83" s="93"/>
    </row>
    <row r="84" spans="1:14" s="97" customFormat="1">
      <c r="A84" s="94">
        <v>42889</v>
      </c>
      <c r="B84" s="95">
        <v>1</v>
      </c>
      <c r="E84" s="110">
        <v>180</v>
      </c>
      <c r="F84" s="110">
        <v>180</v>
      </c>
      <c r="L84" s="101" t="e">
        <f t="shared" si="3"/>
        <v>#DIV/0!</v>
      </c>
      <c r="M84" s="101"/>
      <c r="N84" s="101"/>
    </row>
    <row r="85" spans="1:14" s="97" customFormat="1">
      <c r="A85" s="94">
        <v>42889</v>
      </c>
      <c r="B85" s="95">
        <v>2</v>
      </c>
      <c r="E85" s="110">
        <v>100</v>
      </c>
      <c r="F85" s="110">
        <v>100</v>
      </c>
      <c r="L85" s="101" t="e">
        <f t="shared" si="3"/>
        <v>#DIV/0!</v>
      </c>
      <c r="M85" s="101"/>
      <c r="N85" s="101"/>
    </row>
    <row r="86" spans="1:14" s="97" customFormat="1">
      <c r="A86" s="94">
        <v>42889</v>
      </c>
      <c r="B86" s="95">
        <v>2</v>
      </c>
      <c r="E86" s="110">
        <v>180</v>
      </c>
      <c r="F86" s="110">
        <v>180</v>
      </c>
      <c r="L86" s="101" t="e">
        <f t="shared" si="3"/>
        <v>#DIV/0!</v>
      </c>
      <c r="M86" s="101"/>
      <c r="N86" s="101"/>
    </row>
    <row r="87" spans="1:14" s="97" customFormat="1">
      <c r="A87" s="94">
        <v>42889</v>
      </c>
      <c r="B87" s="95">
        <v>3</v>
      </c>
      <c r="E87" s="110">
        <v>100</v>
      </c>
      <c r="F87" s="110">
        <v>100</v>
      </c>
      <c r="L87" s="101" t="e">
        <f t="shared" si="3"/>
        <v>#DIV/0!</v>
      </c>
      <c r="M87" s="101"/>
      <c r="N87" s="101"/>
    </row>
    <row r="88" spans="1:14" s="97" customFormat="1">
      <c r="A88" s="94">
        <v>42889</v>
      </c>
      <c r="B88" s="95">
        <v>3</v>
      </c>
      <c r="E88" s="110">
        <v>180</v>
      </c>
      <c r="F88" s="110">
        <v>180</v>
      </c>
      <c r="L88" s="101" t="e">
        <f t="shared" si="3"/>
        <v>#DIV/0!</v>
      </c>
      <c r="M88" s="101"/>
      <c r="N88" s="101"/>
    </row>
    <row r="89" spans="1:14" s="97" customFormat="1">
      <c r="A89" s="94">
        <v>42889</v>
      </c>
      <c r="B89" s="95">
        <v>4</v>
      </c>
      <c r="E89" s="110">
        <v>100</v>
      </c>
      <c r="F89" s="110">
        <v>100</v>
      </c>
      <c r="L89" s="101" t="e">
        <f t="shared" si="3"/>
        <v>#DIV/0!</v>
      </c>
      <c r="M89" s="101"/>
      <c r="N89" s="101"/>
    </row>
    <row r="90" spans="1:14" s="97" customFormat="1">
      <c r="A90" s="94">
        <v>42889</v>
      </c>
      <c r="B90" s="95">
        <v>4</v>
      </c>
      <c r="E90" s="110">
        <v>180</v>
      </c>
      <c r="F90" s="110">
        <v>180</v>
      </c>
      <c r="L90" s="101" t="e">
        <f t="shared" si="3"/>
        <v>#DIV/0!</v>
      </c>
      <c r="M90" s="101"/>
      <c r="N90" s="101"/>
    </row>
    <row r="91" spans="1:14" s="97" customFormat="1">
      <c r="A91" s="94">
        <v>42889</v>
      </c>
      <c r="B91" s="95">
        <v>5</v>
      </c>
      <c r="E91" s="110">
        <v>100</v>
      </c>
      <c r="F91" s="110">
        <v>100</v>
      </c>
      <c r="L91" s="101" t="e">
        <f t="shared" si="3"/>
        <v>#DIV/0!</v>
      </c>
      <c r="M91" s="101"/>
      <c r="N91" s="101"/>
    </row>
    <row r="92" spans="1:14" s="97" customFormat="1">
      <c r="A92" s="94">
        <v>42889</v>
      </c>
      <c r="B92" s="95">
        <v>5</v>
      </c>
      <c r="E92" s="110">
        <v>180</v>
      </c>
      <c r="F92" s="110">
        <v>180</v>
      </c>
      <c r="L92" s="101" t="e">
        <f t="shared" si="3"/>
        <v>#DIV/0!</v>
      </c>
      <c r="M92" s="101"/>
      <c r="N92" s="101"/>
    </row>
    <row r="93" spans="1:14" s="97" customFormat="1">
      <c r="A93" s="94">
        <v>42889</v>
      </c>
      <c r="B93" s="95">
        <v>6</v>
      </c>
      <c r="E93" s="110">
        <v>100</v>
      </c>
      <c r="F93" s="110">
        <v>100</v>
      </c>
      <c r="L93" s="101" t="e">
        <f t="shared" si="3"/>
        <v>#DIV/0!</v>
      </c>
      <c r="M93" s="101"/>
      <c r="N93" s="101"/>
    </row>
    <row r="94" spans="1:14" s="97" customFormat="1">
      <c r="A94" s="94">
        <v>42889</v>
      </c>
      <c r="B94" s="95">
        <v>6</v>
      </c>
      <c r="E94" s="110">
        <v>180</v>
      </c>
      <c r="F94" s="110">
        <v>180</v>
      </c>
      <c r="L94" s="101" t="e">
        <f t="shared" si="3"/>
        <v>#DIV/0!</v>
      </c>
      <c r="M94" s="101"/>
      <c r="N94" s="101"/>
    </row>
    <row r="95" spans="1:14" s="97" customFormat="1">
      <c r="A95" s="94">
        <v>42889</v>
      </c>
      <c r="B95" s="95">
        <v>7</v>
      </c>
      <c r="E95" s="110">
        <v>100</v>
      </c>
      <c r="F95" s="110">
        <v>100</v>
      </c>
      <c r="L95" s="101" t="e">
        <f t="shared" si="3"/>
        <v>#DIV/0!</v>
      </c>
      <c r="M95" s="101"/>
      <c r="N95" s="101"/>
    </row>
    <row r="96" spans="1:14" s="97" customFormat="1">
      <c r="A96" s="94">
        <v>42889</v>
      </c>
      <c r="B96" s="95">
        <v>7</v>
      </c>
      <c r="E96" s="110">
        <v>180</v>
      </c>
      <c r="F96" s="110">
        <v>180</v>
      </c>
      <c r="L96" s="101" t="e">
        <f t="shared" si="3"/>
        <v>#DIV/0!</v>
      </c>
      <c r="M96" s="101"/>
      <c r="N96" s="101"/>
    </row>
    <row r="97" spans="1:14" s="97" customFormat="1">
      <c r="A97" s="94">
        <v>42889</v>
      </c>
      <c r="B97" s="95">
        <v>8</v>
      </c>
      <c r="E97" s="110">
        <v>100</v>
      </c>
      <c r="F97" s="110">
        <v>100</v>
      </c>
      <c r="L97" s="101" t="e">
        <f t="shared" si="3"/>
        <v>#DIV/0!</v>
      </c>
      <c r="M97" s="101"/>
      <c r="N97" s="101"/>
    </row>
    <row r="98" spans="1:14" s="97" customFormat="1">
      <c r="A98" s="94">
        <v>42889</v>
      </c>
      <c r="B98" s="95">
        <v>8</v>
      </c>
      <c r="E98" s="110">
        <v>180</v>
      </c>
      <c r="F98" s="110">
        <v>180</v>
      </c>
      <c r="L98" s="101" t="e">
        <f t="shared" si="3"/>
        <v>#DIV/0!</v>
      </c>
      <c r="M98" s="101"/>
      <c r="N98" s="101"/>
    </row>
    <row r="99" spans="1:14" s="97" customFormat="1">
      <c r="A99" s="94">
        <v>42889</v>
      </c>
      <c r="B99" s="95">
        <v>9</v>
      </c>
      <c r="E99" s="110">
        <v>100</v>
      </c>
      <c r="F99" s="110">
        <v>100</v>
      </c>
      <c r="L99" s="101" t="e">
        <f t="shared" si="3"/>
        <v>#DIV/0!</v>
      </c>
      <c r="M99" s="101"/>
      <c r="N99" s="101"/>
    </row>
    <row r="100" spans="1:14" s="97" customFormat="1">
      <c r="A100" s="94">
        <v>42889</v>
      </c>
      <c r="B100" s="95">
        <v>9</v>
      </c>
      <c r="E100" s="110">
        <v>180</v>
      </c>
      <c r="F100" s="110">
        <v>180</v>
      </c>
      <c r="L100" s="101" t="e">
        <f t="shared" si="3"/>
        <v>#DIV/0!</v>
      </c>
      <c r="M100" s="101"/>
      <c r="N100" s="101"/>
    </row>
    <row r="101" spans="1:14" s="97" customFormat="1">
      <c r="A101" s="94">
        <v>42889</v>
      </c>
      <c r="B101" s="95">
        <v>10</v>
      </c>
      <c r="E101" s="110">
        <v>100</v>
      </c>
      <c r="F101" s="110">
        <v>100</v>
      </c>
      <c r="L101" s="101" t="e">
        <f t="shared" si="3"/>
        <v>#DIV/0!</v>
      </c>
      <c r="M101" s="101"/>
      <c r="N101" s="101"/>
    </row>
    <row r="102" spans="1:14" s="97" customFormat="1">
      <c r="A102" s="94">
        <v>42889</v>
      </c>
      <c r="B102" s="95">
        <v>10</v>
      </c>
      <c r="E102" s="110">
        <v>180</v>
      </c>
      <c r="F102" s="110">
        <v>180</v>
      </c>
      <c r="L102" s="101" t="e">
        <f t="shared" si="3"/>
        <v>#DIV/0!</v>
      </c>
      <c r="M102" s="101"/>
      <c r="N102" s="101"/>
    </row>
    <row r="103" spans="1:14" s="97" customFormat="1">
      <c r="A103" s="94">
        <v>42889</v>
      </c>
      <c r="B103" s="95">
        <v>11</v>
      </c>
      <c r="E103" s="110">
        <v>100</v>
      </c>
      <c r="F103" s="110">
        <v>100</v>
      </c>
      <c r="L103" s="101" t="e">
        <f t="shared" si="3"/>
        <v>#DIV/0!</v>
      </c>
      <c r="M103" s="101"/>
      <c r="N103" s="101"/>
    </row>
    <row r="104" spans="1:14" s="97" customFormat="1">
      <c r="A104" s="94">
        <v>42889</v>
      </c>
      <c r="B104" s="95">
        <v>11</v>
      </c>
      <c r="E104" s="110">
        <v>180</v>
      </c>
      <c r="F104" s="110">
        <v>180</v>
      </c>
      <c r="L104" s="101" t="e">
        <f t="shared" si="3"/>
        <v>#DIV/0!</v>
      </c>
      <c r="M104" s="101"/>
      <c r="N104" s="101"/>
    </row>
    <row r="105" spans="1:14" s="97" customFormat="1">
      <c r="A105" s="94">
        <v>42889</v>
      </c>
      <c r="B105" s="95">
        <v>12</v>
      </c>
      <c r="E105" s="110">
        <v>100</v>
      </c>
      <c r="F105" s="110">
        <v>100</v>
      </c>
      <c r="L105" s="101" t="e">
        <f t="shared" si="3"/>
        <v>#DIV/0!</v>
      </c>
      <c r="M105" s="101"/>
      <c r="N105" s="101"/>
    </row>
    <row r="106" spans="1:14" s="97" customFormat="1">
      <c r="A106" s="94">
        <v>42889</v>
      </c>
      <c r="B106" s="95">
        <v>12</v>
      </c>
      <c r="E106" s="110">
        <v>180</v>
      </c>
      <c r="F106" s="110">
        <v>180</v>
      </c>
      <c r="L106" s="101" t="e">
        <f t="shared" si="3"/>
        <v>#DIV/0!</v>
      </c>
      <c r="M106" s="101"/>
      <c r="N106" s="101"/>
    </row>
    <row r="107" spans="1:14" s="97" customFormat="1">
      <c r="A107" s="94">
        <v>42889</v>
      </c>
      <c r="B107" s="95">
        <v>13</v>
      </c>
      <c r="C107" s="96"/>
      <c r="E107" s="110">
        <v>100</v>
      </c>
      <c r="F107" s="110">
        <v>100</v>
      </c>
      <c r="L107" s="101" t="e">
        <f t="shared" si="3"/>
        <v>#DIV/0!</v>
      </c>
      <c r="M107" s="101"/>
      <c r="N107" s="101"/>
    </row>
    <row r="108" spans="1:14" s="97" customFormat="1">
      <c r="A108" s="94">
        <v>42889</v>
      </c>
      <c r="B108" s="95">
        <v>13</v>
      </c>
      <c r="C108" s="96"/>
      <c r="E108" s="110">
        <v>180</v>
      </c>
      <c r="F108" s="110">
        <v>180</v>
      </c>
      <c r="L108" s="101" t="e">
        <f t="shared" si="3"/>
        <v>#DIV/0!</v>
      </c>
      <c r="M108" s="101"/>
      <c r="N108" s="101"/>
    </row>
    <row r="109" spans="1:14" s="97" customFormat="1">
      <c r="A109" s="94">
        <v>42889</v>
      </c>
      <c r="B109" s="95">
        <v>14</v>
      </c>
      <c r="E109" s="110">
        <v>100</v>
      </c>
      <c r="F109" s="110">
        <v>100</v>
      </c>
      <c r="L109" s="101" t="e">
        <f t="shared" si="3"/>
        <v>#DIV/0!</v>
      </c>
      <c r="M109" s="101"/>
      <c r="N109" s="101"/>
    </row>
    <row r="110" spans="1:14" s="97" customFormat="1">
      <c r="A110" s="94">
        <v>42889</v>
      </c>
      <c r="B110" s="95">
        <v>14</v>
      </c>
      <c r="C110" s="96"/>
      <c r="E110" s="110">
        <v>180</v>
      </c>
      <c r="F110" s="110">
        <v>180</v>
      </c>
      <c r="L110" s="101" t="e">
        <f t="shared" si="3"/>
        <v>#DIV/0!</v>
      </c>
      <c r="M110" s="101"/>
      <c r="N110" s="101"/>
    </row>
    <row r="111" spans="1:14" s="97" customFormat="1">
      <c r="A111" s="94">
        <v>42889</v>
      </c>
      <c r="B111" s="95">
        <v>15</v>
      </c>
      <c r="E111" s="110">
        <v>100</v>
      </c>
      <c r="F111" s="110">
        <v>100</v>
      </c>
      <c r="L111" s="101" t="e">
        <f t="shared" si="3"/>
        <v>#DIV/0!</v>
      </c>
      <c r="M111" s="101"/>
      <c r="N111" s="101"/>
    </row>
    <row r="112" spans="1:14" s="97" customFormat="1">
      <c r="A112" s="94">
        <v>42889</v>
      </c>
      <c r="B112" s="95">
        <v>15</v>
      </c>
      <c r="C112" s="96"/>
      <c r="E112" s="110">
        <v>180</v>
      </c>
      <c r="F112" s="110">
        <v>180</v>
      </c>
      <c r="L112" s="101" t="e">
        <f t="shared" si="3"/>
        <v>#DIV/0!</v>
      </c>
      <c r="M112" s="101"/>
      <c r="N112" s="101"/>
    </row>
    <row r="113" spans="1:14" s="97" customFormat="1">
      <c r="A113" s="94">
        <v>42889</v>
      </c>
      <c r="B113" s="95">
        <v>16</v>
      </c>
      <c r="E113" s="110">
        <v>100</v>
      </c>
      <c r="F113" s="110">
        <v>100</v>
      </c>
      <c r="L113" s="101" t="e">
        <f t="shared" si="3"/>
        <v>#DIV/0!</v>
      </c>
      <c r="M113" s="101"/>
      <c r="N113" s="101"/>
    </row>
    <row r="114" spans="1:14" s="97" customFormat="1">
      <c r="A114" s="94">
        <v>42889</v>
      </c>
      <c r="B114" s="95">
        <v>16</v>
      </c>
      <c r="E114" s="110">
        <v>180</v>
      </c>
      <c r="F114" s="110">
        <v>180</v>
      </c>
      <c r="L114" s="101" t="e">
        <f t="shared" si="3"/>
        <v>#DIV/0!</v>
      </c>
      <c r="M114" s="101"/>
      <c r="N114" s="101"/>
    </row>
    <row r="115" spans="1:14" s="97" customFormat="1">
      <c r="A115" s="94">
        <v>42889</v>
      </c>
      <c r="B115" s="95">
        <v>17</v>
      </c>
      <c r="E115" s="110">
        <v>100</v>
      </c>
      <c r="F115" s="110">
        <v>100</v>
      </c>
      <c r="L115" s="101" t="e">
        <f t="shared" si="3"/>
        <v>#DIV/0!</v>
      </c>
      <c r="M115" s="101"/>
      <c r="N115" s="101"/>
    </row>
    <row r="116" spans="1:14" s="97" customFormat="1">
      <c r="A116" s="94">
        <v>42889</v>
      </c>
      <c r="B116" s="95">
        <v>17</v>
      </c>
      <c r="E116" s="110">
        <v>180</v>
      </c>
      <c r="F116" s="110">
        <v>180</v>
      </c>
      <c r="L116" s="101" t="e">
        <f t="shared" si="3"/>
        <v>#DIV/0!</v>
      </c>
    </row>
    <row r="117" spans="1:14" s="97" customFormat="1">
      <c r="A117" s="94">
        <v>42889</v>
      </c>
      <c r="B117" s="95">
        <v>18</v>
      </c>
      <c r="E117" s="110">
        <v>100</v>
      </c>
      <c r="F117" s="110">
        <v>100</v>
      </c>
      <c r="L117" s="101" t="e">
        <f t="shared" si="3"/>
        <v>#DIV/0!</v>
      </c>
    </row>
    <row r="118" spans="1:14" s="97" customFormat="1">
      <c r="A118" s="94">
        <v>42889</v>
      </c>
      <c r="B118" s="95">
        <v>18</v>
      </c>
      <c r="E118" s="110">
        <v>180</v>
      </c>
      <c r="F118" s="110">
        <v>180</v>
      </c>
      <c r="L118" s="101" t="e">
        <f t="shared" si="3"/>
        <v>#DIV/0!</v>
      </c>
    </row>
    <row r="119" spans="1:14" s="97" customFormat="1">
      <c r="A119" s="94">
        <v>42889</v>
      </c>
      <c r="B119" s="95">
        <v>19</v>
      </c>
      <c r="E119" s="110">
        <v>100</v>
      </c>
      <c r="F119" s="110">
        <v>100</v>
      </c>
      <c r="L119" s="101" t="e">
        <f t="shared" si="3"/>
        <v>#DIV/0!</v>
      </c>
    </row>
    <row r="120" spans="1:14" s="97" customFormat="1">
      <c r="A120" s="94">
        <v>42889</v>
      </c>
      <c r="B120" s="95">
        <v>19</v>
      </c>
      <c r="C120" s="96"/>
      <c r="E120" s="110">
        <v>180</v>
      </c>
      <c r="F120" s="110">
        <v>180</v>
      </c>
      <c r="L120" s="101" t="e">
        <f t="shared" si="3"/>
        <v>#DIV/0!</v>
      </c>
    </row>
    <row r="121" spans="1:14" s="97" customFormat="1">
      <c r="A121" s="94">
        <v>42889</v>
      </c>
      <c r="B121" s="95">
        <v>20</v>
      </c>
      <c r="C121" s="96"/>
      <c r="E121" s="110">
        <v>100</v>
      </c>
      <c r="F121" s="110">
        <v>100</v>
      </c>
      <c r="L121" s="101" t="e">
        <f t="shared" si="3"/>
        <v>#DIV/0!</v>
      </c>
    </row>
    <row r="122" spans="1:14" s="97" customFormat="1">
      <c r="A122" s="94">
        <v>42889</v>
      </c>
      <c r="B122" s="95">
        <v>20</v>
      </c>
      <c r="E122" s="110">
        <v>180</v>
      </c>
      <c r="F122" s="110">
        <v>180</v>
      </c>
      <c r="L122" s="101" t="e">
        <f t="shared" si="3"/>
        <v>#DIV/0!</v>
      </c>
    </row>
    <row r="123" spans="1:14" s="97" customFormat="1">
      <c r="A123" s="94">
        <v>42889</v>
      </c>
      <c r="B123" s="95">
        <v>21</v>
      </c>
      <c r="E123" s="110">
        <v>100</v>
      </c>
      <c r="F123" s="110">
        <v>100</v>
      </c>
      <c r="L123" s="101" t="e">
        <f t="shared" si="3"/>
        <v>#DIV/0!</v>
      </c>
    </row>
    <row r="124" spans="1:14" s="97" customFormat="1">
      <c r="A124" s="94">
        <v>42889</v>
      </c>
      <c r="B124" s="95">
        <v>21</v>
      </c>
      <c r="E124" s="110">
        <v>180</v>
      </c>
      <c r="F124" s="110">
        <v>180</v>
      </c>
      <c r="L124" s="101" t="e">
        <f t="shared" si="3"/>
        <v>#DIV/0!</v>
      </c>
    </row>
    <row r="125" spans="1:14" s="97" customFormat="1">
      <c r="A125" s="94">
        <v>42889</v>
      </c>
      <c r="B125" s="95">
        <v>22</v>
      </c>
      <c r="E125" s="110">
        <v>100</v>
      </c>
      <c r="K125" s="101" t="e">
        <f t="shared" ref="K125:K130" si="4">(AVERAGE(H125:J125)/F125)*G125</f>
        <v>#DIV/0!</v>
      </c>
    </row>
    <row r="126" spans="1:14" s="97" customFormat="1">
      <c r="A126" s="94">
        <v>42889</v>
      </c>
      <c r="B126" s="95">
        <v>22</v>
      </c>
      <c r="E126" s="110">
        <v>180</v>
      </c>
      <c r="K126" s="101" t="e">
        <f t="shared" si="4"/>
        <v>#DIV/0!</v>
      </c>
    </row>
    <row r="127" spans="1:14" s="97" customFormat="1">
      <c r="A127" s="94">
        <v>42889</v>
      </c>
      <c r="B127" s="95">
        <v>23</v>
      </c>
      <c r="C127" s="96"/>
      <c r="E127" s="110">
        <v>100</v>
      </c>
      <c r="K127" s="101" t="e">
        <f t="shared" si="4"/>
        <v>#DIV/0!</v>
      </c>
    </row>
    <row r="128" spans="1:14" s="97" customFormat="1">
      <c r="A128" s="94">
        <v>42889</v>
      </c>
      <c r="B128" s="95">
        <v>23</v>
      </c>
      <c r="E128" s="110">
        <v>180</v>
      </c>
      <c r="K128" s="101" t="e">
        <f t="shared" si="4"/>
        <v>#DIV/0!</v>
      </c>
    </row>
    <row r="129" spans="1:14" s="97" customFormat="1">
      <c r="A129" s="94">
        <v>42889</v>
      </c>
      <c r="B129" s="95">
        <v>24</v>
      </c>
      <c r="C129" s="96"/>
      <c r="E129" s="110">
        <v>100</v>
      </c>
      <c r="K129" s="101" t="e">
        <f t="shared" si="4"/>
        <v>#DIV/0!</v>
      </c>
    </row>
    <row r="130" spans="1:14" s="114" customFormat="1" ht="16" thickBot="1">
      <c r="A130" s="111">
        <v>42889</v>
      </c>
      <c r="B130" s="112">
        <v>24</v>
      </c>
      <c r="C130" s="113"/>
      <c r="E130" s="115">
        <v>180</v>
      </c>
      <c r="K130" s="116" t="e">
        <f t="shared" si="4"/>
        <v>#DIV/0!</v>
      </c>
    </row>
    <row r="131" spans="1:14" s="66" customFormat="1">
      <c r="A131" s="63">
        <v>42892</v>
      </c>
      <c r="B131" s="64">
        <v>1</v>
      </c>
      <c r="C131" s="65"/>
      <c r="E131" s="67">
        <v>100</v>
      </c>
      <c r="F131" s="68"/>
      <c r="G131" s="68"/>
      <c r="H131" s="68"/>
      <c r="I131" s="68"/>
      <c r="J131" s="68"/>
      <c r="K131" s="69" t="e">
        <v>#DIV/0!</v>
      </c>
    </row>
    <row r="132" spans="1:14" s="74" customFormat="1">
      <c r="A132" s="71">
        <v>42892</v>
      </c>
      <c r="B132" s="72">
        <v>1</v>
      </c>
      <c r="E132" s="75">
        <v>180</v>
      </c>
      <c r="F132" s="76"/>
      <c r="G132" s="76"/>
      <c r="H132" s="76"/>
      <c r="I132" s="76"/>
      <c r="J132" s="76"/>
      <c r="K132" s="77" t="e">
        <v>#DIV/0!</v>
      </c>
      <c r="M132" s="78"/>
      <c r="N132" s="78"/>
    </row>
    <row r="133" spans="1:14" s="74" customFormat="1">
      <c r="A133" s="71">
        <v>42892</v>
      </c>
      <c r="B133" s="72">
        <v>2</v>
      </c>
      <c r="E133" s="75">
        <v>100</v>
      </c>
      <c r="F133" s="76"/>
      <c r="G133" s="76"/>
      <c r="H133" s="76"/>
      <c r="I133" s="76"/>
      <c r="J133" s="76"/>
      <c r="K133" s="77" t="e">
        <v>#DIV/0!</v>
      </c>
      <c r="M133" s="78"/>
      <c r="N133" s="78"/>
    </row>
    <row r="134" spans="1:14" s="74" customFormat="1">
      <c r="A134" s="71">
        <v>42892</v>
      </c>
      <c r="B134" s="72">
        <v>2</v>
      </c>
      <c r="E134" s="75">
        <v>180</v>
      </c>
      <c r="F134" s="76"/>
      <c r="G134" s="76"/>
      <c r="H134" s="76"/>
      <c r="I134" s="76"/>
      <c r="J134" s="76"/>
      <c r="K134" s="77" t="e">
        <v>#DIV/0!</v>
      </c>
      <c r="M134" s="78"/>
      <c r="N134" s="78"/>
    </row>
    <row r="135" spans="1:14" s="74" customFormat="1">
      <c r="A135" s="71">
        <v>42892</v>
      </c>
      <c r="B135" s="72">
        <v>3</v>
      </c>
      <c r="E135" s="75">
        <v>100</v>
      </c>
      <c r="F135" s="76"/>
      <c r="G135" s="76"/>
      <c r="H135" s="76"/>
      <c r="I135" s="76"/>
      <c r="J135" s="76"/>
      <c r="K135" s="77" t="e">
        <v>#DIV/0!</v>
      </c>
      <c r="M135" s="78"/>
      <c r="N135" s="78"/>
    </row>
    <row r="136" spans="1:14" s="74" customFormat="1">
      <c r="A136" s="71">
        <v>42892</v>
      </c>
      <c r="B136" s="72">
        <v>3</v>
      </c>
      <c r="E136" s="75">
        <v>180</v>
      </c>
      <c r="F136" s="76"/>
      <c r="G136" s="76"/>
      <c r="H136" s="76"/>
      <c r="I136" s="76"/>
      <c r="J136" s="76"/>
      <c r="K136" s="77" t="e">
        <v>#DIV/0!</v>
      </c>
      <c r="M136" s="78"/>
      <c r="N136" s="78"/>
    </row>
    <row r="137" spans="1:14" s="74" customFormat="1">
      <c r="A137" s="71">
        <v>42892</v>
      </c>
      <c r="B137" s="72">
        <v>4</v>
      </c>
      <c r="E137" s="75">
        <v>100</v>
      </c>
      <c r="F137" s="76"/>
      <c r="G137" s="76"/>
      <c r="H137" s="76"/>
      <c r="I137" s="76"/>
      <c r="J137" s="76"/>
      <c r="K137" s="77" t="e">
        <v>#DIV/0!</v>
      </c>
      <c r="M137" s="78"/>
      <c r="N137" s="78"/>
    </row>
    <row r="138" spans="1:14" s="74" customFormat="1">
      <c r="A138" s="71">
        <v>42892</v>
      </c>
      <c r="B138" s="72">
        <v>4</v>
      </c>
      <c r="E138" s="75">
        <v>180</v>
      </c>
      <c r="F138" s="76"/>
      <c r="G138" s="76"/>
      <c r="H138" s="76"/>
      <c r="I138" s="76"/>
      <c r="J138" s="76"/>
      <c r="K138" s="77" t="e">
        <v>#DIV/0!</v>
      </c>
      <c r="M138" s="78"/>
      <c r="N138" s="78"/>
    </row>
    <row r="139" spans="1:14" s="74" customFormat="1">
      <c r="A139" s="71">
        <v>42892</v>
      </c>
      <c r="B139" s="72">
        <v>5</v>
      </c>
      <c r="E139" s="75">
        <v>100</v>
      </c>
      <c r="F139" s="76"/>
      <c r="G139" s="76"/>
      <c r="H139" s="76"/>
      <c r="I139" s="76"/>
      <c r="J139" s="76"/>
      <c r="K139" s="77" t="e">
        <v>#DIV/0!</v>
      </c>
      <c r="M139" s="78"/>
      <c r="N139" s="78"/>
    </row>
    <row r="140" spans="1:14" s="74" customFormat="1">
      <c r="A140" s="71">
        <v>42892</v>
      </c>
      <c r="B140" s="72">
        <v>5</v>
      </c>
      <c r="E140" s="75">
        <v>180</v>
      </c>
      <c r="F140" s="76"/>
      <c r="G140" s="76"/>
      <c r="H140" s="76"/>
      <c r="I140" s="76"/>
      <c r="J140" s="76"/>
      <c r="K140" s="77" t="e">
        <v>#DIV/0!</v>
      </c>
      <c r="M140" s="78"/>
      <c r="N140" s="78"/>
    </row>
    <row r="141" spans="1:14" s="74" customFormat="1">
      <c r="A141" s="71">
        <v>42892</v>
      </c>
      <c r="B141" s="72">
        <v>6</v>
      </c>
      <c r="E141" s="75">
        <v>100</v>
      </c>
      <c r="F141" s="76"/>
      <c r="G141" s="76"/>
      <c r="H141" s="76"/>
      <c r="I141" s="76"/>
      <c r="J141" s="76"/>
      <c r="K141" s="77" t="e">
        <v>#DIV/0!</v>
      </c>
      <c r="M141" s="78"/>
      <c r="N141" s="78"/>
    </row>
    <row r="142" spans="1:14" s="74" customFormat="1">
      <c r="A142" s="71">
        <v>42892</v>
      </c>
      <c r="B142" s="72">
        <v>6</v>
      </c>
      <c r="E142" s="75">
        <v>180</v>
      </c>
      <c r="F142" s="76"/>
      <c r="G142" s="76"/>
      <c r="H142" s="76"/>
      <c r="I142" s="76"/>
      <c r="J142" s="76"/>
      <c r="K142" s="77" t="e">
        <v>#DIV/0!</v>
      </c>
      <c r="M142" s="78"/>
      <c r="N142" s="78"/>
    </row>
    <row r="143" spans="1:14" s="74" customFormat="1">
      <c r="A143" s="71">
        <v>42892</v>
      </c>
      <c r="B143" s="72">
        <v>7</v>
      </c>
      <c r="E143" s="75">
        <v>100</v>
      </c>
      <c r="F143" s="76"/>
      <c r="G143" s="76"/>
      <c r="H143" s="76"/>
      <c r="I143" s="76"/>
      <c r="J143" s="76"/>
      <c r="K143" s="77" t="e">
        <v>#DIV/0!</v>
      </c>
      <c r="M143" s="78"/>
      <c r="N143" s="78"/>
    </row>
    <row r="144" spans="1:14" s="74" customFormat="1">
      <c r="A144" s="71">
        <v>42892</v>
      </c>
      <c r="B144" s="72">
        <v>7</v>
      </c>
      <c r="E144" s="75">
        <v>180</v>
      </c>
      <c r="F144" s="76"/>
      <c r="G144" s="76"/>
      <c r="H144" s="76"/>
      <c r="I144" s="76"/>
      <c r="J144" s="76"/>
      <c r="K144" s="77" t="e">
        <v>#DIV/0!</v>
      </c>
      <c r="M144" s="78"/>
      <c r="N144" s="78"/>
    </row>
    <row r="145" spans="1:14" s="74" customFormat="1">
      <c r="A145" s="71">
        <v>42892</v>
      </c>
      <c r="B145" s="72">
        <v>8</v>
      </c>
      <c r="E145" s="75">
        <v>100</v>
      </c>
      <c r="F145" s="76"/>
      <c r="G145" s="76"/>
      <c r="H145" s="76"/>
      <c r="I145" s="76"/>
      <c r="J145" s="76"/>
      <c r="K145" s="77" t="e">
        <v>#DIV/0!</v>
      </c>
      <c r="M145" s="78"/>
      <c r="N145" s="78"/>
    </row>
    <row r="146" spans="1:14" s="74" customFormat="1">
      <c r="A146" s="71">
        <v>42892</v>
      </c>
      <c r="B146" s="72">
        <v>8</v>
      </c>
      <c r="E146" s="75">
        <v>180</v>
      </c>
      <c r="F146" s="76"/>
      <c r="G146" s="76"/>
      <c r="H146" s="76"/>
      <c r="I146" s="76"/>
      <c r="J146" s="76"/>
      <c r="K146" s="77" t="e">
        <v>#DIV/0!</v>
      </c>
      <c r="M146" s="78"/>
      <c r="N146" s="78"/>
    </row>
    <row r="147" spans="1:14" s="74" customFormat="1">
      <c r="A147" s="71">
        <v>42892</v>
      </c>
      <c r="B147" s="72">
        <v>9</v>
      </c>
      <c r="E147" s="75">
        <v>100</v>
      </c>
      <c r="F147" s="76"/>
      <c r="G147" s="76"/>
      <c r="H147" s="76"/>
      <c r="I147" s="76"/>
      <c r="J147" s="76"/>
      <c r="K147" s="77" t="e">
        <v>#DIV/0!</v>
      </c>
      <c r="M147" s="78"/>
      <c r="N147" s="78"/>
    </row>
    <row r="148" spans="1:14" s="74" customFormat="1">
      <c r="A148" s="71">
        <v>42892</v>
      </c>
      <c r="B148" s="72">
        <v>9</v>
      </c>
      <c r="E148" s="75">
        <v>180</v>
      </c>
      <c r="F148" s="76"/>
      <c r="G148" s="76"/>
      <c r="H148" s="76"/>
      <c r="I148" s="76"/>
      <c r="J148" s="76"/>
      <c r="K148" s="77" t="e">
        <v>#DIV/0!</v>
      </c>
      <c r="M148" s="78"/>
      <c r="N148" s="78"/>
    </row>
    <row r="149" spans="1:14" s="74" customFormat="1">
      <c r="A149" s="71">
        <v>42892</v>
      </c>
      <c r="B149" s="72">
        <v>10</v>
      </c>
      <c r="E149" s="75">
        <v>100</v>
      </c>
      <c r="F149" s="76"/>
      <c r="G149" s="76"/>
      <c r="H149" s="76"/>
      <c r="I149" s="76"/>
      <c r="J149" s="76"/>
      <c r="K149" s="77" t="e">
        <v>#DIV/0!</v>
      </c>
      <c r="M149" s="78"/>
      <c r="N149" s="78"/>
    </row>
    <row r="150" spans="1:14" s="74" customFormat="1">
      <c r="A150" s="71">
        <v>42892</v>
      </c>
      <c r="B150" s="72">
        <v>10</v>
      </c>
      <c r="E150" s="75">
        <v>180</v>
      </c>
      <c r="F150" s="76"/>
      <c r="G150" s="76"/>
      <c r="H150" s="76"/>
      <c r="I150" s="76"/>
      <c r="J150" s="76"/>
      <c r="K150" s="77" t="e">
        <v>#DIV/0!</v>
      </c>
      <c r="M150" s="78"/>
      <c r="N150" s="78"/>
    </row>
    <row r="151" spans="1:14" s="74" customFormat="1">
      <c r="A151" s="71">
        <v>42892</v>
      </c>
      <c r="B151" s="72">
        <v>11</v>
      </c>
      <c r="E151" s="75">
        <v>100</v>
      </c>
      <c r="F151" s="76"/>
      <c r="G151" s="76"/>
      <c r="H151" s="76"/>
      <c r="I151" s="76"/>
      <c r="J151" s="76"/>
      <c r="K151" s="77" t="e">
        <v>#DIV/0!</v>
      </c>
      <c r="M151" s="78"/>
      <c r="N151" s="78"/>
    </row>
    <row r="152" spans="1:14" s="74" customFormat="1">
      <c r="A152" s="71">
        <v>42892</v>
      </c>
      <c r="B152" s="72">
        <v>11</v>
      </c>
      <c r="E152" s="75">
        <v>180</v>
      </c>
      <c r="F152" s="76"/>
      <c r="G152" s="76"/>
      <c r="H152" s="76"/>
      <c r="I152" s="76"/>
      <c r="J152" s="76"/>
      <c r="K152" s="77" t="e">
        <v>#DIV/0!</v>
      </c>
      <c r="M152" s="78"/>
      <c r="N152" s="78"/>
    </row>
    <row r="153" spans="1:14" s="74" customFormat="1">
      <c r="A153" s="71">
        <v>42892</v>
      </c>
      <c r="B153" s="72">
        <v>12</v>
      </c>
      <c r="E153" s="75">
        <v>100</v>
      </c>
      <c r="F153" s="76"/>
      <c r="G153" s="76"/>
      <c r="H153" s="76"/>
      <c r="I153" s="76"/>
      <c r="J153" s="76"/>
      <c r="K153" s="77" t="e">
        <v>#DIV/0!</v>
      </c>
      <c r="M153" s="78"/>
      <c r="N153" s="78"/>
    </row>
    <row r="154" spans="1:14" s="74" customFormat="1">
      <c r="A154" s="71">
        <v>42892</v>
      </c>
      <c r="B154" s="72">
        <v>12</v>
      </c>
      <c r="E154" s="75">
        <v>180</v>
      </c>
      <c r="F154" s="76"/>
      <c r="G154" s="76"/>
      <c r="H154" s="76"/>
      <c r="I154" s="76"/>
      <c r="J154" s="76"/>
      <c r="K154" s="77" t="e">
        <v>#DIV/0!</v>
      </c>
      <c r="M154" s="78"/>
      <c r="N154" s="78"/>
    </row>
    <row r="155" spans="1:14" s="74" customFormat="1">
      <c r="A155" s="71">
        <v>42892</v>
      </c>
      <c r="B155" s="72">
        <v>13</v>
      </c>
      <c r="C155" s="73"/>
      <c r="E155" s="75">
        <v>100</v>
      </c>
      <c r="F155" s="76"/>
      <c r="G155" s="76"/>
      <c r="H155" s="76"/>
      <c r="I155" s="76"/>
      <c r="J155" s="76"/>
      <c r="K155" s="77" t="e">
        <v>#DIV/0!</v>
      </c>
      <c r="M155" s="78"/>
      <c r="N155" s="78"/>
    </row>
    <row r="156" spans="1:14" s="74" customFormat="1">
      <c r="A156" s="71">
        <v>42892</v>
      </c>
      <c r="B156" s="72">
        <v>13</v>
      </c>
      <c r="C156" s="73"/>
      <c r="E156" s="75">
        <v>180</v>
      </c>
      <c r="F156" s="76"/>
      <c r="G156" s="76"/>
      <c r="H156" s="76"/>
      <c r="I156" s="76"/>
      <c r="J156" s="76"/>
      <c r="K156" s="77" t="e">
        <v>#DIV/0!</v>
      </c>
      <c r="M156" s="78"/>
      <c r="N156" s="78"/>
    </row>
    <row r="157" spans="1:14" s="74" customFormat="1">
      <c r="A157" s="71">
        <v>42892</v>
      </c>
      <c r="B157" s="72">
        <v>14</v>
      </c>
      <c r="E157" s="75">
        <v>100</v>
      </c>
      <c r="F157" s="76"/>
      <c r="G157" s="76"/>
      <c r="H157" s="76"/>
      <c r="I157" s="76"/>
      <c r="J157" s="76"/>
      <c r="K157" s="77" t="e">
        <v>#DIV/0!</v>
      </c>
      <c r="M157" s="78"/>
      <c r="N157" s="78"/>
    </row>
    <row r="158" spans="1:14" s="74" customFormat="1">
      <c r="A158" s="71">
        <v>42892</v>
      </c>
      <c r="B158" s="72">
        <v>14</v>
      </c>
      <c r="C158" s="73"/>
      <c r="E158" s="75">
        <v>180</v>
      </c>
      <c r="F158" s="76"/>
      <c r="G158" s="76"/>
      <c r="H158" s="76"/>
      <c r="I158" s="76"/>
      <c r="J158" s="76"/>
      <c r="K158" s="77" t="e">
        <v>#DIV/0!</v>
      </c>
      <c r="M158" s="78"/>
      <c r="N158" s="78"/>
    </row>
    <row r="159" spans="1:14" s="74" customFormat="1">
      <c r="A159" s="71">
        <v>42892</v>
      </c>
      <c r="B159" s="72">
        <v>15</v>
      </c>
      <c r="E159" s="75">
        <v>100</v>
      </c>
      <c r="F159" s="76"/>
      <c r="G159" s="76"/>
      <c r="H159" s="76"/>
      <c r="I159" s="76"/>
      <c r="J159" s="76"/>
      <c r="K159" s="77" t="e">
        <v>#DIV/0!</v>
      </c>
      <c r="M159" s="78"/>
      <c r="N159" s="78"/>
    </row>
    <row r="160" spans="1:14" s="74" customFormat="1">
      <c r="A160" s="71">
        <v>42892</v>
      </c>
      <c r="B160" s="72">
        <v>15</v>
      </c>
      <c r="C160" s="73"/>
      <c r="E160" s="75">
        <v>180</v>
      </c>
      <c r="F160" s="76"/>
      <c r="G160" s="76"/>
      <c r="H160" s="76"/>
      <c r="I160" s="76"/>
      <c r="J160" s="76"/>
      <c r="K160" s="77" t="e">
        <v>#DIV/0!</v>
      </c>
      <c r="M160" s="78"/>
      <c r="N160" s="78"/>
    </row>
    <row r="161" spans="1:14" s="74" customFormat="1">
      <c r="A161" s="71">
        <v>42892</v>
      </c>
      <c r="B161" s="72">
        <v>16</v>
      </c>
      <c r="E161" s="75">
        <v>100</v>
      </c>
      <c r="F161" s="76"/>
      <c r="G161" s="76"/>
      <c r="H161" s="76"/>
      <c r="I161" s="76"/>
      <c r="J161" s="76"/>
      <c r="K161" s="77" t="e">
        <v>#DIV/0!</v>
      </c>
      <c r="M161" s="78"/>
      <c r="N161" s="78"/>
    </row>
    <row r="162" spans="1:14" s="74" customFormat="1">
      <c r="A162" s="71">
        <v>42892</v>
      </c>
      <c r="B162" s="72">
        <v>16</v>
      </c>
      <c r="E162" s="75">
        <v>180</v>
      </c>
      <c r="F162" s="76"/>
      <c r="G162" s="76"/>
      <c r="H162" s="76"/>
      <c r="I162" s="76"/>
      <c r="J162" s="76"/>
      <c r="K162" s="77" t="e">
        <v>#DIV/0!</v>
      </c>
      <c r="M162" s="78"/>
      <c r="N162" s="78"/>
    </row>
    <row r="163" spans="1:14" s="74" customFormat="1">
      <c r="A163" s="71">
        <v>42892</v>
      </c>
      <c r="B163" s="72">
        <v>17</v>
      </c>
      <c r="E163" s="75">
        <v>100</v>
      </c>
      <c r="F163" s="76"/>
      <c r="G163" s="76"/>
      <c r="H163" s="76"/>
      <c r="I163" s="76"/>
      <c r="J163" s="76"/>
      <c r="K163" s="77" t="e">
        <v>#DIV/0!</v>
      </c>
      <c r="M163" s="78"/>
      <c r="N163" s="78"/>
    </row>
    <row r="164" spans="1:14" s="74" customFormat="1">
      <c r="A164" s="71">
        <v>42892</v>
      </c>
      <c r="B164" s="72">
        <v>17</v>
      </c>
      <c r="E164" s="75">
        <v>180</v>
      </c>
      <c r="F164" s="76"/>
      <c r="G164" s="76"/>
      <c r="H164" s="76"/>
      <c r="I164" s="76"/>
      <c r="J164" s="76"/>
      <c r="K164" s="77" t="e">
        <v>#DIV/0!</v>
      </c>
    </row>
    <row r="165" spans="1:14" s="74" customFormat="1">
      <c r="A165" s="71">
        <v>42892</v>
      </c>
      <c r="B165" s="72">
        <v>18</v>
      </c>
      <c r="E165" s="75">
        <v>100</v>
      </c>
      <c r="F165" s="76"/>
      <c r="G165" s="76"/>
      <c r="H165" s="76"/>
      <c r="I165" s="76"/>
      <c r="J165" s="76"/>
      <c r="K165" s="77" t="e">
        <v>#DIV/0!</v>
      </c>
    </row>
    <row r="166" spans="1:14" s="74" customFormat="1">
      <c r="A166" s="71">
        <v>42892</v>
      </c>
      <c r="B166" s="72">
        <v>18</v>
      </c>
      <c r="E166" s="75">
        <v>180</v>
      </c>
      <c r="F166" s="76"/>
      <c r="G166" s="76"/>
      <c r="H166" s="76"/>
      <c r="I166" s="76"/>
      <c r="J166" s="76"/>
      <c r="K166" s="77" t="e">
        <v>#DIV/0!</v>
      </c>
    </row>
    <row r="167" spans="1:14" s="74" customFormat="1">
      <c r="A167" s="71">
        <v>42892</v>
      </c>
      <c r="B167" s="72">
        <v>19</v>
      </c>
      <c r="E167" s="75">
        <v>100</v>
      </c>
      <c r="F167" s="76"/>
      <c r="G167" s="76"/>
      <c r="H167" s="76"/>
      <c r="I167" s="76"/>
      <c r="J167" s="76"/>
      <c r="K167" s="77" t="e">
        <v>#DIV/0!</v>
      </c>
    </row>
    <row r="168" spans="1:14" s="74" customFormat="1">
      <c r="A168" s="71">
        <v>42892</v>
      </c>
      <c r="B168" s="72">
        <v>19</v>
      </c>
      <c r="C168" s="73"/>
      <c r="E168" s="75">
        <v>180</v>
      </c>
      <c r="F168" s="76"/>
      <c r="G168" s="76"/>
      <c r="H168" s="76"/>
      <c r="I168" s="76"/>
      <c r="J168" s="76"/>
      <c r="K168" s="77" t="e">
        <v>#DIV/0!</v>
      </c>
    </row>
    <row r="169" spans="1:14" s="74" customFormat="1">
      <c r="A169" s="71">
        <v>42892</v>
      </c>
      <c r="B169" s="72">
        <v>20</v>
      </c>
      <c r="C169" s="73"/>
      <c r="E169" s="75">
        <v>100</v>
      </c>
      <c r="F169" s="76"/>
      <c r="G169" s="76"/>
      <c r="H169" s="76"/>
      <c r="I169" s="76"/>
      <c r="J169" s="76"/>
      <c r="K169" s="77" t="e">
        <v>#DIV/0!</v>
      </c>
    </row>
    <row r="170" spans="1:14" s="74" customFormat="1">
      <c r="A170" s="71">
        <v>42892</v>
      </c>
      <c r="B170" s="72">
        <v>20</v>
      </c>
      <c r="E170" s="75">
        <v>180</v>
      </c>
      <c r="F170" s="76"/>
      <c r="G170" s="76"/>
      <c r="H170" s="76"/>
      <c r="I170" s="76"/>
      <c r="J170" s="76"/>
      <c r="K170" s="77" t="e">
        <v>#DIV/0!</v>
      </c>
    </row>
    <row r="171" spans="1:14" s="74" customFormat="1">
      <c r="A171" s="71">
        <v>42892</v>
      </c>
      <c r="B171" s="72">
        <v>21</v>
      </c>
      <c r="E171" s="75">
        <v>100</v>
      </c>
      <c r="F171" s="76"/>
      <c r="G171" s="76"/>
      <c r="H171" s="76"/>
      <c r="I171" s="76"/>
      <c r="J171" s="76"/>
      <c r="K171" s="77" t="e">
        <v>#DIV/0!</v>
      </c>
    </row>
    <row r="172" spans="1:14" s="74" customFormat="1">
      <c r="A172" s="71">
        <v>42892</v>
      </c>
      <c r="B172" s="72">
        <v>21</v>
      </c>
      <c r="E172" s="75">
        <v>180</v>
      </c>
      <c r="F172" s="76"/>
      <c r="G172" s="76"/>
      <c r="H172" s="76"/>
      <c r="I172" s="76"/>
      <c r="J172" s="76"/>
      <c r="K172" s="77" t="e">
        <v>#DIV/0!</v>
      </c>
    </row>
    <row r="173" spans="1:14" s="74" customFormat="1">
      <c r="A173" s="71">
        <v>42892</v>
      </c>
      <c r="B173" s="72">
        <v>22</v>
      </c>
      <c r="E173" s="75">
        <v>100</v>
      </c>
      <c r="F173" s="76"/>
      <c r="G173" s="76"/>
      <c r="H173" s="76"/>
      <c r="I173" s="76"/>
      <c r="J173" s="76"/>
      <c r="K173" s="77" t="e">
        <v>#DIV/0!</v>
      </c>
    </row>
    <row r="174" spans="1:14" s="74" customFormat="1">
      <c r="A174" s="71">
        <v>42892</v>
      </c>
      <c r="B174" s="72">
        <v>22</v>
      </c>
      <c r="E174" s="75">
        <v>180</v>
      </c>
      <c r="F174" s="76"/>
      <c r="G174" s="76"/>
      <c r="H174" s="76"/>
      <c r="I174" s="76"/>
      <c r="J174" s="76"/>
      <c r="K174" s="77" t="e">
        <v>#DIV/0!</v>
      </c>
    </row>
    <row r="175" spans="1:14" s="74" customFormat="1">
      <c r="A175" s="71">
        <v>42892</v>
      </c>
      <c r="B175" s="72">
        <v>23</v>
      </c>
      <c r="C175" s="73"/>
      <c r="E175" s="75">
        <v>100</v>
      </c>
      <c r="F175" s="76"/>
      <c r="G175" s="76"/>
      <c r="H175" s="76"/>
      <c r="I175" s="76"/>
      <c r="J175" s="76"/>
      <c r="K175" s="77" t="e">
        <v>#DIV/0!</v>
      </c>
    </row>
    <row r="176" spans="1:14" s="74" customFormat="1">
      <c r="A176" s="71">
        <v>42892</v>
      </c>
      <c r="B176" s="72">
        <v>23</v>
      </c>
      <c r="E176" s="75">
        <v>180</v>
      </c>
      <c r="F176" s="76"/>
      <c r="G176" s="76"/>
      <c r="H176" s="76"/>
      <c r="I176" s="76"/>
      <c r="J176" s="76"/>
      <c r="K176" s="77" t="e">
        <v>#DIV/0!</v>
      </c>
    </row>
    <row r="177" spans="1:14" s="74" customFormat="1">
      <c r="A177" s="71">
        <v>42892</v>
      </c>
      <c r="B177" s="72">
        <v>24</v>
      </c>
      <c r="C177" s="73"/>
      <c r="E177" s="75">
        <v>100</v>
      </c>
      <c r="F177" s="76"/>
      <c r="G177" s="76"/>
      <c r="H177" s="76"/>
      <c r="I177" s="76"/>
      <c r="J177" s="76"/>
      <c r="K177" s="77" t="e">
        <v>#DIV/0!</v>
      </c>
    </row>
    <row r="178" spans="1:14" s="82" customFormat="1" ht="16" thickBot="1">
      <c r="A178" s="79">
        <v>42892</v>
      </c>
      <c r="B178" s="80">
        <v>24</v>
      </c>
      <c r="C178" s="81"/>
      <c r="E178" s="83">
        <v>180</v>
      </c>
      <c r="F178" s="84"/>
      <c r="G178" s="84"/>
      <c r="H178" s="84"/>
      <c r="I178" s="84"/>
      <c r="J178" s="84"/>
      <c r="K178" s="85" t="e">
        <v>#DIV/0!</v>
      </c>
    </row>
    <row r="179" spans="1:14" s="89" customFormat="1">
      <c r="A179" s="86">
        <v>42895</v>
      </c>
      <c r="B179" s="87">
        <v>1</v>
      </c>
      <c r="C179" s="88"/>
      <c r="E179" s="90">
        <v>100</v>
      </c>
      <c r="F179" s="91"/>
      <c r="G179" s="91"/>
      <c r="H179" s="91"/>
      <c r="I179" s="91"/>
      <c r="J179" s="91"/>
      <c r="K179" s="92" t="e">
        <v>#DIV/0!</v>
      </c>
      <c r="M179" s="93"/>
      <c r="N179" s="93"/>
    </row>
    <row r="180" spans="1:14" s="97" customFormat="1">
      <c r="A180" s="94">
        <v>42895</v>
      </c>
      <c r="B180" s="95">
        <v>1</v>
      </c>
      <c r="C180" s="96"/>
      <c r="E180" s="98">
        <v>180</v>
      </c>
      <c r="F180" s="99"/>
      <c r="G180" s="99"/>
      <c r="H180" s="99"/>
      <c r="I180" s="99"/>
      <c r="J180" s="99"/>
      <c r="K180" s="100" t="e">
        <v>#DIV/0!</v>
      </c>
      <c r="M180" s="101"/>
      <c r="N180" s="101"/>
    </row>
    <row r="181" spans="1:14" s="97" customFormat="1">
      <c r="A181" s="94">
        <v>42895</v>
      </c>
      <c r="B181" s="95">
        <v>2</v>
      </c>
      <c r="E181" s="98">
        <v>100</v>
      </c>
      <c r="F181" s="99"/>
      <c r="G181" s="99"/>
      <c r="H181" s="99"/>
      <c r="I181" s="99"/>
      <c r="J181" s="99"/>
      <c r="K181" s="100" t="e">
        <v>#DIV/0!</v>
      </c>
      <c r="M181" s="101"/>
      <c r="N181" s="101"/>
    </row>
    <row r="182" spans="1:14" s="97" customFormat="1">
      <c r="A182" s="94">
        <v>42895</v>
      </c>
      <c r="B182" s="95">
        <v>2</v>
      </c>
      <c r="E182" s="98">
        <v>180</v>
      </c>
      <c r="F182" s="99"/>
      <c r="G182" s="99"/>
      <c r="H182" s="99"/>
      <c r="I182" s="99"/>
      <c r="J182" s="99"/>
      <c r="K182" s="100" t="e">
        <v>#DIV/0!</v>
      </c>
      <c r="M182" s="101"/>
      <c r="N182" s="101"/>
    </row>
    <row r="183" spans="1:14" s="97" customFormat="1">
      <c r="A183" s="94">
        <v>42895</v>
      </c>
      <c r="B183" s="95">
        <v>3</v>
      </c>
      <c r="E183" s="98">
        <v>100</v>
      </c>
      <c r="F183" s="99"/>
      <c r="G183" s="99"/>
      <c r="H183" s="99"/>
      <c r="I183" s="99"/>
      <c r="J183" s="99"/>
      <c r="K183" s="100" t="e">
        <v>#DIV/0!</v>
      </c>
      <c r="M183" s="101"/>
      <c r="N183" s="101"/>
    </row>
    <row r="184" spans="1:14" s="97" customFormat="1">
      <c r="A184" s="94">
        <v>42895</v>
      </c>
      <c r="B184" s="95">
        <v>3</v>
      </c>
      <c r="E184" s="98">
        <v>180</v>
      </c>
      <c r="F184" s="99"/>
      <c r="G184" s="99"/>
      <c r="H184" s="99"/>
      <c r="I184" s="99"/>
      <c r="J184" s="99"/>
      <c r="K184" s="100" t="e">
        <v>#DIV/0!</v>
      </c>
      <c r="M184" s="101"/>
      <c r="N184" s="101"/>
    </row>
    <row r="185" spans="1:14" s="97" customFormat="1">
      <c r="A185" s="94">
        <v>42895</v>
      </c>
      <c r="B185" s="95">
        <v>4</v>
      </c>
      <c r="E185" s="98">
        <v>100</v>
      </c>
      <c r="F185" s="99"/>
      <c r="G185" s="99"/>
      <c r="H185" s="99"/>
      <c r="I185" s="99"/>
      <c r="J185" s="99"/>
      <c r="K185" s="100" t="e">
        <v>#DIV/0!</v>
      </c>
      <c r="M185" s="101"/>
      <c r="N185" s="101"/>
    </row>
    <row r="186" spans="1:14" s="97" customFormat="1">
      <c r="A186" s="94">
        <v>42895</v>
      </c>
      <c r="B186" s="95">
        <v>4</v>
      </c>
      <c r="E186" s="98">
        <v>180</v>
      </c>
      <c r="F186" s="99"/>
      <c r="G186" s="99"/>
      <c r="H186" s="99"/>
      <c r="I186" s="99"/>
      <c r="J186" s="99"/>
      <c r="K186" s="100" t="e">
        <v>#DIV/0!</v>
      </c>
      <c r="M186" s="101"/>
      <c r="N186" s="101"/>
    </row>
    <row r="187" spans="1:14" s="97" customFormat="1">
      <c r="A187" s="94">
        <v>42895</v>
      </c>
      <c r="B187" s="95">
        <v>5</v>
      </c>
      <c r="E187" s="98">
        <v>100</v>
      </c>
      <c r="F187" s="99"/>
      <c r="G187" s="99"/>
      <c r="H187" s="99"/>
      <c r="I187" s="99"/>
      <c r="J187" s="99"/>
      <c r="K187" s="100" t="e">
        <v>#DIV/0!</v>
      </c>
      <c r="M187" s="101"/>
      <c r="N187" s="101"/>
    </row>
    <row r="188" spans="1:14" s="97" customFormat="1">
      <c r="A188" s="94">
        <v>42895</v>
      </c>
      <c r="B188" s="95">
        <v>5</v>
      </c>
      <c r="E188" s="98">
        <v>180</v>
      </c>
      <c r="F188" s="99"/>
      <c r="G188" s="99"/>
      <c r="H188" s="99"/>
      <c r="I188" s="99"/>
      <c r="J188" s="99"/>
      <c r="K188" s="100" t="e">
        <v>#DIV/0!</v>
      </c>
      <c r="M188" s="101"/>
      <c r="N188" s="101"/>
    </row>
    <row r="189" spans="1:14" s="97" customFormat="1">
      <c r="A189" s="94">
        <v>42895</v>
      </c>
      <c r="B189" s="95">
        <v>6</v>
      </c>
      <c r="E189" s="98">
        <v>100</v>
      </c>
      <c r="F189" s="99"/>
      <c r="G189" s="99"/>
      <c r="H189" s="99"/>
      <c r="I189" s="99"/>
      <c r="J189" s="99"/>
      <c r="K189" s="100" t="e">
        <v>#DIV/0!</v>
      </c>
      <c r="M189" s="101"/>
      <c r="N189" s="101"/>
    </row>
    <row r="190" spans="1:14" s="97" customFormat="1">
      <c r="A190" s="94">
        <v>42895</v>
      </c>
      <c r="B190" s="95">
        <v>6</v>
      </c>
      <c r="E190" s="98">
        <v>180</v>
      </c>
      <c r="F190" s="99"/>
      <c r="G190" s="99"/>
      <c r="H190" s="99"/>
      <c r="I190" s="99"/>
      <c r="J190" s="99"/>
      <c r="K190" s="100" t="e">
        <v>#DIV/0!</v>
      </c>
      <c r="M190" s="101"/>
      <c r="N190" s="101"/>
    </row>
    <row r="191" spans="1:14" s="97" customFormat="1">
      <c r="A191" s="94">
        <v>42895</v>
      </c>
      <c r="B191" s="95">
        <v>7</v>
      </c>
      <c r="E191" s="98">
        <v>100</v>
      </c>
      <c r="F191" s="99"/>
      <c r="G191" s="99"/>
      <c r="H191" s="99"/>
      <c r="I191" s="99"/>
      <c r="J191" s="99"/>
      <c r="K191" s="100" t="e">
        <v>#DIV/0!</v>
      </c>
      <c r="M191" s="101"/>
      <c r="N191" s="101"/>
    </row>
    <row r="192" spans="1:14" s="97" customFormat="1">
      <c r="A192" s="94">
        <v>42895</v>
      </c>
      <c r="B192" s="95">
        <v>7</v>
      </c>
      <c r="E192" s="98">
        <v>180</v>
      </c>
      <c r="F192" s="99"/>
      <c r="G192" s="99"/>
      <c r="H192" s="99"/>
      <c r="I192" s="99"/>
      <c r="J192" s="99"/>
      <c r="K192" s="100" t="e">
        <v>#DIV/0!</v>
      </c>
      <c r="M192" s="101"/>
      <c r="N192" s="101"/>
    </row>
    <row r="193" spans="1:14" s="97" customFormat="1">
      <c r="A193" s="94">
        <v>42895</v>
      </c>
      <c r="B193" s="95">
        <v>8</v>
      </c>
      <c r="E193" s="98">
        <v>100</v>
      </c>
      <c r="F193" s="99"/>
      <c r="G193" s="99"/>
      <c r="H193" s="99"/>
      <c r="I193" s="99"/>
      <c r="J193" s="99"/>
      <c r="K193" s="100" t="e">
        <v>#DIV/0!</v>
      </c>
      <c r="M193" s="101"/>
      <c r="N193" s="101"/>
    </row>
    <row r="194" spans="1:14" s="97" customFormat="1">
      <c r="A194" s="94">
        <v>42895</v>
      </c>
      <c r="B194" s="95">
        <v>8</v>
      </c>
      <c r="E194" s="98">
        <v>180</v>
      </c>
      <c r="F194" s="99"/>
      <c r="G194" s="99"/>
      <c r="H194" s="99"/>
      <c r="I194" s="99"/>
      <c r="J194" s="99"/>
      <c r="K194" s="100" t="e">
        <v>#DIV/0!</v>
      </c>
      <c r="M194" s="101"/>
      <c r="N194" s="101"/>
    </row>
    <row r="195" spans="1:14" s="97" customFormat="1">
      <c r="A195" s="94">
        <v>42895</v>
      </c>
      <c r="B195" s="95">
        <v>9</v>
      </c>
      <c r="E195" s="98">
        <v>100</v>
      </c>
      <c r="F195" s="99"/>
      <c r="G195" s="99"/>
      <c r="H195" s="99"/>
      <c r="I195" s="99"/>
      <c r="J195" s="99"/>
      <c r="K195" s="100" t="e">
        <v>#DIV/0!</v>
      </c>
      <c r="M195" s="101"/>
      <c r="N195" s="101"/>
    </row>
    <row r="196" spans="1:14" s="97" customFormat="1">
      <c r="A196" s="94">
        <v>42895</v>
      </c>
      <c r="B196" s="95">
        <v>9</v>
      </c>
      <c r="E196" s="98">
        <v>180</v>
      </c>
      <c r="F196" s="99"/>
      <c r="G196" s="99"/>
      <c r="H196" s="99"/>
      <c r="I196" s="99"/>
      <c r="J196" s="99"/>
      <c r="K196" s="100" t="e">
        <v>#DIV/0!</v>
      </c>
      <c r="M196" s="101"/>
      <c r="N196" s="101"/>
    </row>
    <row r="197" spans="1:14" s="97" customFormat="1">
      <c r="A197" s="94">
        <v>42895</v>
      </c>
      <c r="B197" s="95">
        <v>10</v>
      </c>
      <c r="E197" s="98">
        <v>100</v>
      </c>
      <c r="F197" s="99"/>
      <c r="G197" s="99"/>
      <c r="H197" s="99"/>
      <c r="I197" s="99"/>
      <c r="J197" s="99"/>
      <c r="K197" s="100" t="e">
        <v>#DIV/0!</v>
      </c>
      <c r="M197" s="101"/>
      <c r="N197" s="101"/>
    </row>
    <row r="198" spans="1:14" s="97" customFormat="1">
      <c r="A198" s="94">
        <v>42895</v>
      </c>
      <c r="B198" s="95">
        <v>10</v>
      </c>
      <c r="E198" s="98">
        <v>180</v>
      </c>
      <c r="F198" s="99"/>
      <c r="G198" s="99"/>
      <c r="H198" s="99"/>
      <c r="I198" s="99"/>
      <c r="J198" s="99"/>
      <c r="K198" s="100" t="e">
        <v>#DIV/0!</v>
      </c>
      <c r="M198" s="101"/>
      <c r="N198" s="101"/>
    </row>
    <row r="199" spans="1:14" s="97" customFormat="1">
      <c r="A199" s="94">
        <v>42895</v>
      </c>
      <c r="B199" s="95">
        <v>11</v>
      </c>
      <c r="E199" s="98">
        <v>100</v>
      </c>
      <c r="F199" s="99"/>
      <c r="G199" s="99"/>
      <c r="H199" s="99"/>
      <c r="I199" s="99"/>
      <c r="J199" s="99"/>
      <c r="K199" s="100" t="e">
        <v>#DIV/0!</v>
      </c>
      <c r="M199" s="101"/>
      <c r="N199" s="101"/>
    </row>
    <row r="200" spans="1:14" s="97" customFormat="1">
      <c r="A200" s="94">
        <v>42895</v>
      </c>
      <c r="B200" s="95">
        <v>11</v>
      </c>
      <c r="E200" s="98">
        <v>180</v>
      </c>
      <c r="F200" s="99"/>
      <c r="G200" s="99"/>
      <c r="H200" s="99"/>
      <c r="I200" s="99"/>
      <c r="J200" s="99"/>
      <c r="K200" s="100" t="e">
        <v>#DIV/0!</v>
      </c>
      <c r="M200" s="101"/>
      <c r="N200" s="101"/>
    </row>
    <row r="201" spans="1:14" s="97" customFormat="1">
      <c r="A201" s="94">
        <v>42895</v>
      </c>
      <c r="B201" s="95">
        <v>12</v>
      </c>
      <c r="E201" s="98">
        <v>100</v>
      </c>
      <c r="F201" s="99"/>
      <c r="G201" s="99"/>
      <c r="H201" s="99"/>
      <c r="I201" s="99"/>
      <c r="J201" s="99"/>
      <c r="K201" s="100" t="e">
        <v>#DIV/0!</v>
      </c>
      <c r="M201" s="101"/>
      <c r="N201" s="101"/>
    </row>
    <row r="202" spans="1:14" s="97" customFormat="1">
      <c r="A202" s="94">
        <v>42895</v>
      </c>
      <c r="B202" s="95">
        <v>12</v>
      </c>
      <c r="E202" s="98">
        <v>180</v>
      </c>
      <c r="F202" s="99"/>
      <c r="G202" s="99"/>
      <c r="H202" s="99"/>
      <c r="I202" s="99"/>
      <c r="J202" s="99"/>
      <c r="K202" s="100" t="e">
        <v>#DIV/0!</v>
      </c>
      <c r="M202" s="101"/>
      <c r="N202" s="101"/>
    </row>
    <row r="203" spans="1:14" s="97" customFormat="1">
      <c r="A203" s="94">
        <v>42895</v>
      </c>
      <c r="B203" s="95">
        <v>13</v>
      </c>
      <c r="C203" s="96"/>
      <c r="E203" s="98">
        <v>100</v>
      </c>
      <c r="F203" s="99"/>
      <c r="G203" s="99"/>
      <c r="H203" s="99"/>
      <c r="I203" s="99"/>
      <c r="J203" s="99"/>
      <c r="K203" s="100" t="e">
        <v>#DIV/0!</v>
      </c>
      <c r="M203" s="101"/>
      <c r="N203" s="101"/>
    </row>
    <row r="204" spans="1:14" s="97" customFormat="1">
      <c r="A204" s="94">
        <v>42895</v>
      </c>
      <c r="B204" s="95">
        <v>13</v>
      </c>
      <c r="C204" s="96"/>
      <c r="E204" s="98">
        <v>180</v>
      </c>
      <c r="F204" s="99"/>
      <c r="G204" s="99"/>
      <c r="H204" s="99"/>
      <c r="I204" s="99"/>
      <c r="J204" s="99"/>
      <c r="K204" s="100" t="e">
        <v>#DIV/0!</v>
      </c>
      <c r="M204" s="101"/>
      <c r="N204" s="101"/>
    </row>
    <row r="205" spans="1:14" s="97" customFormat="1">
      <c r="A205" s="94">
        <v>42895</v>
      </c>
      <c r="B205" s="95">
        <v>14</v>
      </c>
      <c r="E205" s="98">
        <v>100</v>
      </c>
      <c r="F205" s="99"/>
      <c r="G205" s="99"/>
      <c r="H205" s="99"/>
      <c r="I205" s="99"/>
      <c r="J205" s="99"/>
      <c r="K205" s="100" t="e">
        <v>#DIV/0!</v>
      </c>
      <c r="M205" s="101"/>
      <c r="N205" s="101"/>
    </row>
    <row r="206" spans="1:14" s="97" customFormat="1">
      <c r="A206" s="94">
        <v>42895</v>
      </c>
      <c r="B206" s="95">
        <v>14</v>
      </c>
      <c r="C206" s="96"/>
      <c r="E206" s="98">
        <v>180</v>
      </c>
      <c r="F206" s="99"/>
      <c r="G206" s="99"/>
      <c r="H206" s="99"/>
      <c r="I206" s="99"/>
      <c r="J206" s="99"/>
      <c r="K206" s="100" t="e">
        <v>#DIV/0!</v>
      </c>
      <c r="M206" s="101"/>
      <c r="N206" s="101"/>
    </row>
    <row r="207" spans="1:14" s="97" customFormat="1">
      <c r="A207" s="94">
        <v>42895</v>
      </c>
      <c r="B207" s="95">
        <v>15</v>
      </c>
      <c r="E207" s="98">
        <v>100</v>
      </c>
      <c r="F207" s="99"/>
      <c r="G207" s="99"/>
      <c r="H207" s="99"/>
      <c r="I207" s="99"/>
      <c r="J207" s="99"/>
      <c r="K207" s="100" t="e">
        <v>#DIV/0!</v>
      </c>
      <c r="M207" s="101"/>
      <c r="N207" s="101"/>
    </row>
    <row r="208" spans="1:14" s="97" customFormat="1">
      <c r="A208" s="94">
        <v>42895</v>
      </c>
      <c r="B208" s="95">
        <v>15</v>
      </c>
      <c r="C208" s="96"/>
      <c r="E208" s="98">
        <v>180</v>
      </c>
      <c r="F208" s="99"/>
      <c r="G208" s="99"/>
      <c r="H208" s="99"/>
      <c r="I208" s="99"/>
      <c r="J208" s="99"/>
      <c r="K208" s="100" t="e">
        <v>#DIV/0!</v>
      </c>
      <c r="M208" s="101"/>
      <c r="N208" s="101"/>
    </row>
    <row r="209" spans="1:14" s="97" customFormat="1">
      <c r="A209" s="94">
        <v>42895</v>
      </c>
      <c r="B209" s="95">
        <v>16</v>
      </c>
      <c r="E209" s="98">
        <v>100</v>
      </c>
      <c r="F209" s="99"/>
      <c r="G209" s="99"/>
      <c r="H209" s="99"/>
      <c r="I209" s="99"/>
      <c r="J209" s="99"/>
      <c r="K209" s="100" t="e">
        <v>#DIV/0!</v>
      </c>
      <c r="M209" s="101"/>
      <c r="N209" s="101"/>
    </row>
    <row r="210" spans="1:14" s="97" customFormat="1">
      <c r="A210" s="94">
        <v>42895</v>
      </c>
      <c r="B210" s="95">
        <v>16</v>
      </c>
      <c r="E210" s="98">
        <v>180</v>
      </c>
      <c r="F210" s="99"/>
      <c r="G210" s="99"/>
      <c r="H210" s="99"/>
      <c r="I210" s="99"/>
      <c r="J210" s="99"/>
      <c r="K210" s="100" t="e">
        <v>#DIV/0!</v>
      </c>
      <c r="M210" s="101"/>
      <c r="N210" s="101"/>
    </row>
    <row r="211" spans="1:14" s="97" customFormat="1">
      <c r="A211" s="94">
        <v>42895</v>
      </c>
      <c r="B211" s="95">
        <v>17</v>
      </c>
      <c r="E211" s="98">
        <v>100</v>
      </c>
      <c r="F211" s="99"/>
      <c r="G211" s="99"/>
      <c r="H211" s="99"/>
      <c r="I211" s="99"/>
      <c r="J211" s="99"/>
      <c r="K211" s="100" t="e">
        <v>#DIV/0!</v>
      </c>
      <c r="M211" s="101"/>
      <c r="N211" s="101"/>
    </row>
    <row r="212" spans="1:14" s="97" customFormat="1">
      <c r="A212" s="94">
        <v>42895</v>
      </c>
      <c r="B212" s="95">
        <v>17</v>
      </c>
      <c r="E212" s="98">
        <v>180</v>
      </c>
      <c r="F212" s="99"/>
      <c r="G212" s="99"/>
      <c r="H212" s="99"/>
      <c r="I212" s="99"/>
      <c r="J212" s="99"/>
      <c r="K212" s="100" t="e">
        <v>#DIV/0!</v>
      </c>
    </row>
    <row r="213" spans="1:14" s="97" customFormat="1">
      <c r="A213" s="94">
        <v>42895</v>
      </c>
      <c r="B213" s="95">
        <v>18</v>
      </c>
      <c r="E213" s="98">
        <v>100</v>
      </c>
      <c r="F213" s="99"/>
      <c r="G213" s="99"/>
      <c r="H213" s="99"/>
      <c r="I213" s="99"/>
      <c r="J213" s="99"/>
      <c r="K213" s="100" t="e">
        <v>#DIV/0!</v>
      </c>
    </row>
    <row r="214" spans="1:14" s="97" customFormat="1">
      <c r="A214" s="94">
        <v>42895</v>
      </c>
      <c r="B214" s="95">
        <v>18</v>
      </c>
      <c r="E214" s="98">
        <v>180</v>
      </c>
      <c r="F214" s="99"/>
      <c r="G214" s="99"/>
      <c r="H214" s="99"/>
      <c r="I214" s="99"/>
      <c r="J214" s="99"/>
      <c r="K214" s="100" t="e">
        <v>#DIV/0!</v>
      </c>
    </row>
    <row r="215" spans="1:14" s="97" customFormat="1">
      <c r="A215" s="94">
        <v>42895</v>
      </c>
      <c r="B215" s="95">
        <v>19</v>
      </c>
      <c r="E215" s="98">
        <v>100</v>
      </c>
      <c r="F215" s="99"/>
      <c r="G215" s="99"/>
      <c r="H215" s="99"/>
      <c r="I215" s="99"/>
      <c r="J215" s="99"/>
      <c r="K215" s="100" t="e">
        <v>#DIV/0!</v>
      </c>
    </row>
    <row r="216" spans="1:14" s="97" customFormat="1">
      <c r="A216" s="94">
        <v>42895</v>
      </c>
      <c r="B216" s="95">
        <v>19</v>
      </c>
      <c r="C216" s="96"/>
      <c r="E216" s="98">
        <v>180</v>
      </c>
      <c r="F216" s="99"/>
      <c r="G216" s="99"/>
      <c r="H216" s="99"/>
      <c r="I216" s="99"/>
      <c r="J216" s="99"/>
      <c r="K216" s="100" t="e">
        <v>#DIV/0!</v>
      </c>
    </row>
    <row r="217" spans="1:14" s="97" customFormat="1">
      <c r="A217" s="94">
        <v>42895</v>
      </c>
      <c r="B217" s="95">
        <v>20</v>
      </c>
      <c r="C217" s="96"/>
      <c r="E217" s="98">
        <v>100</v>
      </c>
      <c r="F217" s="99"/>
      <c r="G217" s="99"/>
      <c r="H217" s="99"/>
      <c r="I217" s="99"/>
      <c r="J217" s="99"/>
      <c r="K217" s="100" t="e">
        <v>#DIV/0!</v>
      </c>
    </row>
    <row r="218" spans="1:14" s="97" customFormat="1">
      <c r="A218" s="94">
        <v>42895</v>
      </c>
      <c r="B218" s="95">
        <v>20</v>
      </c>
      <c r="E218" s="98">
        <v>180</v>
      </c>
      <c r="F218" s="99"/>
      <c r="G218" s="99"/>
      <c r="H218" s="99"/>
      <c r="I218" s="99"/>
      <c r="J218" s="99"/>
      <c r="K218" s="100" t="e">
        <v>#DIV/0!</v>
      </c>
    </row>
    <row r="219" spans="1:14" s="97" customFormat="1">
      <c r="A219" s="94">
        <v>42895</v>
      </c>
      <c r="B219" s="95">
        <v>21</v>
      </c>
      <c r="E219" s="98">
        <v>100</v>
      </c>
      <c r="F219" s="99"/>
      <c r="G219" s="99"/>
      <c r="H219" s="99"/>
      <c r="I219" s="99"/>
      <c r="J219" s="99"/>
      <c r="K219" s="100" t="e">
        <v>#DIV/0!</v>
      </c>
    </row>
    <row r="220" spans="1:14" s="97" customFormat="1">
      <c r="A220" s="94">
        <v>42895</v>
      </c>
      <c r="B220" s="95">
        <v>21</v>
      </c>
      <c r="E220" s="98">
        <v>180</v>
      </c>
      <c r="F220" s="99"/>
      <c r="G220" s="99"/>
      <c r="H220" s="99"/>
      <c r="I220" s="99"/>
      <c r="J220" s="99"/>
      <c r="K220" s="100" t="e">
        <v>#DIV/0!</v>
      </c>
    </row>
    <row r="221" spans="1:14" s="97" customFormat="1">
      <c r="A221" s="94">
        <v>42895</v>
      </c>
      <c r="B221" s="95">
        <v>22</v>
      </c>
      <c r="E221" s="98">
        <v>100</v>
      </c>
      <c r="F221" s="99"/>
      <c r="G221" s="99"/>
      <c r="H221" s="99"/>
      <c r="I221" s="99"/>
      <c r="J221" s="99"/>
      <c r="K221" s="100" t="e">
        <v>#DIV/0!</v>
      </c>
    </row>
    <row r="222" spans="1:14" s="97" customFormat="1">
      <c r="A222" s="94">
        <v>42895</v>
      </c>
      <c r="B222" s="95">
        <v>22</v>
      </c>
      <c r="E222" s="98">
        <v>180</v>
      </c>
      <c r="F222" s="99"/>
      <c r="G222" s="99"/>
      <c r="H222" s="99"/>
      <c r="I222" s="99"/>
      <c r="J222" s="99"/>
      <c r="K222" s="100" t="e">
        <v>#DIV/0!</v>
      </c>
    </row>
    <row r="223" spans="1:14" s="97" customFormat="1">
      <c r="A223" s="94">
        <v>42895</v>
      </c>
      <c r="B223" s="95">
        <v>23</v>
      </c>
      <c r="C223" s="96"/>
      <c r="E223" s="98">
        <v>100</v>
      </c>
      <c r="F223" s="99"/>
      <c r="G223" s="99"/>
      <c r="H223" s="99"/>
      <c r="I223" s="99"/>
      <c r="J223" s="99"/>
      <c r="K223" s="100" t="e">
        <v>#DIV/0!</v>
      </c>
    </row>
    <row r="224" spans="1:14" s="97" customFormat="1">
      <c r="A224" s="94">
        <v>42895</v>
      </c>
      <c r="B224" s="95">
        <v>23</v>
      </c>
      <c r="E224" s="98">
        <v>180</v>
      </c>
      <c r="F224" s="99"/>
      <c r="G224" s="99"/>
      <c r="H224" s="99"/>
      <c r="I224" s="99"/>
      <c r="J224" s="99"/>
      <c r="K224" s="100" t="e">
        <v>#DIV/0!</v>
      </c>
    </row>
    <row r="225" spans="1:14" s="97" customFormat="1">
      <c r="A225" s="94">
        <v>42895</v>
      </c>
      <c r="B225" s="95">
        <v>24</v>
      </c>
      <c r="C225" s="96"/>
      <c r="E225" s="98">
        <v>100</v>
      </c>
      <c r="F225" s="99"/>
      <c r="G225" s="99"/>
      <c r="H225" s="99"/>
      <c r="I225" s="99"/>
      <c r="J225" s="99"/>
      <c r="K225" s="100" t="e">
        <v>#DIV/0!</v>
      </c>
    </row>
    <row r="226" spans="1:14" s="105" customFormat="1" ht="16" thickBot="1">
      <c r="A226" s="102">
        <v>42895</v>
      </c>
      <c r="B226" s="103">
        <v>24</v>
      </c>
      <c r="C226" s="104"/>
      <c r="E226" s="106">
        <v>180</v>
      </c>
      <c r="F226" s="107"/>
      <c r="G226" s="107"/>
      <c r="H226" s="107"/>
      <c r="I226" s="107"/>
      <c r="J226" s="107"/>
      <c r="K226" s="108" t="e">
        <v>#DIV/0!</v>
      </c>
    </row>
    <row r="227" spans="1:14" s="66" customFormat="1">
      <c r="A227" s="63">
        <v>42899</v>
      </c>
      <c r="B227" s="64">
        <v>1</v>
      </c>
      <c r="C227" s="65"/>
      <c r="E227" s="67">
        <v>100</v>
      </c>
      <c r="F227" s="68"/>
      <c r="G227" s="68"/>
      <c r="H227" s="68"/>
      <c r="I227" s="68"/>
      <c r="J227" s="68"/>
      <c r="K227" s="69" t="e">
        <v>#DIV/0!</v>
      </c>
      <c r="M227" s="70"/>
      <c r="N227" s="70"/>
    </row>
    <row r="228" spans="1:14" s="74" customFormat="1">
      <c r="A228" s="71">
        <v>42899</v>
      </c>
      <c r="B228" s="72">
        <v>1</v>
      </c>
      <c r="C228" s="73"/>
      <c r="E228" s="75">
        <v>180</v>
      </c>
      <c r="F228" s="76"/>
      <c r="G228" s="76"/>
      <c r="H228" s="76"/>
      <c r="I228" s="76"/>
      <c r="J228" s="76"/>
      <c r="K228" s="77" t="e">
        <v>#DIV/0!</v>
      </c>
      <c r="M228" s="78"/>
      <c r="N228" s="78"/>
    </row>
    <row r="229" spans="1:14" s="74" customFormat="1">
      <c r="A229" s="71">
        <v>42899</v>
      </c>
      <c r="B229" s="72">
        <v>2</v>
      </c>
      <c r="E229" s="75">
        <v>100</v>
      </c>
      <c r="F229" s="76"/>
      <c r="G229" s="76"/>
      <c r="H229" s="76"/>
      <c r="I229" s="76"/>
      <c r="J229" s="76"/>
      <c r="K229" s="77" t="e">
        <v>#DIV/0!</v>
      </c>
      <c r="M229" s="78"/>
      <c r="N229" s="78"/>
    </row>
    <row r="230" spans="1:14" s="74" customFormat="1">
      <c r="A230" s="71">
        <v>42899</v>
      </c>
      <c r="B230" s="72">
        <v>2</v>
      </c>
      <c r="E230" s="75">
        <v>180</v>
      </c>
      <c r="F230" s="76"/>
      <c r="G230" s="76"/>
      <c r="H230" s="76"/>
      <c r="I230" s="76"/>
      <c r="J230" s="76"/>
      <c r="K230" s="77" t="e">
        <v>#DIV/0!</v>
      </c>
      <c r="M230" s="78"/>
      <c r="N230" s="78"/>
    </row>
    <row r="231" spans="1:14" s="74" customFormat="1">
      <c r="A231" s="71">
        <v>42899</v>
      </c>
      <c r="B231" s="72">
        <v>3</v>
      </c>
      <c r="E231" s="75">
        <v>100</v>
      </c>
      <c r="F231" s="76"/>
      <c r="G231" s="76"/>
      <c r="H231" s="76"/>
      <c r="I231" s="76"/>
      <c r="J231" s="76"/>
      <c r="K231" s="77" t="e">
        <v>#DIV/0!</v>
      </c>
      <c r="M231" s="78"/>
      <c r="N231" s="78"/>
    </row>
    <row r="232" spans="1:14" s="74" customFormat="1">
      <c r="A232" s="71">
        <v>42899</v>
      </c>
      <c r="B232" s="72">
        <v>3</v>
      </c>
      <c r="E232" s="75">
        <v>180</v>
      </c>
      <c r="F232" s="76"/>
      <c r="G232" s="76"/>
      <c r="H232" s="76"/>
      <c r="I232" s="76"/>
      <c r="J232" s="76"/>
      <c r="K232" s="77" t="e">
        <v>#DIV/0!</v>
      </c>
      <c r="M232" s="78"/>
      <c r="N232" s="78"/>
    </row>
    <row r="233" spans="1:14" s="74" customFormat="1">
      <c r="A233" s="71">
        <v>42899</v>
      </c>
      <c r="B233" s="72">
        <v>4</v>
      </c>
      <c r="E233" s="75">
        <v>100</v>
      </c>
      <c r="F233" s="76"/>
      <c r="G233" s="76"/>
      <c r="H233" s="76"/>
      <c r="I233" s="76"/>
      <c r="J233" s="76"/>
      <c r="K233" s="77" t="e">
        <v>#DIV/0!</v>
      </c>
      <c r="M233" s="78"/>
      <c r="N233" s="78"/>
    </row>
    <row r="234" spans="1:14" s="74" customFormat="1">
      <c r="A234" s="71">
        <v>42899</v>
      </c>
      <c r="B234" s="72">
        <v>4</v>
      </c>
      <c r="E234" s="75">
        <v>180</v>
      </c>
      <c r="F234" s="76"/>
      <c r="G234" s="76"/>
      <c r="H234" s="76"/>
      <c r="I234" s="76"/>
      <c r="J234" s="76"/>
      <c r="K234" s="77" t="e">
        <v>#DIV/0!</v>
      </c>
      <c r="M234" s="78"/>
      <c r="N234" s="78"/>
    </row>
    <row r="235" spans="1:14" s="74" customFormat="1">
      <c r="A235" s="71">
        <v>42899</v>
      </c>
      <c r="B235" s="72">
        <v>5</v>
      </c>
      <c r="E235" s="75">
        <v>100</v>
      </c>
      <c r="F235" s="76"/>
      <c r="G235" s="76"/>
      <c r="H235" s="76"/>
      <c r="I235" s="76"/>
      <c r="J235" s="76"/>
      <c r="K235" s="77" t="e">
        <v>#DIV/0!</v>
      </c>
      <c r="M235" s="78"/>
      <c r="N235" s="78"/>
    </row>
    <row r="236" spans="1:14" s="74" customFormat="1">
      <c r="A236" s="71">
        <v>42899</v>
      </c>
      <c r="B236" s="72">
        <v>5</v>
      </c>
      <c r="E236" s="75">
        <v>180</v>
      </c>
      <c r="F236" s="76"/>
      <c r="G236" s="76"/>
      <c r="H236" s="76"/>
      <c r="I236" s="76"/>
      <c r="J236" s="76"/>
      <c r="K236" s="77" t="e">
        <v>#DIV/0!</v>
      </c>
      <c r="M236" s="78"/>
      <c r="N236" s="78"/>
    </row>
    <row r="237" spans="1:14" s="74" customFormat="1">
      <c r="A237" s="71">
        <v>42899</v>
      </c>
      <c r="B237" s="72">
        <v>6</v>
      </c>
      <c r="E237" s="75">
        <v>100</v>
      </c>
      <c r="F237" s="76"/>
      <c r="G237" s="76"/>
      <c r="H237" s="76"/>
      <c r="I237" s="76"/>
      <c r="J237" s="76"/>
      <c r="K237" s="77" t="e">
        <v>#DIV/0!</v>
      </c>
      <c r="M237" s="78"/>
      <c r="N237" s="78"/>
    </row>
    <row r="238" spans="1:14" s="74" customFormat="1">
      <c r="A238" s="71">
        <v>42899</v>
      </c>
      <c r="B238" s="72">
        <v>6</v>
      </c>
      <c r="E238" s="75">
        <v>180</v>
      </c>
      <c r="F238" s="76"/>
      <c r="G238" s="76"/>
      <c r="H238" s="76"/>
      <c r="I238" s="76"/>
      <c r="J238" s="76"/>
      <c r="K238" s="77" t="e">
        <v>#DIV/0!</v>
      </c>
      <c r="M238" s="78"/>
      <c r="N238" s="78"/>
    </row>
    <row r="239" spans="1:14" s="74" customFormat="1">
      <c r="A239" s="71">
        <v>42899</v>
      </c>
      <c r="B239" s="72">
        <v>7</v>
      </c>
      <c r="E239" s="75">
        <v>100</v>
      </c>
      <c r="F239" s="76"/>
      <c r="G239" s="76"/>
      <c r="H239" s="76"/>
      <c r="I239" s="76"/>
      <c r="J239" s="76"/>
      <c r="K239" s="77" t="e">
        <v>#DIV/0!</v>
      </c>
      <c r="M239" s="78"/>
      <c r="N239" s="78"/>
    </row>
    <row r="240" spans="1:14" s="74" customFormat="1">
      <c r="A240" s="71">
        <v>42899</v>
      </c>
      <c r="B240" s="72">
        <v>7</v>
      </c>
      <c r="E240" s="75">
        <v>180</v>
      </c>
      <c r="F240" s="76"/>
      <c r="G240" s="76"/>
      <c r="H240" s="76"/>
      <c r="I240" s="76"/>
      <c r="J240" s="76"/>
      <c r="K240" s="77" t="e">
        <v>#DIV/0!</v>
      </c>
      <c r="M240" s="78"/>
      <c r="N240" s="78"/>
    </row>
    <row r="241" spans="1:14" s="74" customFormat="1">
      <c r="A241" s="71">
        <v>42899</v>
      </c>
      <c r="B241" s="72">
        <v>8</v>
      </c>
      <c r="E241" s="75">
        <v>100</v>
      </c>
      <c r="F241" s="76"/>
      <c r="G241" s="76"/>
      <c r="H241" s="76"/>
      <c r="I241" s="76"/>
      <c r="J241" s="76"/>
      <c r="K241" s="77" t="e">
        <v>#DIV/0!</v>
      </c>
      <c r="M241" s="78"/>
      <c r="N241" s="78"/>
    </row>
    <row r="242" spans="1:14" s="74" customFormat="1">
      <c r="A242" s="71">
        <v>42899</v>
      </c>
      <c r="B242" s="72">
        <v>8</v>
      </c>
      <c r="E242" s="75">
        <v>180</v>
      </c>
      <c r="F242" s="76"/>
      <c r="G242" s="76"/>
      <c r="H242" s="76"/>
      <c r="I242" s="76"/>
      <c r="J242" s="76"/>
      <c r="K242" s="77" t="e">
        <v>#DIV/0!</v>
      </c>
      <c r="M242" s="78"/>
      <c r="N242" s="78"/>
    </row>
    <row r="243" spans="1:14" s="74" customFormat="1">
      <c r="A243" s="71">
        <v>42899</v>
      </c>
      <c r="B243" s="72">
        <v>9</v>
      </c>
      <c r="E243" s="75">
        <v>100</v>
      </c>
      <c r="F243" s="76"/>
      <c r="G243" s="76"/>
      <c r="H243" s="76"/>
      <c r="I243" s="76"/>
      <c r="J243" s="76"/>
      <c r="K243" s="77" t="e">
        <v>#DIV/0!</v>
      </c>
      <c r="M243" s="78"/>
      <c r="N243" s="78"/>
    </row>
    <row r="244" spans="1:14" s="74" customFormat="1">
      <c r="A244" s="71">
        <v>42899</v>
      </c>
      <c r="B244" s="72">
        <v>9</v>
      </c>
      <c r="E244" s="75">
        <v>180</v>
      </c>
      <c r="F244" s="76"/>
      <c r="G244" s="76"/>
      <c r="H244" s="76"/>
      <c r="I244" s="76"/>
      <c r="J244" s="76"/>
      <c r="K244" s="77" t="e">
        <v>#DIV/0!</v>
      </c>
      <c r="M244" s="78"/>
      <c r="N244" s="78"/>
    </row>
    <row r="245" spans="1:14" s="74" customFormat="1">
      <c r="A245" s="71">
        <v>42899</v>
      </c>
      <c r="B245" s="72">
        <v>10</v>
      </c>
      <c r="E245" s="75">
        <v>100</v>
      </c>
      <c r="F245" s="76"/>
      <c r="G245" s="76"/>
      <c r="H245" s="76"/>
      <c r="I245" s="76"/>
      <c r="J245" s="76"/>
      <c r="K245" s="77" t="e">
        <v>#DIV/0!</v>
      </c>
      <c r="M245" s="78"/>
      <c r="N245" s="78"/>
    </row>
    <row r="246" spans="1:14" s="74" customFormat="1">
      <c r="A246" s="71">
        <v>42899</v>
      </c>
      <c r="B246" s="72">
        <v>10</v>
      </c>
      <c r="E246" s="75">
        <v>180</v>
      </c>
      <c r="F246" s="76"/>
      <c r="G246" s="76"/>
      <c r="H246" s="76"/>
      <c r="I246" s="76"/>
      <c r="J246" s="76"/>
      <c r="K246" s="77" t="e">
        <v>#DIV/0!</v>
      </c>
      <c r="M246" s="78"/>
      <c r="N246" s="78"/>
    </row>
    <row r="247" spans="1:14" s="74" customFormat="1">
      <c r="A247" s="71">
        <v>42899</v>
      </c>
      <c r="B247" s="72">
        <v>11</v>
      </c>
      <c r="E247" s="75">
        <v>100</v>
      </c>
      <c r="F247" s="76"/>
      <c r="G247" s="76"/>
      <c r="H247" s="76"/>
      <c r="I247" s="76"/>
      <c r="J247" s="76"/>
      <c r="K247" s="77" t="e">
        <v>#DIV/0!</v>
      </c>
      <c r="M247" s="78"/>
      <c r="N247" s="78"/>
    </row>
    <row r="248" spans="1:14" s="74" customFormat="1">
      <c r="A248" s="71">
        <v>42899</v>
      </c>
      <c r="B248" s="72">
        <v>11</v>
      </c>
      <c r="E248" s="75">
        <v>180</v>
      </c>
      <c r="F248" s="76"/>
      <c r="G248" s="76"/>
      <c r="H248" s="76"/>
      <c r="I248" s="76"/>
      <c r="J248" s="76"/>
      <c r="K248" s="77" t="e">
        <v>#DIV/0!</v>
      </c>
      <c r="M248" s="78"/>
      <c r="N248" s="78"/>
    </row>
    <row r="249" spans="1:14" s="74" customFormat="1">
      <c r="A249" s="71">
        <v>42899</v>
      </c>
      <c r="B249" s="72">
        <v>12</v>
      </c>
      <c r="E249" s="75">
        <v>100</v>
      </c>
      <c r="F249" s="76"/>
      <c r="G249" s="76"/>
      <c r="H249" s="76"/>
      <c r="I249" s="76"/>
      <c r="J249" s="76"/>
      <c r="K249" s="77" t="e">
        <v>#DIV/0!</v>
      </c>
      <c r="M249" s="78"/>
      <c r="N249" s="78"/>
    </row>
    <row r="250" spans="1:14" s="74" customFormat="1">
      <c r="A250" s="71">
        <v>42899</v>
      </c>
      <c r="B250" s="72">
        <v>12</v>
      </c>
      <c r="E250" s="75">
        <v>180</v>
      </c>
      <c r="F250" s="76"/>
      <c r="G250" s="76"/>
      <c r="H250" s="76"/>
      <c r="I250" s="76"/>
      <c r="J250" s="76"/>
      <c r="K250" s="77" t="e">
        <v>#DIV/0!</v>
      </c>
      <c r="M250" s="78"/>
      <c r="N250" s="78"/>
    </row>
    <row r="251" spans="1:14" s="74" customFormat="1">
      <c r="A251" s="71">
        <v>42899</v>
      </c>
      <c r="B251" s="72">
        <v>13</v>
      </c>
      <c r="C251" s="73"/>
      <c r="E251" s="75">
        <v>100</v>
      </c>
      <c r="F251" s="76"/>
      <c r="G251" s="76"/>
      <c r="H251" s="76"/>
      <c r="I251" s="76"/>
      <c r="J251" s="76"/>
      <c r="K251" s="77" t="e">
        <v>#DIV/0!</v>
      </c>
      <c r="M251" s="78"/>
      <c r="N251" s="78"/>
    </row>
    <row r="252" spans="1:14" s="74" customFormat="1">
      <c r="A252" s="71">
        <v>42899</v>
      </c>
      <c r="B252" s="72">
        <v>13</v>
      </c>
      <c r="C252" s="73"/>
      <c r="E252" s="75">
        <v>180</v>
      </c>
      <c r="F252" s="76"/>
      <c r="G252" s="76"/>
      <c r="H252" s="76"/>
      <c r="I252" s="76"/>
      <c r="J252" s="76"/>
      <c r="K252" s="77" t="e">
        <v>#DIV/0!</v>
      </c>
      <c r="M252" s="78"/>
      <c r="N252" s="78"/>
    </row>
    <row r="253" spans="1:14" s="74" customFormat="1">
      <c r="A253" s="71">
        <v>42899</v>
      </c>
      <c r="B253" s="72">
        <v>14</v>
      </c>
      <c r="E253" s="75">
        <v>100</v>
      </c>
      <c r="F253" s="76"/>
      <c r="G253" s="76"/>
      <c r="H253" s="76"/>
      <c r="I253" s="76"/>
      <c r="J253" s="76"/>
      <c r="K253" s="77" t="e">
        <v>#DIV/0!</v>
      </c>
      <c r="M253" s="78"/>
      <c r="N253" s="78"/>
    </row>
    <row r="254" spans="1:14" s="74" customFormat="1">
      <c r="A254" s="71">
        <v>42899</v>
      </c>
      <c r="B254" s="72">
        <v>14</v>
      </c>
      <c r="C254" s="73"/>
      <c r="E254" s="75">
        <v>180</v>
      </c>
      <c r="F254" s="76"/>
      <c r="G254" s="76"/>
      <c r="H254" s="76"/>
      <c r="I254" s="76"/>
      <c r="J254" s="76"/>
      <c r="K254" s="77" t="e">
        <v>#DIV/0!</v>
      </c>
      <c r="M254" s="78"/>
      <c r="N254" s="78"/>
    </row>
    <row r="255" spans="1:14" s="74" customFormat="1">
      <c r="A255" s="71">
        <v>42899</v>
      </c>
      <c r="B255" s="72">
        <v>15</v>
      </c>
      <c r="E255" s="75">
        <v>100</v>
      </c>
      <c r="F255" s="76"/>
      <c r="G255" s="76"/>
      <c r="H255" s="76"/>
      <c r="I255" s="76"/>
      <c r="J255" s="76"/>
      <c r="K255" s="77" t="e">
        <v>#DIV/0!</v>
      </c>
      <c r="M255" s="78"/>
      <c r="N255" s="78"/>
    </row>
    <row r="256" spans="1:14" s="74" customFormat="1">
      <c r="A256" s="71">
        <v>42899</v>
      </c>
      <c r="B256" s="72">
        <v>15</v>
      </c>
      <c r="C256" s="73"/>
      <c r="E256" s="75">
        <v>180</v>
      </c>
      <c r="F256" s="76"/>
      <c r="G256" s="76"/>
      <c r="H256" s="76"/>
      <c r="I256" s="76"/>
      <c r="J256" s="76"/>
      <c r="K256" s="77" t="e">
        <v>#DIV/0!</v>
      </c>
      <c r="M256" s="78"/>
      <c r="N256" s="78"/>
    </row>
    <row r="257" spans="1:14" s="74" customFormat="1">
      <c r="A257" s="71">
        <v>42899</v>
      </c>
      <c r="B257" s="72">
        <v>16</v>
      </c>
      <c r="E257" s="75">
        <v>100</v>
      </c>
      <c r="F257" s="76"/>
      <c r="G257" s="76"/>
      <c r="H257" s="76"/>
      <c r="I257" s="76"/>
      <c r="J257" s="76"/>
      <c r="K257" s="77" t="e">
        <v>#DIV/0!</v>
      </c>
      <c r="M257" s="78"/>
      <c r="N257" s="78"/>
    </row>
    <row r="258" spans="1:14" s="74" customFormat="1">
      <c r="A258" s="71">
        <v>42899</v>
      </c>
      <c r="B258" s="72">
        <v>16</v>
      </c>
      <c r="E258" s="75">
        <v>180</v>
      </c>
      <c r="F258" s="76"/>
      <c r="G258" s="76"/>
      <c r="H258" s="76"/>
      <c r="I258" s="76"/>
      <c r="J258" s="76"/>
      <c r="K258" s="77" t="e">
        <v>#DIV/0!</v>
      </c>
      <c r="M258" s="78"/>
      <c r="N258" s="78"/>
    </row>
    <row r="259" spans="1:14" s="74" customFormat="1">
      <c r="A259" s="71">
        <v>42899</v>
      </c>
      <c r="B259" s="72">
        <v>17</v>
      </c>
      <c r="E259" s="75">
        <v>100</v>
      </c>
      <c r="F259" s="76"/>
      <c r="G259" s="76"/>
      <c r="H259" s="76"/>
      <c r="I259" s="76"/>
      <c r="J259" s="76"/>
      <c r="K259" s="77" t="e">
        <v>#DIV/0!</v>
      </c>
      <c r="M259" s="78"/>
      <c r="N259" s="78"/>
    </row>
    <row r="260" spans="1:14" s="74" customFormat="1">
      <c r="A260" s="71">
        <v>42899</v>
      </c>
      <c r="B260" s="72">
        <v>17</v>
      </c>
      <c r="E260" s="75">
        <v>180</v>
      </c>
      <c r="F260" s="76"/>
      <c r="G260" s="76"/>
      <c r="H260" s="76"/>
      <c r="I260" s="76"/>
      <c r="J260" s="76"/>
      <c r="K260" s="77" t="e">
        <v>#DIV/0!</v>
      </c>
    </row>
    <row r="261" spans="1:14" s="74" customFormat="1">
      <c r="A261" s="71">
        <v>42899</v>
      </c>
      <c r="B261" s="72">
        <v>18</v>
      </c>
      <c r="E261" s="75">
        <v>100</v>
      </c>
      <c r="F261" s="76"/>
      <c r="G261" s="76"/>
      <c r="H261" s="76"/>
      <c r="I261" s="76"/>
      <c r="J261" s="76"/>
      <c r="K261" s="77" t="e">
        <v>#DIV/0!</v>
      </c>
    </row>
    <row r="262" spans="1:14" s="74" customFormat="1">
      <c r="A262" s="71">
        <v>42899</v>
      </c>
      <c r="B262" s="72">
        <v>18</v>
      </c>
      <c r="E262" s="75">
        <v>180</v>
      </c>
      <c r="F262" s="76"/>
      <c r="G262" s="76"/>
      <c r="H262" s="76"/>
      <c r="I262" s="76"/>
      <c r="J262" s="76"/>
      <c r="K262" s="77" t="e">
        <v>#DIV/0!</v>
      </c>
    </row>
    <row r="263" spans="1:14" s="74" customFormat="1">
      <c r="A263" s="71">
        <v>42899</v>
      </c>
      <c r="B263" s="72">
        <v>19</v>
      </c>
      <c r="E263" s="75">
        <v>100</v>
      </c>
      <c r="F263" s="76"/>
      <c r="G263" s="76"/>
      <c r="H263" s="76"/>
      <c r="I263" s="76"/>
      <c r="J263" s="76"/>
      <c r="K263" s="77" t="e">
        <v>#DIV/0!</v>
      </c>
    </row>
    <row r="264" spans="1:14" s="74" customFormat="1">
      <c r="A264" s="71">
        <v>42899</v>
      </c>
      <c r="B264" s="72">
        <v>19</v>
      </c>
      <c r="C264" s="73"/>
      <c r="E264" s="75">
        <v>180</v>
      </c>
      <c r="F264" s="76"/>
      <c r="G264" s="76"/>
      <c r="H264" s="76"/>
      <c r="I264" s="76"/>
      <c r="J264" s="76"/>
      <c r="K264" s="77" t="e">
        <v>#DIV/0!</v>
      </c>
    </row>
    <row r="265" spans="1:14" s="74" customFormat="1">
      <c r="A265" s="71">
        <v>42899</v>
      </c>
      <c r="B265" s="72">
        <v>20</v>
      </c>
      <c r="C265" s="73"/>
      <c r="E265" s="75">
        <v>100</v>
      </c>
      <c r="F265" s="76"/>
      <c r="G265" s="76"/>
      <c r="H265" s="76"/>
      <c r="I265" s="76"/>
      <c r="J265" s="76"/>
      <c r="K265" s="77" t="e">
        <v>#DIV/0!</v>
      </c>
    </row>
    <row r="266" spans="1:14" s="74" customFormat="1">
      <c r="A266" s="71">
        <v>42899</v>
      </c>
      <c r="B266" s="72">
        <v>20</v>
      </c>
      <c r="E266" s="75">
        <v>180</v>
      </c>
      <c r="F266" s="76"/>
      <c r="G266" s="76"/>
      <c r="H266" s="76"/>
      <c r="I266" s="76"/>
      <c r="J266" s="76"/>
      <c r="K266" s="77" t="e">
        <v>#DIV/0!</v>
      </c>
    </row>
    <row r="267" spans="1:14" s="74" customFormat="1">
      <c r="A267" s="71">
        <v>42899</v>
      </c>
      <c r="B267" s="72">
        <v>21</v>
      </c>
      <c r="E267" s="75">
        <v>100</v>
      </c>
      <c r="F267" s="76"/>
      <c r="G267" s="76"/>
      <c r="H267" s="76"/>
      <c r="I267" s="76"/>
      <c r="J267" s="76"/>
      <c r="K267" s="77" t="e">
        <v>#DIV/0!</v>
      </c>
    </row>
    <row r="268" spans="1:14" s="74" customFormat="1">
      <c r="A268" s="71">
        <v>42899</v>
      </c>
      <c r="B268" s="72">
        <v>21</v>
      </c>
      <c r="E268" s="75">
        <v>180</v>
      </c>
      <c r="F268" s="76"/>
      <c r="G268" s="76"/>
      <c r="H268" s="76"/>
      <c r="I268" s="76"/>
      <c r="J268" s="76"/>
      <c r="K268" s="77" t="e">
        <v>#DIV/0!</v>
      </c>
    </row>
    <row r="269" spans="1:14" s="74" customFormat="1">
      <c r="A269" s="71">
        <v>42899</v>
      </c>
      <c r="B269" s="72">
        <v>22</v>
      </c>
      <c r="E269" s="75">
        <v>100</v>
      </c>
      <c r="F269" s="76"/>
      <c r="G269" s="76"/>
      <c r="H269" s="76"/>
      <c r="I269" s="76"/>
      <c r="J269" s="76"/>
      <c r="K269" s="77" t="e">
        <v>#DIV/0!</v>
      </c>
    </row>
    <row r="270" spans="1:14" s="74" customFormat="1">
      <c r="A270" s="71">
        <v>42899</v>
      </c>
      <c r="B270" s="72">
        <v>22</v>
      </c>
      <c r="E270" s="75">
        <v>180</v>
      </c>
      <c r="F270" s="76"/>
      <c r="G270" s="76"/>
      <c r="H270" s="76"/>
      <c r="I270" s="76"/>
      <c r="J270" s="76"/>
      <c r="K270" s="77" t="e">
        <v>#DIV/0!</v>
      </c>
    </row>
    <row r="271" spans="1:14" s="74" customFormat="1">
      <c r="A271" s="71">
        <v>42899</v>
      </c>
      <c r="B271" s="72">
        <v>23</v>
      </c>
      <c r="C271" s="73"/>
      <c r="E271" s="75">
        <v>100</v>
      </c>
      <c r="F271" s="76"/>
      <c r="G271" s="76"/>
      <c r="H271" s="76"/>
      <c r="I271" s="76"/>
      <c r="J271" s="76"/>
      <c r="K271" s="77" t="e">
        <v>#DIV/0!</v>
      </c>
    </row>
    <row r="272" spans="1:14" s="74" customFormat="1">
      <c r="A272" s="71">
        <v>42899</v>
      </c>
      <c r="B272" s="72">
        <v>23</v>
      </c>
      <c r="E272" s="75">
        <v>180</v>
      </c>
      <c r="F272" s="76"/>
      <c r="G272" s="76"/>
      <c r="H272" s="76"/>
      <c r="I272" s="76"/>
      <c r="J272" s="76"/>
      <c r="K272" s="77" t="e">
        <v>#DIV/0!</v>
      </c>
    </row>
    <row r="273" spans="1:14" s="74" customFormat="1">
      <c r="A273" s="71">
        <v>42899</v>
      </c>
      <c r="B273" s="72">
        <v>24</v>
      </c>
      <c r="C273" s="73"/>
      <c r="E273" s="75">
        <v>100</v>
      </c>
      <c r="F273" s="76"/>
      <c r="G273" s="76"/>
      <c r="H273" s="76"/>
      <c r="I273" s="76"/>
      <c r="J273" s="76"/>
      <c r="K273" s="77" t="e">
        <v>#DIV/0!</v>
      </c>
    </row>
    <row r="274" spans="1:14" s="82" customFormat="1" ht="16" thickBot="1">
      <c r="A274" s="79">
        <v>42899</v>
      </c>
      <c r="B274" s="80">
        <v>24</v>
      </c>
      <c r="C274" s="81"/>
      <c r="E274" s="83">
        <v>180</v>
      </c>
      <c r="F274" s="84"/>
      <c r="G274" s="84"/>
      <c r="H274" s="84"/>
      <c r="I274" s="84"/>
      <c r="J274" s="84"/>
      <c r="K274" s="85" t="e">
        <v>#DIV/0!</v>
      </c>
    </row>
    <row r="275" spans="1:14" s="89" customFormat="1">
      <c r="A275" s="86">
        <v>42902</v>
      </c>
      <c r="B275" s="87">
        <v>1</v>
      </c>
      <c r="C275" s="88"/>
      <c r="E275" s="90">
        <v>100</v>
      </c>
      <c r="F275" s="91"/>
      <c r="G275" s="91"/>
      <c r="H275" s="91"/>
      <c r="I275" s="91"/>
      <c r="J275" s="91"/>
      <c r="K275" s="92" t="e">
        <v>#DIV/0!</v>
      </c>
      <c r="M275" s="93"/>
      <c r="N275" s="93"/>
    </row>
    <row r="276" spans="1:14" s="97" customFormat="1">
      <c r="A276" s="94">
        <v>42902</v>
      </c>
      <c r="B276" s="95">
        <v>1</v>
      </c>
      <c r="C276" s="96"/>
      <c r="E276" s="98">
        <v>180</v>
      </c>
      <c r="F276" s="99"/>
      <c r="G276" s="99"/>
      <c r="H276" s="99"/>
      <c r="I276" s="99"/>
      <c r="J276" s="99"/>
      <c r="K276" s="100" t="e">
        <v>#DIV/0!</v>
      </c>
      <c r="M276" s="101"/>
      <c r="N276" s="101"/>
    </row>
    <row r="277" spans="1:14" s="97" customFormat="1">
      <c r="A277" s="94">
        <v>42902</v>
      </c>
      <c r="B277" s="95">
        <v>2</v>
      </c>
      <c r="E277" s="98">
        <v>100</v>
      </c>
      <c r="F277" s="99"/>
      <c r="G277" s="99"/>
      <c r="H277" s="99"/>
      <c r="I277" s="99"/>
      <c r="J277" s="99"/>
      <c r="K277" s="100" t="e">
        <v>#DIV/0!</v>
      </c>
      <c r="M277" s="101"/>
      <c r="N277" s="101"/>
    </row>
    <row r="278" spans="1:14" s="97" customFormat="1">
      <c r="A278" s="94">
        <v>42902</v>
      </c>
      <c r="B278" s="95">
        <v>2</v>
      </c>
      <c r="E278" s="98">
        <v>180</v>
      </c>
      <c r="F278" s="99"/>
      <c r="G278" s="99"/>
      <c r="H278" s="99"/>
      <c r="I278" s="99"/>
      <c r="J278" s="99"/>
      <c r="K278" s="100" t="e">
        <v>#DIV/0!</v>
      </c>
      <c r="M278" s="101"/>
      <c r="N278" s="101"/>
    </row>
    <row r="279" spans="1:14" s="97" customFormat="1">
      <c r="A279" s="94">
        <v>42902</v>
      </c>
      <c r="B279" s="95">
        <v>3</v>
      </c>
      <c r="E279" s="98">
        <v>100</v>
      </c>
      <c r="F279" s="99"/>
      <c r="G279" s="99"/>
      <c r="H279" s="99"/>
      <c r="I279" s="99"/>
      <c r="J279" s="99"/>
      <c r="K279" s="100" t="e">
        <v>#DIV/0!</v>
      </c>
      <c r="M279" s="101"/>
      <c r="N279" s="101"/>
    </row>
    <row r="280" spans="1:14" s="97" customFormat="1">
      <c r="A280" s="94">
        <v>42902</v>
      </c>
      <c r="B280" s="95">
        <v>3</v>
      </c>
      <c r="E280" s="98">
        <v>180</v>
      </c>
      <c r="F280" s="99"/>
      <c r="G280" s="99"/>
      <c r="H280" s="99"/>
      <c r="I280" s="99"/>
      <c r="J280" s="99"/>
      <c r="K280" s="100" t="e">
        <v>#DIV/0!</v>
      </c>
      <c r="M280" s="101"/>
      <c r="N280" s="101"/>
    </row>
    <row r="281" spans="1:14" s="97" customFormat="1">
      <c r="A281" s="94">
        <v>42902</v>
      </c>
      <c r="B281" s="95">
        <v>4</v>
      </c>
      <c r="E281" s="98">
        <v>100</v>
      </c>
      <c r="F281" s="99"/>
      <c r="G281" s="99"/>
      <c r="H281" s="99"/>
      <c r="I281" s="99"/>
      <c r="J281" s="99"/>
      <c r="K281" s="100" t="e">
        <v>#DIV/0!</v>
      </c>
      <c r="M281" s="101"/>
      <c r="N281" s="101"/>
    </row>
    <row r="282" spans="1:14" s="97" customFormat="1">
      <c r="A282" s="94">
        <v>42902</v>
      </c>
      <c r="B282" s="95">
        <v>4</v>
      </c>
      <c r="E282" s="98">
        <v>180</v>
      </c>
      <c r="F282" s="99"/>
      <c r="G282" s="99"/>
      <c r="H282" s="99"/>
      <c r="I282" s="99"/>
      <c r="J282" s="99"/>
      <c r="K282" s="100" t="e">
        <v>#DIV/0!</v>
      </c>
      <c r="M282" s="101"/>
      <c r="N282" s="101"/>
    </row>
    <row r="283" spans="1:14" s="97" customFormat="1">
      <c r="A283" s="94">
        <v>42902</v>
      </c>
      <c r="B283" s="95">
        <v>5</v>
      </c>
      <c r="E283" s="98">
        <v>100</v>
      </c>
      <c r="F283" s="99"/>
      <c r="G283" s="99"/>
      <c r="H283" s="99"/>
      <c r="I283" s="99"/>
      <c r="J283" s="99"/>
      <c r="K283" s="100" t="e">
        <v>#DIV/0!</v>
      </c>
      <c r="M283" s="101"/>
      <c r="N283" s="101"/>
    </row>
    <row r="284" spans="1:14" s="97" customFormat="1">
      <c r="A284" s="94">
        <v>42902</v>
      </c>
      <c r="B284" s="95">
        <v>5</v>
      </c>
      <c r="E284" s="98">
        <v>180</v>
      </c>
      <c r="F284" s="99"/>
      <c r="G284" s="99"/>
      <c r="H284" s="99"/>
      <c r="I284" s="99"/>
      <c r="J284" s="99"/>
      <c r="K284" s="100" t="e">
        <v>#DIV/0!</v>
      </c>
      <c r="M284" s="101"/>
      <c r="N284" s="101"/>
    </row>
    <row r="285" spans="1:14" s="97" customFormat="1">
      <c r="A285" s="94">
        <v>42902</v>
      </c>
      <c r="B285" s="95">
        <v>6</v>
      </c>
      <c r="E285" s="98">
        <v>100</v>
      </c>
      <c r="F285" s="99"/>
      <c r="G285" s="99"/>
      <c r="H285" s="99"/>
      <c r="I285" s="99"/>
      <c r="J285" s="99"/>
      <c r="K285" s="100" t="e">
        <v>#DIV/0!</v>
      </c>
      <c r="M285" s="101"/>
      <c r="N285" s="101"/>
    </row>
    <row r="286" spans="1:14" s="97" customFormat="1">
      <c r="A286" s="94">
        <v>42902</v>
      </c>
      <c r="B286" s="95">
        <v>6</v>
      </c>
      <c r="E286" s="98">
        <v>180</v>
      </c>
      <c r="F286" s="99"/>
      <c r="G286" s="99"/>
      <c r="H286" s="99"/>
      <c r="I286" s="99"/>
      <c r="J286" s="99"/>
      <c r="K286" s="100" t="e">
        <v>#DIV/0!</v>
      </c>
      <c r="M286" s="101"/>
      <c r="N286" s="101"/>
    </row>
    <row r="287" spans="1:14" s="97" customFormat="1">
      <c r="A287" s="94">
        <v>42902</v>
      </c>
      <c r="B287" s="95">
        <v>7</v>
      </c>
      <c r="E287" s="98">
        <v>100</v>
      </c>
      <c r="F287" s="99"/>
      <c r="G287" s="99"/>
      <c r="H287" s="99"/>
      <c r="I287" s="99"/>
      <c r="J287" s="99"/>
      <c r="K287" s="100" t="e">
        <v>#DIV/0!</v>
      </c>
      <c r="M287" s="101"/>
      <c r="N287" s="101"/>
    </row>
    <row r="288" spans="1:14" s="97" customFormat="1">
      <c r="A288" s="94">
        <v>42902</v>
      </c>
      <c r="B288" s="95">
        <v>7</v>
      </c>
      <c r="E288" s="98">
        <v>180</v>
      </c>
      <c r="F288" s="99"/>
      <c r="G288" s="99"/>
      <c r="H288" s="99"/>
      <c r="I288" s="99"/>
      <c r="J288" s="99"/>
      <c r="K288" s="100" t="e">
        <v>#DIV/0!</v>
      </c>
      <c r="M288" s="101"/>
      <c r="N288" s="101"/>
    </row>
    <row r="289" spans="1:14" s="97" customFormat="1">
      <c r="A289" s="94">
        <v>42902</v>
      </c>
      <c r="B289" s="95">
        <v>8</v>
      </c>
      <c r="E289" s="98">
        <v>100</v>
      </c>
      <c r="F289" s="99"/>
      <c r="G289" s="99"/>
      <c r="H289" s="99"/>
      <c r="I289" s="99"/>
      <c r="J289" s="99"/>
      <c r="K289" s="100" t="e">
        <v>#DIV/0!</v>
      </c>
      <c r="M289" s="101"/>
      <c r="N289" s="101"/>
    </row>
    <row r="290" spans="1:14" s="97" customFormat="1">
      <c r="A290" s="94">
        <v>42902</v>
      </c>
      <c r="B290" s="95">
        <v>8</v>
      </c>
      <c r="E290" s="98">
        <v>180</v>
      </c>
      <c r="F290" s="99"/>
      <c r="G290" s="99"/>
      <c r="H290" s="99"/>
      <c r="I290" s="99"/>
      <c r="J290" s="99"/>
      <c r="K290" s="100" t="e">
        <v>#DIV/0!</v>
      </c>
      <c r="M290" s="101"/>
      <c r="N290" s="101"/>
    </row>
    <row r="291" spans="1:14" s="97" customFormat="1">
      <c r="A291" s="94">
        <v>42902</v>
      </c>
      <c r="B291" s="95">
        <v>9</v>
      </c>
      <c r="E291" s="98">
        <v>100</v>
      </c>
      <c r="F291" s="99"/>
      <c r="G291" s="99"/>
      <c r="H291" s="99"/>
      <c r="I291" s="99"/>
      <c r="J291" s="99"/>
      <c r="K291" s="100" t="e">
        <v>#DIV/0!</v>
      </c>
      <c r="M291" s="101"/>
      <c r="N291" s="101"/>
    </row>
    <row r="292" spans="1:14" s="97" customFormat="1">
      <c r="A292" s="94">
        <v>42902</v>
      </c>
      <c r="B292" s="95">
        <v>9</v>
      </c>
      <c r="E292" s="98">
        <v>180</v>
      </c>
      <c r="F292" s="99"/>
      <c r="G292" s="99"/>
      <c r="H292" s="99"/>
      <c r="I292" s="99"/>
      <c r="J292" s="99"/>
      <c r="K292" s="100" t="e">
        <v>#DIV/0!</v>
      </c>
      <c r="M292" s="101"/>
      <c r="N292" s="101"/>
    </row>
    <row r="293" spans="1:14" s="97" customFormat="1">
      <c r="A293" s="94">
        <v>42902</v>
      </c>
      <c r="B293" s="95">
        <v>10</v>
      </c>
      <c r="E293" s="98">
        <v>100</v>
      </c>
      <c r="F293" s="99"/>
      <c r="G293" s="99"/>
      <c r="H293" s="99"/>
      <c r="I293" s="99"/>
      <c r="J293" s="99"/>
      <c r="K293" s="100" t="e">
        <v>#DIV/0!</v>
      </c>
      <c r="M293" s="101"/>
      <c r="N293" s="101"/>
    </row>
    <row r="294" spans="1:14" s="97" customFormat="1">
      <c r="A294" s="94">
        <v>42902</v>
      </c>
      <c r="B294" s="95">
        <v>10</v>
      </c>
      <c r="E294" s="98">
        <v>180</v>
      </c>
      <c r="F294" s="99"/>
      <c r="G294" s="99"/>
      <c r="H294" s="99"/>
      <c r="I294" s="99"/>
      <c r="J294" s="99"/>
      <c r="K294" s="100" t="e">
        <v>#DIV/0!</v>
      </c>
      <c r="M294" s="101"/>
      <c r="N294" s="101"/>
    </row>
    <row r="295" spans="1:14" s="97" customFormat="1">
      <c r="A295" s="94">
        <v>42902</v>
      </c>
      <c r="B295" s="95">
        <v>11</v>
      </c>
      <c r="E295" s="98">
        <v>100</v>
      </c>
      <c r="F295" s="99"/>
      <c r="G295" s="99"/>
      <c r="H295" s="99"/>
      <c r="I295" s="99"/>
      <c r="J295" s="99"/>
      <c r="K295" s="100" t="e">
        <v>#DIV/0!</v>
      </c>
      <c r="M295" s="101"/>
      <c r="N295" s="101"/>
    </row>
    <row r="296" spans="1:14" s="97" customFormat="1">
      <c r="A296" s="94">
        <v>42902</v>
      </c>
      <c r="B296" s="95">
        <v>11</v>
      </c>
      <c r="E296" s="98">
        <v>180</v>
      </c>
      <c r="F296" s="99"/>
      <c r="G296" s="99"/>
      <c r="H296" s="99"/>
      <c r="I296" s="99"/>
      <c r="J296" s="99"/>
      <c r="K296" s="100" t="e">
        <v>#DIV/0!</v>
      </c>
      <c r="M296" s="101"/>
      <c r="N296" s="101"/>
    </row>
    <row r="297" spans="1:14" s="97" customFormat="1">
      <c r="A297" s="94">
        <v>42902</v>
      </c>
      <c r="B297" s="95">
        <v>12</v>
      </c>
      <c r="E297" s="98">
        <v>100</v>
      </c>
      <c r="F297" s="99"/>
      <c r="G297" s="99"/>
      <c r="H297" s="99"/>
      <c r="I297" s="99"/>
      <c r="J297" s="99"/>
      <c r="K297" s="100" t="e">
        <v>#DIV/0!</v>
      </c>
      <c r="M297" s="101"/>
      <c r="N297" s="101"/>
    </row>
    <row r="298" spans="1:14" s="97" customFormat="1">
      <c r="A298" s="94">
        <v>42902</v>
      </c>
      <c r="B298" s="95">
        <v>12</v>
      </c>
      <c r="E298" s="98">
        <v>180</v>
      </c>
      <c r="F298" s="99"/>
      <c r="G298" s="99"/>
      <c r="H298" s="99"/>
      <c r="I298" s="99"/>
      <c r="J298" s="99"/>
      <c r="K298" s="100" t="e">
        <v>#DIV/0!</v>
      </c>
      <c r="M298" s="101"/>
      <c r="N298" s="101"/>
    </row>
    <row r="299" spans="1:14" s="97" customFormat="1">
      <c r="A299" s="94">
        <v>42902</v>
      </c>
      <c r="B299" s="95">
        <v>13</v>
      </c>
      <c r="C299" s="96"/>
      <c r="E299" s="98">
        <v>100</v>
      </c>
      <c r="F299" s="99"/>
      <c r="G299" s="99"/>
      <c r="H299" s="99"/>
      <c r="I299" s="99"/>
      <c r="J299" s="99"/>
      <c r="K299" s="100" t="e">
        <v>#DIV/0!</v>
      </c>
      <c r="M299" s="101"/>
      <c r="N299" s="101"/>
    </row>
    <row r="300" spans="1:14" s="97" customFormat="1">
      <c r="A300" s="94">
        <v>42902</v>
      </c>
      <c r="B300" s="95">
        <v>13</v>
      </c>
      <c r="C300" s="96"/>
      <c r="E300" s="98">
        <v>180</v>
      </c>
      <c r="F300" s="99"/>
      <c r="G300" s="99"/>
      <c r="H300" s="99"/>
      <c r="I300" s="99"/>
      <c r="J300" s="99"/>
      <c r="K300" s="100" t="e">
        <v>#DIV/0!</v>
      </c>
      <c r="M300" s="101"/>
      <c r="N300" s="101"/>
    </row>
    <row r="301" spans="1:14" s="97" customFormat="1">
      <c r="A301" s="94">
        <v>42902</v>
      </c>
      <c r="B301" s="95">
        <v>14</v>
      </c>
      <c r="E301" s="98">
        <v>100</v>
      </c>
      <c r="F301" s="99"/>
      <c r="G301" s="99"/>
      <c r="H301" s="99"/>
      <c r="I301" s="99"/>
      <c r="J301" s="99"/>
      <c r="K301" s="100" t="e">
        <v>#DIV/0!</v>
      </c>
      <c r="M301" s="101"/>
      <c r="N301" s="101"/>
    </row>
    <row r="302" spans="1:14" s="97" customFormat="1">
      <c r="A302" s="94">
        <v>42902</v>
      </c>
      <c r="B302" s="95">
        <v>14</v>
      </c>
      <c r="C302" s="96"/>
      <c r="E302" s="98">
        <v>180</v>
      </c>
      <c r="F302" s="99"/>
      <c r="G302" s="99"/>
      <c r="H302" s="99"/>
      <c r="I302" s="99"/>
      <c r="J302" s="99"/>
      <c r="K302" s="100" t="e">
        <v>#DIV/0!</v>
      </c>
      <c r="M302" s="101"/>
      <c r="N302" s="101"/>
    </row>
    <row r="303" spans="1:14" s="97" customFormat="1">
      <c r="A303" s="94">
        <v>42902</v>
      </c>
      <c r="B303" s="95">
        <v>15</v>
      </c>
      <c r="E303" s="98">
        <v>100</v>
      </c>
      <c r="F303" s="99"/>
      <c r="G303" s="99"/>
      <c r="H303" s="99"/>
      <c r="I303" s="99"/>
      <c r="J303" s="99"/>
      <c r="K303" s="100" t="e">
        <v>#DIV/0!</v>
      </c>
      <c r="M303" s="101"/>
      <c r="N303" s="101"/>
    </row>
    <row r="304" spans="1:14" s="97" customFormat="1">
      <c r="A304" s="94">
        <v>42902</v>
      </c>
      <c r="B304" s="95">
        <v>15</v>
      </c>
      <c r="C304" s="96"/>
      <c r="E304" s="98">
        <v>180</v>
      </c>
      <c r="F304" s="99"/>
      <c r="G304" s="99"/>
      <c r="H304" s="99"/>
      <c r="I304" s="99"/>
      <c r="J304" s="99"/>
      <c r="K304" s="100" t="e">
        <v>#DIV/0!</v>
      </c>
      <c r="M304" s="101"/>
      <c r="N304" s="101"/>
    </row>
    <row r="305" spans="1:14" s="97" customFormat="1">
      <c r="A305" s="94">
        <v>42902</v>
      </c>
      <c r="B305" s="95">
        <v>16</v>
      </c>
      <c r="E305" s="98">
        <v>100</v>
      </c>
      <c r="F305" s="99"/>
      <c r="G305" s="99"/>
      <c r="H305" s="99"/>
      <c r="I305" s="99"/>
      <c r="J305" s="99"/>
      <c r="K305" s="100" t="e">
        <v>#DIV/0!</v>
      </c>
      <c r="M305" s="101"/>
      <c r="N305" s="101"/>
    </row>
    <row r="306" spans="1:14" s="97" customFormat="1">
      <c r="A306" s="94">
        <v>42902</v>
      </c>
      <c r="B306" s="95">
        <v>16</v>
      </c>
      <c r="E306" s="98">
        <v>180</v>
      </c>
      <c r="F306" s="99"/>
      <c r="G306" s="99"/>
      <c r="H306" s="99"/>
      <c r="I306" s="99"/>
      <c r="J306" s="99"/>
      <c r="K306" s="100" t="e">
        <v>#DIV/0!</v>
      </c>
      <c r="M306" s="101"/>
      <c r="N306" s="101"/>
    </row>
    <row r="307" spans="1:14" s="97" customFormat="1">
      <c r="A307" s="94">
        <v>42902</v>
      </c>
      <c r="B307" s="95">
        <v>17</v>
      </c>
      <c r="E307" s="98">
        <v>100</v>
      </c>
      <c r="F307" s="99"/>
      <c r="G307" s="99"/>
      <c r="H307" s="99"/>
      <c r="I307" s="99"/>
      <c r="J307" s="99"/>
      <c r="K307" s="100" t="e">
        <v>#DIV/0!</v>
      </c>
      <c r="M307" s="101"/>
      <c r="N307" s="101"/>
    </row>
    <row r="308" spans="1:14" s="97" customFormat="1">
      <c r="A308" s="94">
        <v>42902</v>
      </c>
      <c r="B308" s="95">
        <v>17</v>
      </c>
      <c r="E308" s="98">
        <v>180</v>
      </c>
      <c r="F308" s="99"/>
      <c r="G308" s="99"/>
      <c r="H308" s="99"/>
      <c r="I308" s="99"/>
      <c r="J308" s="99"/>
      <c r="K308" s="100" t="e">
        <v>#DIV/0!</v>
      </c>
    </row>
    <row r="309" spans="1:14" s="97" customFormat="1">
      <c r="A309" s="94">
        <v>42902</v>
      </c>
      <c r="B309" s="95">
        <v>18</v>
      </c>
      <c r="E309" s="98">
        <v>100</v>
      </c>
      <c r="F309" s="99"/>
      <c r="G309" s="99"/>
      <c r="H309" s="99"/>
      <c r="I309" s="99"/>
      <c r="J309" s="99"/>
      <c r="K309" s="100" t="e">
        <v>#DIV/0!</v>
      </c>
    </row>
    <row r="310" spans="1:14" s="97" customFormat="1">
      <c r="A310" s="94">
        <v>42902</v>
      </c>
      <c r="B310" s="95">
        <v>18</v>
      </c>
      <c r="E310" s="98">
        <v>180</v>
      </c>
      <c r="F310" s="99"/>
      <c r="G310" s="99"/>
      <c r="H310" s="99"/>
      <c r="I310" s="99"/>
      <c r="J310" s="99"/>
      <c r="K310" s="100" t="e">
        <v>#DIV/0!</v>
      </c>
    </row>
    <row r="311" spans="1:14" s="97" customFormat="1">
      <c r="A311" s="94">
        <v>42902</v>
      </c>
      <c r="B311" s="95">
        <v>19</v>
      </c>
      <c r="E311" s="98">
        <v>100</v>
      </c>
      <c r="F311" s="99"/>
      <c r="G311" s="99"/>
      <c r="H311" s="99"/>
      <c r="I311" s="99"/>
      <c r="J311" s="99"/>
      <c r="K311" s="100" t="e">
        <v>#DIV/0!</v>
      </c>
    </row>
    <row r="312" spans="1:14" s="97" customFormat="1">
      <c r="A312" s="94">
        <v>42902</v>
      </c>
      <c r="B312" s="95">
        <v>19</v>
      </c>
      <c r="C312" s="96"/>
      <c r="E312" s="98">
        <v>180</v>
      </c>
      <c r="F312" s="99"/>
      <c r="G312" s="99"/>
      <c r="H312" s="99"/>
      <c r="I312" s="99"/>
      <c r="J312" s="99"/>
      <c r="K312" s="100" t="e">
        <v>#DIV/0!</v>
      </c>
    </row>
    <row r="313" spans="1:14" s="97" customFormat="1">
      <c r="A313" s="94">
        <v>42902</v>
      </c>
      <c r="B313" s="95">
        <v>20</v>
      </c>
      <c r="C313" s="96"/>
      <c r="E313" s="98">
        <v>100</v>
      </c>
      <c r="F313" s="99"/>
      <c r="G313" s="99"/>
      <c r="H313" s="99"/>
      <c r="I313" s="99"/>
      <c r="J313" s="99"/>
      <c r="K313" s="100" t="e">
        <v>#DIV/0!</v>
      </c>
    </row>
    <row r="314" spans="1:14" s="97" customFormat="1">
      <c r="A314" s="94">
        <v>42902</v>
      </c>
      <c r="B314" s="95">
        <v>20</v>
      </c>
      <c r="E314" s="98">
        <v>180</v>
      </c>
      <c r="F314" s="99"/>
      <c r="G314" s="99"/>
      <c r="H314" s="99"/>
      <c r="I314" s="99"/>
      <c r="J314" s="99"/>
      <c r="K314" s="100" t="e">
        <v>#DIV/0!</v>
      </c>
    </row>
    <row r="315" spans="1:14" s="97" customFormat="1">
      <c r="A315" s="94">
        <v>42902</v>
      </c>
      <c r="B315" s="95">
        <v>21</v>
      </c>
      <c r="E315" s="98">
        <v>100</v>
      </c>
      <c r="F315" s="99"/>
      <c r="G315" s="99"/>
      <c r="H315" s="99"/>
      <c r="I315" s="99"/>
      <c r="J315" s="99"/>
      <c r="K315" s="100" t="e">
        <v>#DIV/0!</v>
      </c>
    </row>
    <row r="316" spans="1:14" s="97" customFormat="1">
      <c r="A316" s="94">
        <v>42902</v>
      </c>
      <c r="B316" s="95">
        <v>21</v>
      </c>
      <c r="E316" s="98">
        <v>180</v>
      </c>
      <c r="F316" s="99"/>
      <c r="G316" s="99"/>
      <c r="H316" s="99"/>
      <c r="I316" s="99"/>
      <c r="J316" s="99"/>
      <c r="K316" s="100" t="e">
        <v>#DIV/0!</v>
      </c>
    </row>
    <row r="317" spans="1:14" s="97" customFormat="1">
      <c r="A317" s="94">
        <v>42902</v>
      </c>
      <c r="B317" s="95">
        <v>22</v>
      </c>
      <c r="E317" s="98">
        <v>100</v>
      </c>
      <c r="F317" s="99"/>
      <c r="G317" s="99"/>
      <c r="H317" s="99"/>
      <c r="I317" s="99"/>
      <c r="J317" s="99"/>
      <c r="K317" s="100" t="e">
        <v>#DIV/0!</v>
      </c>
    </row>
    <row r="318" spans="1:14" s="97" customFormat="1">
      <c r="A318" s="94">
        <v>42902</v>
      </c>
      <c r="B318" s="95">
        <v>22</v>
      </c>
      <c r="E318" s="98">
        <v>180</v>
      </c>
      <c r="F318" s="99"/>
      <c r="G318" s="99"/>
      <c r="H318" s="99"/>
      <c r="I318" s="99"/>
      <c r="J318" s="99"/>
      <c r="K318" s="100" t="e">
        <v>#DIV/0!</v>
      </c>
    </row>
    <row r="319" spans="1:14" s="97" customFormat="1">
      <c r="A319" s="94">
        <v>42902</v>
      </c>
      <c r="B319" s="95">
        <v>23</v>
      </c>
      <c r="C319" s="96"/>
      <c r="E319" s="98">
        <v>100</v>
      </c>
      <c r="F319" s="99"/>
      <c r="G319" s="99"/>
      <c r="H319" s="99"/>
      <c r="I319" s="99"/>
      <c r="J319" s="99"/>
      <c r="K319" s="100" t="e">
        <v>#DIV/0!</v>
      </c>
    </row>
    <row r="320" spans="1:14" s="97" customFormat="1">
      <c r="A320" s="94">
        <v>42902</v>
      </c>
      <c r="B320" s="95">
        <v>23</v>
      </c>
      <c r="E320" s="98">
        <v>180</v>
      </c>
      <c r="F320" s="99"/>
      <c r="G320" s="99"/>
      <c r="H320" s="99"/>
      <c r="I320" s="99"/>
      <c r="J320" s="99"/>
      <c r="K320" s="100" t="e">
        <v>#DIV/0!</v>
      </c>
    </row>
    <row r="321" spans="1:14" s="97" customFormat="1">
      <c r="A321" s="94">
        <v>42902</v>
      </c>
      <c r="B321" s="95">
        <v>24</v>
      </c>
      <c r="C321" s="96"/>
      <c r="E321" s="98">
        <v>100</v>
      </c>
      <c r="F321" s="99"/>
      <c r="G321" s="99"/>
      <c r="H321" s="99"/>
      <c r="I321" s="99"/>
      <c r="J321" s="99"/>
      <c r="K321" s="100" t="e">
        <v>#DIV/0!</v>
      </c>
    </row>
    <row r="322" spans="1:14" s="105" customFormat="1" ht="16" thickBot="1">
      <c r="A322" s="102">
        <v>42902</v>
      </c>
      <c r="B322" s="103">
        <v>24</v>
      </c>
      <c r="C322" s="104"/>
      <c r="E322" s="106">
        <v>180</v>
      </c>
      <c r="F322" s="107"/>
      <c r="G322" s="107"/>
      <c r="H322" s="107"/>
      <c r="I322" s="107"/>
      <c r="J322" s="107"/>
      <c r="K322" s="108" t="e">
        <v>#DIV/0!</v>
      </c>
    </row>
    <row r="323" spans="1:14" s="66" customFormat="1">
      <c r="A323" s="63">
        <v>42906</v>
      </c>
      <c r="B323" s="64">
        <v>1</v>
      </c>
      <c r="C323" s="65"/>
      <c r="E323" s="67">
        <v>100</v>
      </c>
      <c r="F323" s="68"/>
      <c r="G323" s="68"/>
      <c r="H323" s="68"/>
      <c r="I323" s="68"/>
      <c r="J323" s="68"/>
      <c r="K323" s="69" t="e">
        <v>#DIV/0!</v>
      </c>
      <c r="M323" s="70"/>
      <c r="N323" s="70"/>
    </row>
    <row r="324" spans="1:14" s="74" customFormat="1">
      <c r="A324" s="71">
        <v>42906</v>
      </c>
      <c r="B324" s="72">
        <v>1</v>
      </c>
      <c r="C324" s="73"/>
      <c r="E324" s="75">
        <v>180</v>
      </c>
      <c r="F324" s="76"/>
      <c r="G324" s="76"/>
      <c r="H324" s="76"/>
      <c r="I324" s="76"/>
      <c r="J324" s="76"/>
      <c r="K324" s="77" t="e">
        <v>#DIV/0!</v>
      </c>
      <c r="M324" s="78"/>
      <c r="N324" s="78"/>
    </row>
    <row r="325" spans="1:14" s="74" customFormat="1">
      <c r="A325" s="71">
        <v>42906</v>
      </c>
      <c r="B325" s="72">
        <v>2</v>
      </c>
      <c r="E325" s="75">
        <v>100</v>
      </c>
      <c r="F325" s="76"/>
      <c r="G325" s="76"/>
      <c r="H325" s="76"/>
      <c r="I325" s="76"/>
      <c r="J325" s="76"/>
      <c r="K325" s="77" t="e">
        <v>#DIV/0!</v>
      </c>
      <c r="M325" s="78"/>
      <c r="N325" s="78"/>
    </row>
    <row r="326" spans="1:14" s="74" customFormat="1">
      <c r="A326" s="71">
        <v>42906</v>
      </c>
      <c r="B326" s="72">
        <v>2</v>
      </c>
      <c r="E326" s="75">
        <v>180</v>
      </c>
      <c r="F326" s="76"/>
      <c r="G326" s="76"/>
      <c r="H326" s="76"/>
      <c r="I326" s="76"/>
      <c r="J326" s="76"/>
      <c r="K326" s="77" t="e">
        <v>#DIV/0!</v>
      </c>
      <c r="M326" s="78"/>
      <c r="N326" s="78"/>
    </row>
    <row r="327" spans="1:14" s="74" customFormat="1">
      <c r="A327" s="71">
        <v>42906</v>
      </c>
      <c r="B327" s="72">
        <v>3</v>
      </c>
      <c r="E327" s="75">
        <v>100</v>
      </c>
      <c r="F327" s="76"/>
      <c r="G327" s="76"/>
      <c r="H327" s="76"/>
      <c r="I327" s="76"/>
      <c r="J327" s="76"/>
      <c r="K327" s="77" t="e">
        <v>#DIV/0!</v>
      </c>
      <c r="M327" s="78"/>
      <c r="N327" s="78"/>
    </row>
    <row r="328" spans="1:14" s="74" customFormat="1">
      <c r="A328" s="71">
        <v>42906</v>
      </c>
      <c r="B328" s="72">
        <v>3</v>
      </c>
      <c r="E328" s="75">
        <v>180</v>
      </c>
      <c r="F328" s="76"/>
      <c r="G328" s="76"/>
      <c r="H328" s="76"/>
      <c r="I328" s="76"/>
      <c r="J328" s="76"/>
      <c r="K328" s="77" t="e">
        <v>#DIV/0!</v>
      </c>
      <c r="M328" s="78"/>
      <c r="N328" s="78"/>
    </row>
    <row r="329" spans="1:14" s="74" customFormat="1">
      <c r="A329" s="71">
        <v>42906</v>
      </c>
      <c r="B329" s="72">
        <v>4</v>
      </c>
      <c r="E329" s="75">
        <v>100</v>
      </c>
      <c r="F329" s="76"/>
      <c r="G329" s="76"/>
      <c r="H329" s="76"/>
      <c r="I329" s="76"/>
      <c r="J329" s="76"/>
      <c r="K329" s="77" t="e">
        <v>#DIV/0!</v>
      </c>
      <c r="M329" s="78"/>
      <c r="N329" s="78"/>
    </row>
    <row r="330" spans="1:14" s="74" customFormat="1">
      <c r="A330" s="71">
        <v>42906</v>
      </c>
      <c r="B330" s="72">
        <v>4</v>
      </c>
      <c r="E330" s="75">
        <v>180</v>
      </c>
      <c r="F330" s="76"/>
      <c r="G330" s="76"/>
      <c r="H330" s="76"/>
      <c r="I330" s="76"/>
      <c r="J330" s="76"/>
      <c r="K330" s="77" t="e">
        <v>#DIV/0!</v>
      </c>
      <c r="M330" s="78"/>
      <c r="N330" s="78"/>
    </row>
    <row r="331" spans="1:14" s="74" customFormat="1">
      <c r="A331" s="71">
        <v>42906</v>
      </c>
      <c r="B331" s="72">
        <v>5</v>
      </c>
      <c r="E331" s="75">
        <v>100</v>
      </c>
      <c r="F331" s="76"/>
      <c r="G331" s="76"/>
      <c r="H331" s="76"/>
      <c r="I331" s="76"/>
      <c r="J331" s="76"/>
      <c r="K331" s="77" t="e">
        <v>#DIV/0!</v>
      </c>
      <c r="M331" s="78"/>
      <c r="N331" s="78"/>
    </row>
    <row r="332" spans="1:14" s="74" customFormat="1">
      <c r="A332" s="71">
        <v>42906</v>
      </c>
      <c r="B332" s="72">
        <v>5</v>
      </c>
      <c r="E332" s="75">
        <v>180</v>
      </c>
      <c r="F332" s="76"/>
      <c r="G332" s="76"/>
      <c r="H332" s="76"/>
      <c r="I332" s="76"/>
      <c r="J332" s="76"/>
      <c r="K332" s="77" t="e">
        <v>#DIV/0!</v>
      </c>
      <c r="M332" s="78"/>
      <c r="N332" s="78"/>
    </row>
    <row r="333" spans="1:14" s="74" customFormat="1">
      <c r="A333" s="71">
        <v>42906</v>
      </c>
      <c r="B333" s="72">
        <v>6</v>
      </c>
      <c r="E333" s="75">
        <v>100</v>
      </c>
      <c r="F333" s="76"/>
      <c r="G333" s="76"/>
      <c r="H333" s="76"/>
      <c r="I333" s="76"/>
      <c r="J333" s="76"/>
      <c r="K333" s="77" t="e">
        <v>#DIV/0!</v>
      </c>
      <c r="M333" s="78"/>
      <c r="N333" s="78"/>
    </row>
    <row r="334" spans="1:14" s="74" customFormat="1">
      <c r="A334" s="71">
        <v>42906</v>
      </c>
      <c r="B334" s="72">
        <v>6</v>
      </c>
      <c r="E334" s="75">
        <v>180</v>
      </c>
      <c r="F334" s="76"/>
      <c r="G334" s="76"/>
      <c r="H334" s="76"/>
      <c r="I334" s="76"/>
      <c r="J334" s="76"/>
      <c r="K334" s="77" t="e">
        <v>#DIV/0!</v>
      </c>
      <c r="M334" s="78"/>
      <c r="N334" s="78"/>
    </row>
    <row r="335" spans="1:14" s="74" customFormat="1">
      <c r="A335" s="71">
        <v>42906</v>
      </c>
      <c r="B335" s="72">
        <v>7</v>
      </c>
      <c r="E335" s="75">
        <v>100</v>
      </c>
      <c r="F335" s="76"/>
      <c r="G335" s="76"/>
      <c r="H335" s="76"/>
      <c r="I335" s="76"/>
      <c r="J335" s="76"/>
      <c r="K335" s="77" t="e">
        <v>#DIV/0!</v>
      </c>
      <c r="M335" s="78"/>
      <c r="N335" s="78"/>
    </row>
    <row r="336" spans="1:14" s="74" customFormat="1">
      <c r="A336" s="71">
        <v>42906</v>
      </c>
      <c r="B336" s="72">
        <v>7</v>
      </c>
      <c r="E336" s="75">
        <v>180</v>
      </c>
      <c r="F336" s="76"/>
      <c r="G336" s="76"/>
      <c r="H336" s="76"/>
      <c r="I336" s="76"/>
      <c r="J336" s="76"/>
      <c r="K336" s="77" t="e">
        <v>#DIV/0!</v>
      </c>
      <c r="M336" s="78"/>
      <c r="N336" s="78"/>
    </row>
    <row r="337" spans="1:14" s="74" customFormat="1">
      <c r="A337" s="71">
        <v>42906</v>
      </c>
      <c r="B337" s="72">
        <v>8</v>
      </c>
      <c r="E337" s="75">
        <v>100</v>
      </c>
      <c r="F337" s="76"/>
      <c r="G337" s="76"/>
      <c r="H337" s="76"/>
      <c r="I337" s="76"/>
      <c r="J337" s="76"/>
      <c r="K337" s="77" t="e">
        <v>#DIV/0!</v>
      </c>
      <c r="M337" s="78"/>
      <c r="N337" s="78"/>
    </row>
    <row r="338" spans="1:14" s="74" customFormat="1">
      <c r="A338" s="71">
        <v>42906</v>
      </c>
      <c r="B338" s="72">
        <v>8</v>
      </c>
      <c r="E338" s="75">
        <v>180</v>
      </c>
      <c r="F338" s="76"/>
      <c r="G338" s="76"/>
      <c r="H338" s="76"/>
      <c r="I338" s="76"/>
      <c r="J338" s="76"/>
      <c r="K338" s="77" t="e">
        <v>#DIV/0!</v>
      </c>
      <c r="M338" s="78"/>
      <c r="N338" s="78"/>
    </row>
    <row r="339" spans="1:14" s="74" customFormat="1">
      <c r="A339" s="71">
        <v>42906</v>
      </c>
      <c r="B339" s="72">
        <v>9</v>
      </c>
      <c r="E339" s="75">
        <v>100</v>
      </c>
      <c r="F339" s="76"/>
      <c r="G339" s="76"/>
      <c r="H339" s="76"/>
      <c r="I339" s="76"/>
      <c r="J339" s="76"/>
      <c r="K339" s="77" t="e">
        <v>#DIV/0!</v>
      </c>
      <c r="M339" s="78"/>
      <c r="N339" s="78"/>
    </row>
    <row r="340" spans="1:14" s="74" customFormat="1">
      <c r="A340" s="71">
        <v>42906</v>
      </c>
      <c r="B340" s="72">
        <v>9</v>
      </c>
      <c r="E340" s="75">
        <v>180</v>
      </c>
      <c r="F340" s="76"/>
      <c r="G340" s="76"/>
      <c r="H340" s="76"/>
      <c r="I340" s="76"/>
      <c r="J340" s="76"/>
      <c r="K340" s="77" t="e">
        <v>#DIV/0!</v>
      </c>
      <c r="M340" s="78"/>
      <c r="N340" s="78"/>
    </row>
    <row r="341" spans="1:14" s="74" customFormat="1">
      <c r="A341" s="71">
        <v>42906</v>
      </c>
      <c r="B341" s="72">
        <v>10</v>
      </c>
      <c r="E341" s="75">
        <v>100</v>
      </c>
      <c r="F341" s="76"/>
      <c r="G341" s="76"/>
      <c r="H341" s="76"/>
      <c r="I341" s="76"/>
      <c r="J341" s="76"/>
      <c r="K341" s="77" t="e">
        <v>#DIV/0!</v>
      </c>
      <c r="M341" s="78"/>
      <c r="N341" s="78"/>
    </row>
    <row r="342" spans="1:14" s="74" customFormat="1">
      <c r="A342" s="71">
        <v>42906</v>
      </c>
      <c r="B342" s="72">
        <v>10</v>
      </c>
      <c r="E342" s="75">
        <v>180</v>
      </c>
      <c r="F342" s="76"/>
      <c r="G342" s="76"/>
      <c r="H342" s="76"/>
      <c r="I342" s="76"/>
      <c r="J342" s="76"/>
      <c r="K342" s="77" t="e">
        <v>#DIV/0!</v>
      </c>
      <c r="M342" s="78"/>
      <c r="N342" s="78"/>
    </row>
    <row r="343" spans="1:14" s="74" customFormat="1">
      <c r="A343" s="71">
        <v>42906</v>
      </c>
      <c r="B343" s="72">
        <v>11</v>
      </c>
      <c r="E343" s="75">
        <v>100</v>
      </c>
      <c r="F343" s="76"/>
      <c r="G343" s="76"/>
      <c r="H343" s="76"/>
      <c r="I343" s="76"/>
      <c r="J343" s="76"/>
      <c r="K343" s="77" t="e">
        <v>#DIV/0!</v>
      </c>
      <c r="M343" s="78"/>
      <c r="N343" s="78"/>
    </row>
    <row r="344" spans="1:14" s="74" customFormat="1">
      <c r="A344" s="71">
        <v>42906</v>
      </c>
      <c r="B344" s="72">
        <v>11</v>
      </c>
      <c r="E344" s="75">
        <v>180</v>
      </c>
      <c r="F344" s="76"/>
      <c r="G344" s="76"/>
      <c r="H344" s="76"/>
      <c r="I344" s="76"/>
      <c r="J344" s="76"/>
      <c r="K344" s="77" t="e">
        <v>#DIV/0!</v>
      </c>
      <c r="M344" s="78"/>
      <c r="N344" s="78"/>
    </row>
    <row r="345" spans="1:14" s="74" customFormat="1">
      <c r="A345" s="71">
        <v>42906</v>
      </c>
      <c r="B345" s="72">
        <v>12</v>
      </c>
      <c r="E345" s="75">
        <v>100</v>
      </c>
      <c r="F345" s="76"/>
      <c r="G345" s="76"/>
      <c r="H345" s="76"/>
      <c r="I345" s="76"/>
      <c r="J345" s="76"/>
      <c r="K345" s="77" t="e">
        <v>#DIV/0!</v>
      </c>
      <c r="M345" s="78"/>
      <c r="N345" s="78"/>
    </row>
    <row r="346" spans="1:14" s="74" customFormat="1">
      <c r="A346" s="71">
        <v>42906</v>
      </c>
      <c r="B346" s="72">
        <v>12</v>
      </c>
      <c r="E346" s="75">
        <v>180</v>
      </c>
      <c r="F346" s="76"/>
      <c r="G346" s="76"/>
      <c r="H346" s="76"/>
      <c r="I346" s="76"/>
      <c r="J346" s="76"/>
      <c r="K346" s="77" t="e">
        <v>#DIV/0!</v>
      </c>
      <c r="M346" s="78"/>
      <c r="N346" s="78"/>
    </row>
    <row r="347" spans="1:14" s="74" customFormat="1">
      <c r="A347" s="71">
        <v>42906</v>
      </c>
      <c r="B347" s="72">
        <v>13</v>
      </c>
      <c r="C347" s="73"/>
      <c r="E347" s="75">
        <v>100</v>
      </c>
      <c r="F347" s="76"/>
      <c r="G347" s="76"/>
      <c r="H347" s="76"/>
      <c r="I347" s="76"/>
      <c r="J347" s="76"/>
      <c r="K347" s="77" t="e">
        <v>#DIV/0!</v>
      </c>
      <c r="M347" s="78"/>
      <c r="N347" s="78"/>
    </row>
    <row r="348" spans="1:14" s="74" customFormat="1">
      <c r="A348" s="71">
        <v>42906</v>
      </c>
      <c r="B348" s="72">
        <v>13</v>
      </c>
      <c r="C348" s="73"/>
      <c r="E348" s="75">
        <v>180</v>
      </c>
      <c r="F348" s="76"/>
      <c r="G348" s="76"/>
      <c r="H348" s="76"/>
      <c r="I348" s="76"/>
      <c r="J348" s="76"/>
      <c r="K348" s="77" t="e">
        <v>#DIV/0!</v>
      </c>
      <c r="M348" s="78"/>
      <c r="N348" s="78"/>
    </row>
    <row r="349" spans="1:14" s="74" customFormat="1">
      <c r="A349" s="71">
        <v>42906</v>
      </c>
      <c r="B349" s="72">
        <v>14</v>
      </c>
      <c r="E349" s="75">
        <v>100</v>
      </c>
      <c r="F349" s="76"/>
      <c r="G349" s="76"/>
      <c r="H349" s="76"/>
      <c r="I349" s="76"/>
      <c r="J349" s="76"/>
      <c r="K349" s="77" t="e">
        <v>#DIV/0!</v>
      </c>
      <c r="M349" s="78"/>
      <c r="N349" s="78"/>
    </row>
    <row r="350" spans="1:14" s="74" customFormat="1">
      <c r="A350" s="71">
        <v>42906</v>
      </c>
      <c r="B350" s="72">
        <v>14</v>
      </c>
      <c r="C350" s="73"/>
      <c r="E350" s="75">
        <v>180</v>
      </c>
      <c r="F350" s="76"/>
      <c r="G350" s="76"/>
      <c r="H350" s="76"/>
      <c r="I350" s="76"/>
      <c r="J350" s="76"/>
      <c r="K350" s="77" t="e">
        <v>#DIV/0!</v>
      </c>
      <c r="M350" s="78"/>
      <c r="N350" s="78"/>
    </row>
    <row r="351" spans="1:14" s="74" customFormat="1">
      <c r="A351" s="71">
        <v>42906</v>
      </c>
      <c r="B351" s="72">
        <v>15</v>
      </c>
      <c r="E351" s="75">
        <v>100</v>
      </c>
      <c r="F351" s="76"/>
      <c r="G351" s="76"/>
      <c r="H351" s="76"/>
      <c r="I351" s="76"/>
      <c r="J351" s="76"/>
      <c r="K351" s="77" t="e">
        <v>#DIV/0!</v>
      </c>
      <c r="M351" s="78"/>
      <c r="N351" s="78"/>
    </row>
    <row r="352" spans="1:14" s="74" customFormat="1">
      <c r="A352" s="71">
        <v>42906</v>
      </c>
      <c r="B352" s="72">
        <v>15</v>
      </c>
      <c r="C352" s="73"/>
      <c r="E352" s="75">
        <v>180</v>
      </c>
      <c r="F352" s="76"/>
      <c r="G352" s="76"/>
      <c r="H352" s="76"/>
      <c r="I352" s="76"/>
      <c r="J352" s="76"/>
      <c r="K352" s="77" t="e">
        <v>#DIV/0!</v>
      </c>
      <c r="M352" s="78"/>
      <c r="N352" s="78"/>
    </row>
    <row r="353" spans="1:14" s="74" customFormat="1">
      <c r="A353" s="71">
        <v>42906</v>
      </c>
      <c r="B353" s="72">
        <v>16</v>
      </c>
      <c r="E353" s="75">
        <v>100</v>
      </c>
      <c r="F353" s="76"/>
      <c r="G353" s="76"/>
      <c r="H353" s="76"/>
      <c r="I353" s="76"/>
      <c r="J353" s="76"/>
      <c r="K353" s="77" t="e">
        <v>#DIV/0!</v>
      </c>
      <c r="M353" s="78"/>
      <c r="N353" s="78"/>
    </row>
    <row r="354" spans="1:14" s="74" customFormat="1">
      <c r="A354" s="71">
        <v>42906</v>
      </c>
      <c r="B354" s="72">
        <v>16</v>
      </c>
      <c r="E354" s="75">
        <v>180</v>
      </c>
      <c r="F354" s="76"/>
      <c r="G354" s="76"/>
      <c r="H354" s="76"/>
      <c r="I354" s="76"/>
      <c r="J354" s="76"/>
      <c r="K354" s="77" t="e">
        <v>#DIV/0!</v>
      </c>
      <c r="M354" s="78"/>
      <c r="N354" s="78"/>
    </row>
    <row r="355" spans="1:14" s="74" customFormat="1">
      <c r="A355" s="71">
        <v>42906</v>
      </c>
      <c r="B355" s="72">
        <v>17</v>
      </c>
      <c r="E355" s="75">
        <v>100</v>
      </c>
      <c r="F355" s="76"/>
      <c r="G355" s="76"/>
      <c r="H355" s="76"/>
      <c r="I355" s="76"/>
      <c r="J355" s="76"/>
      <c r="K355" s="77" t="e">
        <v>#DIV/0!</v>
      </c>
      <c r="M355" s="78"/>
      <c r="N355" s="78"/>
    </row>
    <row r="356" spans="1:14" s="74" customFormat="1">
      <c r="A356" s="71">
        <v>42906</v>
      </c>
      <c r="B356" s="72">
        <v>17</v>
      </c>
      <c r="E356" s="75">
        <v>180</v>
      </c>
      <c r="F356" s="76"/>
      <c r="G356" s="76"/>
      <c r="H356" s="76"/>
      <c r="I356" s="76"/>
      <c r="J356" s="76"/>
      <c r="K356" s="77" t="e">
        <v>#DIV/0!</v>
      </c>
    </row>
    <row r="357" spans="1:14" s="74" customFormat="1">
      <c r="A357" s="71">
        <v>42906</v>
      </c>
      <c r="B357" s="72">
        <v>18</v>
      </c>
      <c r="E357" s="75">
        <v>100</v>
      </c>
      <c r="F357" s="76"/>
      <c r="G357" s="76"/>
      <c r="H357" s="76"/>
      <c r="I357" s="76"/>
      <c r="J357" s="76"/>
      <c r="K357" s="77" t="e">
        <v>#DIV/0!</v>
      </c>
    </row>
    <row r="358" spans="1:14" s="74" customFormat="1">
      <c r="A358" s="71">
        <v>42906</v>
      </c>
      <c r="B358" s="72">
        <v>18</v>
      </c>
      <c r="E358" s="75">
        <v>180</v>
      </c>
      <c r="F358" s="76"/>
      <c r="G358" s="76"/>
      <c r="H358" s="76"/>
      <c r="I358" s="76"/>
      <c r="J358" s="76"/>
      <c r="K358" s="77" t="e">
        <v>#DIV/0!</v>
      </c>
    </row>
    <row r="359" spans="1:14" s="74" customFormat="1">
      <c r="A359" s="71">
        <v>42906</v>
      </c>
      <c r="B359" s="72">
        <v>19</v>
      </c>
      <c r="E359" s="75">
        <v>100</v>
      </c>
      <c r="F359" s="76"/>
      <c r="G359" s="76"/>
      <c r="H359" s="76"/>
      <c r="I359" s="76"/>
      <c r="J359" s="76"/>
      <c r="K359" s="77" t="e">
        <v>#DIV/0!</v>
      </c>
    </row>
    <row r="360" spans="1:14" s="74" customFormat="1">
      <c r="A360" s="71">
        <v>42906</v>
      </c>
      <c r="B360" s="72">
        <v>19</v>
      </c>
      <c r="C360" s="73"/>
      <c r="E360" s="75">
        <v>180</v>
      </c>
      <c r="F360" s="76"/>
      <c r="G360" s="76"/>
      <c r="H360" s="76"/>
      <c r="I360" s="76"/>
      <c r="J360" s="76"/>
      <c r="K360" s="77" t="e">
        <v>#DIV/0!</v>
      </c>
    </row>
    <row r="361" spans="1:14" s="74" customFormat="1">
      <c r="A361" s="71">
        <v>42906</v>
      </c>
      <c r="B361" s="72">
        <v>20</v>
      </c>
      <c r="C361" s="73"/>
      <c r="E361" s="75">
        <v>100</v>
      </c>
      <c r="F361" s="76"/>
      <c r="G361" s="76"/>
      <c r="H361" s="76"/>
      <c r="I361" s="76"/>
      <c r="J361" s="76"/>
      <c r="K361" s="77" t="e">
        <v>#DIV/0!</v>
      </c>
    </row>
    <row r="362" spans="1:14" s="74" customFormat="1">
      <c r="A362" s="71">
        <v>42906</v>
      </c>
      <c r="B362" s="72">
        <v>20</v>
      </c>
      <c r="E362" s="75">
        <v>180</v>
      </c>
      <c r="F362" s="76"/>
      <c r="G362" s="76"/>
      <c r="H362" s="76"/>
      <c r="I362" s="76"/>
      <c r="J362" s="76"/>
      <c r="K362" s="77" t="e">
        <v>#DIV/0!</v>
      </c>
    </row>
    <row r="363" spans="1:14" s="74" customFormat="1">
      <c r="A363" s="71">
        <v>42906</v>
      </c>
      <c r="B363" s="72">
        <v>21</v>
      </c>
      <c r="E363" s="75">
        <v>100</v>
      </c>
      <c r="F363" s="76"/>
      <c r="G363" s="76"/>
      <c r="H363" s="76"/>
      <c r="I363" s="76"/>
      <c r="J363" s="76"/>
      <c r="K363" s="77" t="e">
        <v>#DIV/0!</v>
      </c>
    </row>
    <row r="364" spans="1:14" s="74" customFormat="1">
      <c r="A364" s="71">
        <v>42906</v>
      </c>
      <c r="B364" s="72">
        <v>21</v>
      </c>
      <c r="E364" s="75">
        <v>180</v>
      </c>
      <c r="F364" s="76"/>
      <c r="G364" s="76"/>
      <c r="H364" s="76"/>
      <c r="I364" s="76"/>
      <c r="J364" s="76"/>
      <c r="K364" s="77" t="e">
        <v>#DIV/0!</v>
      </c>
    </row>
    <row r="365" spans="1:14" s="74" customFormat="1">
      <c r="A365" s="71">
        <v>42906</v>
      </c>
      <c r="B365" s="72">
        <v>22</v>
      </c>
      <c r="E365" s="75">
        <v>100</v>
      </c>
      <c r="F365" s="76"/>
      <c r="G365" s="76"/>
      <c r="H365" s="76"/>
      <c r="I365" s="76"/>
      <c r="J365" s="76"/>
      <c r="K365" s="77" t="e">
        <v>#DIV/0!</v>
      </c>
    </row>
    <row r="366" spans="1:14" s="74" customFormat="1">
      <c r="A366" s="71">
        <v>42906</v>
      </c>
      <c r="B366" s="72">
        <v>22</v>
      </c>
      <c r="E366" s="75">
        <v>180</v>
      </c>
      <c r="F366" s="76"/>
      <c r="G366" s="76"/>
      <c r="H366" s="76"/>
      <c r="I366" s="76"/>
      <c r="J366" s="76"/>
      <c r="K366" s="77" t="e">
        <v>#DIV/0!</v>
      </c>
    </row>
    <row r="367" spans="1:14" s="74" customFormat="1">
      <c r="A367" s="71">
        <v>42906</v>
      </c>
      <c r="B367" s="72">
        <v>23</v>
      </c>
      <c r="C367" s="73"/>
      <c r="E367" s="75">
        <v>100</v>
      </c>
      <c r="F367" s="76"/>
      <c r="G367" s="76"/>
      <c r="H367" s="76"/>
      <c r="I367" s="76"/>
      <c r="J367" s="76"/>
      <c r="K367" s="77" t="e">
        <v>#DIV/0!</v>
      </c>
    </row>
    <row r="368" spans="1:14" s="74" customFormat="1">
      <c r="A368" s="71">
        <v>42906</v>
      </c>
      <c r="B368" s="72">
        <v>23</v>
      </c>
      <c r="E368" s="75">
        <v>180</v>
      </c>
      <c r="F368" s="76"/>
      <c r="G368" s="76"/>
      <c r="H368" s="76"/>
      <c r="I368" s="76"/>
      <c r="J368" s="76"/>
      <c r="K368" s="77" t="e">
        <v>#DIV/0!</v>
      </c>
    </row>
    <row r="369" spans="1:14" s="74" customFormat="1">
      <c r="A369" s="71">
        <v>42906</v>
      </c>
      <c r="B369" s="72">
        <v>24</v>
      </c>
      <c r="C369" s="73"/>
      <c r="E369" s="75">
        <v>100</v>
      </c>
      <c r="F369" s="76"/>
      <c r="G369" s="76"/>
      <c r="H369" s="76"/>
      <c r="I369" s="76"/>
      <c r="J369" s="76"/>
      <c r="K369" s="77" t="e">
        <v>#DIV/0!</v>
      </c>
    </row>
    <row r="370" spans="1:14" s="82" customFormat="1" ht="16" thickBot="1">
      <c r="A370" s="79">
        <v>42906</v>
      </c>
      <c r="B370" s="80">
        <v>24</v>
      </c>
      <c r="C370" s="81"/>
      <c r="E370" s="83">
        <v>180</v>
      </c>
      <c r="F370" s="84"/>
      <c r="G370" s="84"/>
      <c r="H370" s="84"/>
      <c r="I370" s="84"/>
      <c r="J370" s="84"/>
      <c r="K370" s="85" t="e">
        <v>#DIV/0!</v>
      </c>
    </row>
    <row r="371" spans="1:14" s="89" customFormat="1">
      <c r="A371" s="86">
        <v>42909</v>
      </c>
      <c r="B371" s="87">
        <v>1</v>
      </c>
      <c r="C371" s="88"/>
      <c r="E371" s="90">
        <v>100</v>
      </c>
      <c r="F371" s="91"/>
      <c r="G371" s="91"/>
      <c r="H371" s="91"/>
      <c r="I371" s="91"/>
      <c r="J371" s="91"/>
      <c r="K371" s="92" t="e">
        <v>#DIV/0!</v>
      </c>
      <c r="M371" s="93"/>
      <c r="N371" s="93"/>
    </row>
    <row r="372" spans="1:14" s="97" customFormat="1">
      <c r="A372" s="94">
        <v>42909</v>
      </c>
      <c r="B372" s="95">
        <v>1</v>
      </c>
      <c r="C372" s="96"/>
      <c r="E372" s="98">
        <v>180</v>
      </c>
      <c r="F372" s="99"/>
      <c r="G372" s="99"/>
      <c r="H372" s="99"/>
      <c r="I372" s="99"/>
      <c r="J372" s="99"/>
      <c r="K372" s="100" t="e">
        <v>#DIV/0!</v>
      </c>
      <c r="M372" s="101"/>
      <c r="N372" s="101"/>
    </row>
    <row r="373" spans="1:14" s="97" customFormat="1">
      <c r="A373" s="94">
        <v>42909</v>
      </c>
      <c r="B373" s="95">
        <v>2</v>
      </c>
      <c r="E373" s="98">
        <v>100</v>
      </c>
      <c r="F373" s="99"/>
      <c r="G373" s="99"/>
      <c r="H373" s="99"/>
      <c r="I373" s="99"/>
      <c r="J373" s="99"/>
      <c r="K373" s="100" t="e">
        <v>#DIV/0!</v>
      </c>
      <c r="M373" s="101"/>
      <c r="N373" s="101"/>
    </row>
    <row r="374" spans="1:14" s="97" customFormat="1">
      <c r="A374" s="94">
        <v>42909</v>
      </c>
      <c r="B374" s="95">
        <v>2</v>
      </c>
      <c r="E374" s="98">
        <v>180</v>
      </c>
      <c r="F374" s="99"/>
      <c r="G374" s="99"/>
      <c r="H374" s="99"/>
      <c r="I374" s="99"/>
      <c r="J374" s="99"/>
      <c r="K374" s="100" t="e">
        <v>#DIV/0!</v>
      </c>
      <c r="M374" s="101"/>
      <c r="N374" s="101"/>
    </row>
    <row r="375" spans="1:14" s="97" customFormat="1">
      <c r="A375" s="94">
        <v>42909</v>
      </c>
      <c r="B375" s="95">
        <v>3</v>
      </c>
      <c r="E375" s="98">
        <v>100</v>
      </c>
      <c r="F375" s="99"/>
      <c r="G375" s="99"/>
      <c r="H375" s="99"/>
      <c r="I375" s="99"/>
      <c r="J375" s="99"/>
      <c r="K375" s="100" t="e">
        <v>#DIV/0!</v>
      </c>
      <c r="M375" s="101"/>
      <c r="N375" s="101"/>
    </row>
    <row r="376" spans="1:14" s="97" customFormat="1">
      <c r="A376" s="94">
        <v>42909</v>
      </c>
      <c r="B376" s="95">
        <v>3</v>
      </c>
      <c r="E376" s="98">
        <v>180</v>
      </c>
      <c r="F376" s="99"/>
      <c r="G376" s="99"/>
      <c r="H376" s="99"/>
      <c r="I376" s="99"/>
      <c r="J376" s="99"/>
      <c r="K376" s="100" t="e">
        <v>#DIV/0!</v>
      </c>
      <c r="M376" s="101"/>
      <c r="N376" s="101"/>
    </row>
    <row r="377" spans="1:14" s="97" customFormat="1">
      <c r="A377" s="94">
        <v>42909</v>
      </c>
      <c r="B377" s="95">
        <v>4</v>
      </c>
      <c r="E377" s="98">
        <v>100</v>
      </c>
      <c r="F377" s="99"/>
      <c r="G377" s="99"/>
      <c r="H377" s="99"/>
      <c r="I377" s="99"/>
      <c r="J377" s="99"/>
      <c r="K377" s="100" t="e">
        <v>#DIV/0!</v>
      </c>
      <c r="M377" s="101"/>
      <c r="N377" s="101"/>
    </row>
    <row r="378" spans="1:14" s="97" customFormat="1">
      <c r="A378" s="94">
        <v>42909</v>
      </c>
      <c r="B378" s="95">
        <v>4</v>
      </c>
      <c r="E378" s="98">
        <v>180</v>
      </c>
      <c r="F378" s="99"/>
      <c r="G378" s="99"/>
      <c r="H378" s="99"/>
      <c r="I378" s="99"/>
      <c r="J378" s="99"/>
      <c r="K378" s="100" t="e">
        <v>#DIV/0!</v>
      </c>
      <c r="M378" s="101"/>
      <c r="N378" s="101"/>
    </row>
    <row r="379" spans="1:14" s="97" customFormat="1">
      <c r="A379" s="94">
        <v>42909</v>
      </c>
      <c r="B379" s="95">
        <v>5</v>
      </c>
      <c r="E379" s="98">
        <v>100</v>
      </c>
      <c r="F379" s="99"/>
      <c r="G379" s="99"/>
      <c r="H379" s="99"/>
      <c r="I379" s="99"/>
      <c r="J379" s="99"/>
      <c r="K379" s="100" t="e">
        <v>#DIV/0!</v>
      </c>
      <c r="M379" s="101"/>
      <c r="N379" s="101"/>
    </row>
    <row r="380" spans="1:14" s="97" customFormat="1">
      <c r="A380" s="94">
        <v>42909</v>
      </c>
      <c r="B380" s="95">
        <v>5</v>
      </c>
      <c r="E380" s="98">
        <v>180</v>
      </c>
      <c r="F380" s="99"/>
      <c r="G380" s="99"/>
      <c r="H380" s="99"/>
      <c r="I380" s="99"/>
      <c r="J380" s="99"/>
      <c r="K380" s="100" t="e">
        <v>#DIV/0!</v>
      </c>
      <c r="M380" s="101"/>
      <c r="N380" s="101"/>
    </row>
    <row r="381" spans="1:14" s="97" customFormat="1">
      <c r="A381" s="94">
        <v>42909</v>
      </c>
      <c r="B381" s="95">
        <v>6</v>
      </c>
      <c r="E381" s="98">
        <v>100</v>
      </c>
      <c r="F381" s="99"/>
      <c r="G381" s="99"/>
      <c r="H381" s="99"/>
      <c r="I381" s="99"/>
      <c r="J381" s="99"/>
      <c r="K381" s="100" t="e">
        <v>#DIV/0!</v>
      </c>
      <c r="M381" s="101"/>
      <c r="N381" s="101"/>
    </row>
    <row r="382" spans="1:14" s="97" customFormat="1">
      <c r="A382" s="94">
        <v>42909</v>
      </c>
      <c r="B382" s="95">
        <v>6</v>
      </c>
      <c r="E382" s="98">
        <v>180</v>
      </c>
      <c r="F382" s="99"/>
      <c r="G382" s="99"/>
      <c r="H382" s="99"/>
      <c r="I382" s="99"/>
      <c r="J382" s="99"/>
      <c r="K382" s="100" t="e">
        <v>#DIV/0!</v>
      </c>
      <c r="M382" s="101"/>
      <c r="N382" s="101"/>
    </row>
    <row r="383" spans="1:14" s="97" customFormat="1">
      <c r="A383" s="94">
        <v>42909</v>
      </c>
      <c r="B383" s="95">
        <v>7</v>
      </c>
      <c r="E383" s="98">
        <v>100</v>
      </c>
      <c r="F383" s="99"/>
      <c r="G383" s="99"/>
      <c r="H383" s="99"/>
      <c r="I383" s="99"/>
      <c r="J383" s="99"/>
      <c r="K383" s="100" t="e">
        <v>#DIV/0!</v>
      </c>
      <c r="M383" s="101"/>
      <c r="N383" s="101"/>
    </row>
    <row r="384" spans="1:14" s="97" customFormat="1">
      <c r="A384" s="94">
        <v>42909</v>
      </c>
      <c r="B384" s="95">
        <v>7</v>
      </c>
      <c r="E384" s="98">
        <v>180</v>
      </c>
      <c r="F384" s="99"/>
      <c r="G384" s="99"/>
      <c r="H384" s="99"/>
      <c r="I384" s="99"/>
      <c r="J384" s="99"/>
      <c r="K384" s="100" t="e">
        <v>#DIV/0!</v>
      </c>
      <c r="M384" s="101"/>
      <c r="N384" s="101"/>
    </row>
    <row r="385" spans="1:14" s="97" customFormat="1">
      <c r="A385" s="94">
        <v>42909</v>
      </c>
      <c r="B385" s="95">
        <v>8</v>
      </c>
      <c r="E385" s="98">
        <v>100</v>
      </c>
      <c r="F385" s="99"/>
      <c r="G385" s="99"/>
      <c r="H385" s="99"/>
      <c r="I385" s="99"/>
      <c r="J385" s="99"/>
      <c r="K385" s="100" t="e">
        <v>#DIV/0!</v>
      </c>
      <c r="M385" s="101"/>
      <c r="N385" s="101"/>
    </row>
    <row r="386" spans="1:14" s="97" customFormat="1">
      <c r="A386" s="94">
        <v>42909</v>
      </c>
      <c r="B386" s="95">
        <v>8</v>
      </c>
      <c r="E386" s="98">
        <v>180</v>
      </c>
      <c r="F386" s="99"/>
      <c r="G386" s="99"/>
      <c r="H386" s="99"/>
      <c r="I386" s="99"/>
      <c r="J386" s="99"/>
      <c r="K386" s="100" t="e">
        <v>#DIV/0!</v>
      </c>
      <c r="M386" s="101"/>
      <c r="N386" s="101"/>
    </row>
    <row r="387" spans="1:14" s="97" customFormat="1">
      <c r="A387" s="94">
        <v>42909</v>
      </c>
      <c r="B387" s="95">
        <v>9</v>
      </c>
      <c r="E387" s="98">
        <v>100</v>
      </c>
      <c r="F387" s="99"/>
      <c r="G387" s="99"/>
      <c r="H387" s="99"/>
      <c r="I387" s="99"/>
      <c r="J387" s="99"/>
      <c r="K387" s="100" t="e">
        <v>#DIV/0!</v>
      </c>
      <c r="M387" s="101"/>
      <c r="N387" s="101"/>
    </row>
    <row r="388" spans="1:14" s="97" customFormat="1">
      <c r="A388" s="94">
        <v>42909</v>
      </c>
      <c r="B388" s="95">
        <v>9</v>
      </c>
      <c r="E388" s="98">
        <v>180</v>
      </c>
      <c r="F388" s="99"/>
      <c r="G388" s="99"/>
      <c r="H388" s="99"/>
      <c r="I388" s="99"/>
      <c r="J388" s="99"/>
      <c r="K388" s="100" t="e">
        <v>#DIV/0!</v>
      </c>
      <c r="M388" s="101"/>
      <c r="N388" s="101"/>
    </row>
    <row r="389" spans="1:14" s="97" customFormat="1">
      <c r="A389" s="94">
        <v>42909</v>
      </c>
      <c r="B389" s="95">
        <v>10</v>
      </c>
      <c r="E389" s="98">
        <v>100</v>
      </c>
      <c r="F389" s="99"/>
      <c r="G389" s="99"/>
      <c r="H389" s="99"/>
      <c r="I389" s="99"/>
      <c r="J389" s="99"/>
      <c r="K389" s="100" t="e">
        <v>#DIV/0!</v>
      </c>
      <c r="M389" s="101"/>
      <c r="N389" s="101"/>
    </row>
    <row r="390" spans="1:14" s="97" customFormat="1">
      <c r="A390" s="94">
        <v>42909</v>
      </c>
      <c r="B390" s="95">
        <v>10</v>
      </c>
      <c r="E390" s="98">
        <v>180</v>
      </c>
      <c r="F390" s="99"/>
      <c r="G390" s="99"/>
      <c r="H390" s="99"/>
      <c r="I390" s="99"/>
      <c r="J390" s="99"/>
      <c r="K390" s="100" t="e">
        <v>#DIV/0!</v>
      </c>
      <c r="M390" s="101"/>
      <c r="N390" s="101"/>
    </row>
    <row r="391" spans="1:14" s="97" customFormat="1">
      <c r="A391" s="94">
        <v>42909</v>
      </c>
      <c r="B391" s="95">
        <v>11</v>
      </c>
      <c r="E391" s="98">
        <v>100</v>
      </c>
      <c r="F391" s="99"/>
      <c r="G391" s="99"/>
      <c r="H391" s="99"/>
      <c r="I391" s="99"/>
      <c r="J391" s="99"/>
      <c r="K391" s="100" t="e">
        <v>#DIV/0!</v>
      </c>
      <c r="M391" s="101"/>
      <c r="N391" s="101"/>
    </row>
    <row r="392" spans="1:14" s="97" customFormat="1">
      <c r="A392" s="94">
        <v>42909</v>
      </c>
      <c r="B392" s="95">
        <v>11</v>
      </c>
      <c r="E392" s="98">
        <v>180</v>
      </c>
      <c r="F392" s="99"/>
      <c r="G392" s="99"/>
      <c r="H392" s="99"/>
      <c r="I392" s="99"/>
      <c r="J392" s="99"/>
      <c r="K392" s="100" t="e">
        <v>#DIV/0!</v>
      </c>
      <c r="M392" s="101"/>
      <c r="N392" s="101"/>
    </row>
    <row r="393" spans="1:14" s="97" customFormat="1">
      <c r="A393" s="94">
        <v>42909</v>
      </c>
      <c r="B393" s="95">
        <v>12</v>
      </c>
      <c r="E393" s="98">
        <v>100</v>
      </c>
      <c r="F393" s="99"/>
      <c r="G393" s="99"/>
      <c r="H393" s="99"/>
      <c r="I393" s="99"/>
      <c r="J393" s="99"/>
      <c r="K393" s="100" t="e">
        <v>#DIV/0!</v>
      </c>
      <c r="M393" s="101"/>
      <c r="N393" s="101"/>
    </row>
    <row r="394" spans="1:14" s="97" customFormat="1">
      <c r="A394" s="94">
        <v>42909</v>
      </c>
      <c r="B394" s="95">
        <v>12</v>
      </c>
      <c r="E394" s="98">
        <v>180</v>
      </c>
      <c r="F394" s="99"/>
      <c r="G394" s="99"/>
      <c r="H394" s="99"/>
      <c r="I394" s="99"/>
      <c r="J394" s="99"/>
      <c r="K394" s="100" t="e">
        <v>#DIV/0!</v>
      </c>
      <c r="M394" s="101"/>
      <c r="N394" s="101"/>
    </row>
    <row r="395" spans="1:14" s="97" customFormat="1">
      <c r="A395" s="94">
        <v>42909</v>
      </c>
      <c r="B395" s="95">
        <v>13</v>
      </c>
      <c r="C395" s="96"/>
      <c r="E395" s="98">
        <v>100</v>
      </c>
      <c r="F395" s="99"/>
      <c r="G395" s="99"/>
      <c r="H395" s="99"/>
      <c r="I395" s="99"/>
      <c r="J395" s="99"/>
      <c r="K395" s="100" t="e">
        <v>#DIV/0!</v>
      </c>
      <c r="M395" s="101"/>
      <c r="N395" s="101"/>
    </row>
    <row r="396" spans="1:14" s="97" customFormat="1">
      <c r="A396" s="94">
        <v>42909</v>
      </c>
      <c r="B396" s="95">
        <v>13</v>
      </c>
      <c r="C396" s="96"/>
      <c r="E396" s="98">
        <v>180</v>
      </c>
      <c r="F396" s="99"/>
      <c r="G396" s="99"/>
      <c r="H396" s="99"/>
      <c r="I396" s="99"/>
      <c r="J396" s="99"/>
      <c r="K396" s="100" t="e">
        <v>#DIV/0!</v>
      </c>
      <c r="M396" s="101"/>
      <c r="N396" s="101"/>
    </row>
    <row r="397" spans="1:14" s="97" customFormat="1">
      <c r="A397" s="94">
        <v>42909</v>
      </c>
      <c r="B397" s="95">
        <v>14</v>
      </c>
      <c r="E397" s="98">
        <v>100</v>
      </c>
      <c r="F397" s="99"/>
      <c r="G397" s="99"/>
      <c r="H397" s="99"/>
      <c r="I397" s="99"/>
      <c r="J397" s="99"/>
      <c r="K397" s="100" t="e">
        <v>#DIV/0!</v>
      </c>
      <c r="M397" s="101"/>
      <c r="N397" s="101"/>
    </row>
    <row r="398" spans="1:14" s="97" customFormat="1">
      <c r="A398" s="94">
        <v>42909</v>
      </c>
      <c r="B398" s="95">
        <v>14</v>
      </c>
      <c r="C398" s="96"/>
      <c r="E398" s="98">
        <v>180</v>
      </c>
      <c r="F398" s="99"/>
      <c r="G398" s="99"/>
      <c r="H398" s="99"/>
      <c r="I398" s="99"/>
      <c r="J398" s="99"/>
      <c r="K398" s="100" t="e">
        <v>#DIV/0!</v>
      </c>
      <c r="M398" s="101"/>
      <c r="N398" s="101"/>
    </row>
    <row r="399" spans="1:14" s="97" customFormat="1">
      <c r="A399" s="94">
        <v>42909</v>
      </c>
      <c r="B399" s="95">
        <v>15</v>
      </c>
      <c r="E399" s="98">
        <v>100</v>
      </c>
      <c r="F399" s="99"/>
      <c r="G399" s="99"/>
      <c r="H399" s="99"/>
      <c r="I399" s="99"/>
      <c r="J399" s="99"/>
      <c r="K399" s="100" t="e">
        <v>#DIV/0!</v>
      </c>
      <c r="M399" s="101"/>
      <c r="N399" s="101"/>
    </row>
    <row r="400" spans="1:14" s="97" customFormat="1">
      <c r="A400" s="94">
        <v>42909</v>
      </c>
      <c r="B400" s="95">
        <v>15</v>
      </c>
      <c r="C400" s="96"/>
      <c r="E400" s="98">
        <v>180</v>
      </c>
      <c r="F400" s="99"/>
      <c r="G400" s="99"/>
      <c r="H400" s="99"/>
      <c r="I400" s="99"/>
      <c r="J400" s="99"/>
      <c r="K400" s="100" t="e">
        <v>#DIV/0!</v>
      </c>
      <c r="M400" s="101"/>
      <c r="N400" s="101"/>
    </row>
    <row r="401" spans="1:14" s="97" customFormat="1">
      <c r="A401" s="94">
        <v>42909</v>
      </c>
      <c r="B401" s="95">
        <v>16</v>
      </c>
      <c r="E401" s="98">
        <v>100</v>
      </c>
      <c r="F401" s="99"/>
      <c r="G401" s="99"/>
      <c r="H401" s="99"/>
      <c r="I401" s="99"/>
      <c r="J401" s="99"/>
      <c r="K401" s="100" t="e">
        <v>#DIV/0!</v>
      </c>
      <c r="M401" s="101"/>
      <c r="N401" s="101"/>
    </row>
    <row r="402" spans="1:14" s="97" customFormat="1">
      <c r="A402" s="94">
        <v>42909</v>
      </c>
      <c r="B402" s="95">
        <v>16</v>
      </c>
      <c r="E402" s="98">
        <v>180</v>
      </c>
      <c r="F402" s="99"/>
      <c r="G402" s="99"/>
      <c r="H402" s="99"/>
      <c r="I402" s="99"/>
      <c r="J402" s="99"/>
      <c r="K402" s="100" t="e">
        <v>#DIV/0!</v>
      </c>
      <c r="M402" s="101"/>
      <c r="N402" s="101"/>
    </row>
    <row r="403" spans="1:14" s="97" customFormat="1">
      <c r="A403" s="94">
        <v>42909</v>
      </c>
      <c r="B403" s="95">
        <v>17</v>
      </c>
      <c r="E403" s="98">
        <v>100</v>
      </c>
      <c r="F403" s="99"/>
      <c r="G403" s="99"/>
      <c r="H403" s="99"/>
      <c r="I403" s="99"/>
      <c r="J403" s="99"/>
      <c r="K403" s="100" t="e">
        <v>#DIV/0!</v>
      </c>
      <c r="M403" s="101"/>
      <c r="N403" s="101"/>
    </row>
    <row r="404" spans="1:14" s="97" customFormat="1">
      <c r="A404" s="94">
        <v>42909</v>
      </c>
      <c r="B404" s="95">
        <v>17</v>
      </c>
      <c r="E404" s="98">
        <v>180</v>
      </c>
      <c r="F404" s="99"/>
      <c r="G404" s="99"/>
      <c r="H404" s="99"/>
      <c r="I404" s="99"/>
      <c r="J404" s="99"/>
      <c r="K404" s="100" t="e">
        <v>#DIV/0!</v>
      </c>
    </row>
    <row r="405" spans="1:14" s="97" customFormat="1">
      <c r="A405" s="94">
        <v>42909</v>
      </c>
      <c r="B405" s="95">
        <v>18</v>
      </c>
      <c r="E405" s="98">
        <v>100</v>
      </c>
      <c r="F405" s="99"/>
      <c r="G405" s="99"/>
      <c r="H405" s="99"/>
      <c r="I405" s="99"/>
      <c r="J405" s="99"/>
      <c r="K405" s="100" t="e">
        <v>#DIV/0!</v>
      </c>
    </row>
    <row r="406" spans="1:14" s="97" customFormat="1">
      <c r="A406" s="94">
        <v>42909</v>
      </c>
      <c r="B406" s="95">
        <v>18</v>
      </c>
      <c r="E406" s="98">
        <v>180</v>
      </c>
      <c r="F406" s="99"/>
      <c r="G406" s="99"/>
      <c r="H406" s="99"/>
      <c r="I406" s="99"/>
      <c r="J406" s="99"/>
      <c r="K406" s="100" t="e">
        <v>#DIV/0!</v>
      </c>
    </row>
    <row r="407" spans="1:14" s="97" customFormat="1">
      <c r="A407" s="94">
        <v>42909</v>
      </c>
      <c r="B407" s="95">
        <v>19</v>
      </c>
      <c r="E407" s="98">
        <v>100</v>
      </c>
      <c r="F407" s="99"/>
      <c r="G407" s="99"/>
      <c r="H407" s="99"/>
      <c r="I407" s="99"/>
      <c r="J407" s="99"/>
      <c r="K407" s="100" t="e">
        <v>#DIV/0!</v>
      </c>
    </row>
    <row r="408" spans="1:14" s="97" customFormat="1">
      <c r="A408" s="94">
        <v>42909</v>
      </c>
      <c r="B408" s="95">
        <v>19</v>
      </c>
      <c r="C408" s="96"/>
      <c r="E408" s="98">
        <v>180</v>
      </c>
      <c r="F408" s="99"/>
      <c r="G408" s="99"/>
      <c r="H408" s="99"/>
      <c r="I408" s="99"/>
      <c r="J408" s="99"/>
      <c r="K408" s="100" t="e">
        <v>#DIV/0!</v>
      </c>
    </row>
    <row r="409" spans="1:14" s="97" customFormat="1">
      <c r="A409" s="94">
        <v>42909</v>
      </c>
      <c r="B409" s="95">
        <v>20</v>
      </c>
      <c r="C409" s="96"/>
      <c r="E409" s="98">
        <v>100</v>
      </c>
      <c r="F409" s="99"/>
      <c r="G409" s="99"/>
      <c r="H409" s="99"/>
      <c r="I409" s="99"/>
      <c r="J409" s="99"/>
      <c r="K409" s="100" t="e">
        <v>#DIV/0!</v>
      </c>
    </row>
    <row r="410" spans="1:14" s="97" customFormat="1">
      <c r="A410" s="94">
        <v>42909</v>
      </c>
      <c r="B410" s="95">
        <v>20</v>
      </c>
      <c r="E410" s="98">
        <v>180</v>
      </c>
      <c r="F410" s="99"/>
      <c r="G410" s="99"/>
      <c r="H410" s="99"/>
      <c r="I410" s="99"/>
      <c r="J410" s="99"/>
      <c r="K410" s="100" t="e">
        <v>#DIV/0!</v>
      </c>
    </row>
    <row r="411" spans="1:14" s="97" customFormat="1">
      <c r="A411" s="94">
        <v>42909</v>
      </c>
      <c r="B411" s="95">
        <v>21</v>
      </c>
      <c r="E411" s="98">
        <v>100</v>
      </c>
      <c r="F411" s="99"/>
      <c r="G411" s="99"/>
      <c r="H411" s="99"/>
      <c r="I411" s="99"/>
      <c r="J411" s="99"/>
      <c r="K411" s="100" t="e">
        <v>#DIV/0!</v>
      </c>
    </row>
    <row r="412" spans="1:14" s="97" customFormat="1">
      <c r="A412" s="94">
        <v>42909</v>
      </c>
      <c r="B412" s="95">
        <v>21</v>
      </c>
      <c r="E412" s="98">
        <v>180</v>
      </c>
      <c r="F412" s="99"/>
      <c r="G412" s="99"/>
      <c r="H412" s="99"/>
      <c r="I412" s="99"/>
      <c r="J412" s="99"/>
      <c r="K412" s="100" t="e">
        <v>#DIV/0!</v>
      </c>
    </row>
    <row r="413" spans="1:14" s="97" customFormat="1">
      <c r="A413" s="94">
        <v>42909</v>
      </c>
      <c r="B413" s="95">
        <v>22</v>
      </c>
      <c r="E413" s="98">
        <v>100</v>
      </c>
      <c r="F413" s="99"/>
      <c r="G413" s="99"/>
      <c r="H413" s="99"/>
      <c r="I413" s="99"/>
      <c r="J413" s="99"/>
      <c r="K413" s="100" t="e">
        <v>#DIV/0!</v>
      </c>
    </row>
    <row r="414" spans="1:14" s="97" customFormat="1">
      <c r="A414" s="94">
        <v>42909</v>
      </c>
      <c r="B414" s="95">
        <v>22</v>
      </c>
      <c r="E414" s="98">
        <v>180</v>
      </c>
      <c r="F414" s="99"/>
      <c r="G414" s="99"/>
      <c r="H414" s="99"/>
      <c r="I414" s="99"/>
      <c r="J414" s="99"/>
      <c r="K414" s="100" t="e">
        <v>#DIV/0!</v>
      </c>
    </row>
    <row r="415" spans="1:14" s="97" customFormat="1">
      <c r="A415" s="94">
        <v>42909</v>
      </c>
      <c r="B415" s="95">
        <v>23</v>
      </c>
      <c r="C415" s="96"/>
      <c r="E415" s="98">
        <v>100</v>
      </c>
      <c r="F415" s="99"/>
      <c r="G415" s="99"/>
      <c r="H415" s="99"/>
      <c r="I415" s="99"/>
      <c r="J415" s="99"/>
      <c r="K415" s="100" t="e">
        <v>#DIV/0!</v>
      </c>
    </row>
    <row r="416" spans="1:14" s="97" customFormat="1">
      <c r="A416" s="94">
        <v>42909</v>
      </c>
      <c r="B416" s="95">
        <v>23</v>
      </c>
      <c r="E416" s="98">
        <v>180</v>
      </c>
      <c r="F416" s="99"/>
      <c r="G416" s="99"/>
      <c r="H416" s="99"/>
      <c r="I416" s="99"/>
      <c r="J416" s="99"/>
      <c r="K416" s="100" t="e">
        <v>#DIV/0!</v>
      </c>
    </row>
    <row r="417" spans="1:14" s="97" customFormat="1">
      <c r="A417" s="94">
        <v>42909</v>
      </c>
      <c r="B417" s="95">
        <v>24</v>
      </c>
      <c r="C417" s="96"/>
      <c r="E417" s="98">
        <v>100</v>
      </c>
      <c r="F417" s="99"/>
      <c r="G417" s="99"/>
      <c r="H417" s="99"/>
      <c r="I417" s="99"/>
      <c r="J417" s="99"/>
      <c r="K417" s="100" t="e">
        <v>#DIV/0!</v>
      </c>
    </row>
    <row r="418" spans="1:14" s="105" customFormat="1" ht="16" thickBot="1">
      <c r="A418" s="102">
        <v>42909</v>
      </c>
      <c r="B418" s="103">
        <v>24</v>
      </c>
      <c r="C418" s="104"/>
      <c r="E418" s="106">
        <v>180</v>
      </c>
      <c r="F418" s="107"/>
      <c r="G418" s="107"/>
      <c r="H418" s="107"/>
      <c r="I418" s="107"/>
      <c r="J418" s="107"/>
      <c r="K418" s="108" t="e">
        <v>#DIV/0!</v>
      </c>
    </row>
    <row r="419" spans="1:14" s="66" customFormat="1">
      <c r="A419" s="63">
        <v>42913</v>
      </c>
      <c r="B419" s="64">
        <v>1</v>
      </c>
      <c r="C419" s="65"/>
      <c r="E419" s="67">
        <v>100</v>
      </c>
      <c r="F419" s="68"/>
      <c r="G419" s="68"/>
      <c r="H419" s="68"/>
      <c r="I419" s="68"/>
      <c r="J419" s="68"/>
      <c r="K419" s="69" t="e">
        <v>#DIV/0!</v>
      </c>
      <c r="M419" s="70"/>
      <c r="N419" s="70"/>
    </row>
    <row r="420" spans="1:14" s="74" customFormat="1">
      <c r="A420" s="71">
        <v>42913</v>
      </c>
      <c r="B420" s="72">
        <v>1</v>
      </c>
      <c r="C420" s="73"/>
      <c r="E420" s="75">
        <v>180</v>
      </c>
      <c r="F420" s="76"/>
      <c r="G420" s="76"/>
      <c r="H420" s="76"/>
      <c r="I420" s="76"/>
      <c r="J420" s="76"/>
      <c r="K420" s="77" t="e">
        <v>#DIV/0!</v>
      </c>
      <c r="M420" s="78"/>
      <c r="N420" s="78"/>
    </row>
    <row r="421" spans="1:14" s="74" customFormat="1">
      <c r="A421" s="71">
        <v>42913</v>
      </c>
      <c r="B421" s="72">
        <v>2</v>
      </c>
      <c r="E421" s="75">
        <v>100</v>
      </c>
      <c r="F421" s="76"/>
      <c r="G421" s="76"/>
      <c r="H421" s="76"/>
      <c r="I421" s="76"/>
      <c r="J421" s="76"/>
      <c r="K421" s="77" t="e">
        <v>#DIV/0!</v>
      </c>
      <c r="M421" s="78"/>
      <c r="N421" s="78"/>
    </row>
    <row r="422" spans="1:14" s="74" customFormat="1">
      <c r="A422" s="71">
        <v>42913</v>
      </c>
      <c r="B422" s="72">
        <v>2</v>
      </c>
      <c r="E422" s="75">
        <v>180</v>
      </c>
      <c r="F422" s="76"/>
      <c r="G422" s="76"/>
      <c r="H422" s="76"/>
      <c r="I422" s="76"/>
      <c r="J422" s="76"/>
      <c r="K422" s="77" t="e">
        <v>#DIV/0!</v>
      </c>
      <c r="M422" s="78"/>
      <c r="N422" s="78"/>
    </row>
    <row r="423" spans="1:14" s="74" customFormat="1">
      <c r="A423" s="71">
        <v>42913</v>
      </c>
      <c r="B423" s="72">
        <v>3</v>
      </c>
      <c r="E423" s="75">
        <v>100</v>
      </c>
      <c r="F423" s="76"/>
      <c r="G423" s="76"/>
      <c r="H423" s="76"/>
      <c r="I423" s="76"/>
      <c r="J423" s="76"/>
      <c r="K423" s="77" t="e">
        <v>#DIV/0!</v>
      </c>
      <c r="M423" s="78"/>
      <c r="N423" s="78"/>
    </row>
    <row r="424" spans="1:14" s="74" customFormat="1">
      <c r="A424" s="71">
        <v>42913</v>
      </c>
      <c r="B424" s="72">
        <v>3</v>
      </c>
      <c r="E424" s="75">
        <v>180</v>
      </c>
      <c r="F424" s="76"/>
      <c r="G424" s="76"/>
      <c r="H424" s="76"/>
      <c r="I424" s="76"/>
      <c r="J424" s="76"/>
      <c r="K424" s="77" t="e">
        <v>#DIV/0!</v>
      </c>
      <c r="M424" s="78"/>
      <c r="N424" s="78"/>
    </row>
    <row r="425" spans="1:14" s="74" customFormat="1">
      <c r="A425" s="71">
        <v>42913</v>
      </c>
      <c r="B425" s="72">
        <v>4</v>
      </c>
      <c r="E425" s="75">
        <v>100</v>
      </c>
      <c r="F425" s="76"/>
      <c r="G425" s="76"/>
      <c r="H425" s="76"/>
      <c r="I425" s="76"/>
      <c r="J425" s="76"/>
      <c r="K425" s="77" t="e">
        <v>#DIV/0!</v>
      </c>
      <c r="M425" s="78"/>
      <c r="N425" s="78"/>
    </row>
    <row r="426" spans="1:14" s="74" customFormat="1">
      <c r="A426" s="71">
        <v>42913</v>
      </c>
      <c r="B426" s="72">
        <v>4</v>
      </c>
      <c r="E426" s="75">
        <v>180</v>
      </c>
      <c r="F426" s="76"/>
      <c r="G426" s="76"/>
      <c r="H426" s="76"/>
      <c r="I426" s="76"/>
      <c r="J426" s="76"/>
      <c r="K426" s="77" t="e">
        <v>#DIV/0!</v>
      </c>
      <c r="M426" s="78"/>
      <c r="N426" s="78"/>
    </row>
    <row r="427" spans="1:14" s="74" customFormat="1">
      <c r="A427" s="71">
        <v>42913</v>
      </c>
      <c r="B427" s="72">
        <v>5</v>
      </c>
      <c r="E427" s="75">
        <v>100</v>
      </c>
      <c r="F427" s="76"/>
      <c r="G427" s="76"/>
      <c r="H427" s="76"/>
      <c r="I427" s="76"/>
      <c r="J427" s="76"/>
      <c r="K427" s="77" t="e">
        <v>#DIV/0!</v>
      </c>
      <c r="M427" s="78"/>
      <c r="N427" s="78"/>
    </row>
    <row r="428" spans="1:14" s="74" customFormat="1">
      <c r="A428" s="71">
        <v>42913</v>
      </c>
      <c r="B428" s="72">
        <v>5</v>
      </c>
      <c r="E428" s="75">
        <v>180</v>
      </c>
      <c r="F428" s="76"/>
      <c r="G428" s="76"/>
      <c r="H428" s="76"/>
      <c r="I428" s="76"/>
      <c r="J428" s="76"/>
      <c r="K428" s="77" t="e">
        <v>#DIV/0!</v>
      </c>
      <c r="M428" s="78"/>
      <c r="N428" s="78"/>
    </row>
    <row r="429" spans="1:14" s="74" customFormat="1">
      <c r="A429" s="71">
        <v>42913</v>
      </c>
      <c r="B429" s="72">
        <v>6</v>
      </c>
      <c r="E429" s="75">
        <v>100</v>
      </c>
      <c r="F429" s="76"/>
      <c r="G429" s="76"/>
      <c r="H429" s="76"/>
      <c r="I429" s="76"/>
      <c r="J429" s="76"/>
      <c r="K429" s="77" t="e">
        <v>#DIV/0!</v>
      </c>
      <c r="M429" s="78"/>
      <c r="N429" s="78"/>
    </row>
    <row r="430" spans="1:14" s="74" customFormat="1">
      <c r="A430" s="71">
        <v>42913</v>
      </c>
      <c r="B430" s="72">
        <v>6</v>
      </c>
      <c r="E430" s="75">
        <v>180</v>
      </c>
      <c r="F430" s="76"/>
      <c r="G430" s="76"/>
      <c r="H430" s="76"/>
      <c r="I430" s="76"/>
      <c r="J430" s="76"/>
      <c r="K430" s="77" t="e">
        <v>#DIV/0!</v>
      </c>
      <c r="M430" s="78"/>
      <c r="N430" s="78"/>
    </row>
    <row r="431" spans="1:14" s="74" customFormat="1">
      <c r="A431" s="71">
        <v>42913</v>
      </c>
      <c r="B431" s="72">
        <v>7</v>
      </c>
      <c r="E431" s="75">
        <v>100</v>
      </c>
      <c r="F431" s="76"/>
      <c r="G431" s="76"/>
      <c r="H431" s="76"/>
      <c r="I431" s="76"/>
      <c r="J431" s="76"/>
      <c r="K431" s="77" t="e">
        <v>#DIV/0!</v>
      </c>
      <c r="M431" s="78"/>
      <c r="N431" s="78"/>
    </row>
    <row r="432" spans="1:14" s="74" customFormat="1">
      <c r="A432" s="71">
        <v>42913</v>
      </c>
      <c r="B432" s="72">
        <v>7</v>
      </c>
      <c r="E432" s="75">
        <v>180</v>
      </c>
      <c r="F432" s="76"/>
      <c r="G432" s="76"/>
      <c r="H432" s="76"/>
      <c r="I432" s="76"/>
      <c r="J432" s="76"/>
      <c r="K432" s="77" t="e">
        <v>#DIV/0!</v>
      </c>
      <c r="M432" s="78"/>
      <c r="N432" s="78"/>
    </row>
    <row r="433" spans="1:14" s="74" customFormat="1">
      <c r="A433" s="71">
        <v>42913</v>
      </c>
      <c r="B433" s="72">
        <v>8</v>
      </c>
      <c r="E433" s="75">
        <v>100</v>
      </c>
      <c r="F433" s="76"/>
      <c r="G433" s="76"/>
      <c r="H433" s="76"/>
      <c r="I433" s="76"/>
      <c r="J433" s="76"/>
      <c r="K433" s="77" t="e">
        <v>#DIV/0!</v>
      </c>
      <c r="M433" s="78"/>
      <c r="N433" s="78"/>
    </row>
    <row r="434" spans="1:14" s="74" customFormat="1">
      <c r="A434" s="71">
        <v>42913</v>
      </c>
      <c r="B434" s="72">
        <v>8</v>
      </c>
      <c r="E434" s="75">
        <v>180</v>
      </c>
      <c r="F434" s="76"/>
      <c r="G434" s="76"/>
      <c r="H434" s="76"/>
      <c r="I434" s="76"/>
      <c r="J434" s="76"/>
      <c r="K434" s="77" t="e">
        <v>#DIV/0!</v>
      </c>
      <c r="M434" s="78"/>
      <c r="N434" s="78"/>
    </row>
    <row r="435" spans="1:14" s="74" customFormat="1">
      <c r="A435" s="71">
        <v>42913</v>
      </c>
      <c r="B435" s="72">
        <v>9</v>
      </c>
      <c r="E435" s="75">
        <v>100</v>
      </c>
      <c r="F435" s="76"/>
      <c r="G435" s="76"/>
      <c r="H435" s="76"/>
      <c r="I435" s="76"/>
      <c r="J435" s="76"/>
      <c r="K435" s="77" t="e">
        <v>#DIV/0!</v>
      </c>
      <c r="M435" s="78"/>
      <c r="N435" s="78"/>
    </row>
    <row r="436" spans="1:14" s="74" customFormat="1">
      <c r="A436" s="71">
        <v>42913</v>
      </c>
      <c r="B436" s="72">
        <v>9</v>
      </c>
      <c r="E436" s="75">
        <v>180</v>
      </c>
      <c r="F436" s="76"/>
      <c r="G436" s="76"/>
      <c r="H436" s="76"/>
      <c r="I436" s="76"/>
      <c r="J436" s="76"/>
      <c r="K436" s="77" t="e">
        <v>#DIV/0!</v>
      </c>
      <c r="M436" s="78"/>
      <c r="N436" s="78"/>
    </row>
    <row r="437" spans="1:14" s="74" customFormat="1">
      <c r="A437" s="71">
        <v>42913</v>
      </c>
      <c r="B437" s="72">
        <v>10</v>
      </c>
      <c r="E437" s="75">
        <v>100</v>
      </c>
      <c r="F437" s="76"/>
      <c r="G437" s="76"/>
      <c r="H437" s="76"/>
      <c r="I437" s="76"/>
      <c r="J437" s="76"/>
      <c r="K437" s="77" t="e">
        <v>#DIV/0!</v>
      </c>
      <c r="M437" s="78"/>
      <c r="N437" s="78"/>
    </row>
    <row r="438" spans="1:14" s="74" customFormat="1">
      <c r="A438" s="71">
        <v>42913</v>
      </c>
      <c r="B438" s="72">
        <v>10</v>
      </c>
      <c r="E438" s="75">
        <v>180</v>
      </c>
      <c r="F438" s="76"/>
      <c r="G438" s="76"/>
      <c r="H438" s="76"/>
      <c r="I438" s="76"/>
      <c r="J438" s="76"/>
      <c r="K438" s="77" t="e">
        <v>#DIV/0!</v>
      </c>
      <c r="M438" s="78"/>
      <c r="N438" s="78"/>
    </row>
    <row r="439" spans="1:14" s="74" customFormat="1">
      <c r="A439" s="71">
        <v>42913</v>
      </c>
      <c r="B439" s="72">
        <v>11</v>
      </c>
      <c r="E439" s="75">
        <v>100</v>
      </c>
      <c r="F439" s="76"/>
      <c r="G439" s="76"/>
      <c r="H439" s="76"/>
      <c r="I439" s="76"/>
      <c r="J439" s="76"/>
      <c r="K439" s="77" t="e">
        <v>#DIV/0!</v>
      </c>
      <c r="M439" s="78"/>
      <c r="N439" s="78"/>
    </row>
    <row r="440" spans="1:14" s="74" customFormat="1">
      <c r="A440" s="71">
        <v>42913</v>
      </c>
      <c r="B440" s="72">
        <v>11</v>
      </c>
      <c r="E440" s="75">
        <v>180</v>
      </c>
      <c r="F440" s="76"/>
      <c r="G440" s="76"/>
      <c r="H440" s="76"/>
      <c r="I440" s="76"/>
      <c r="J440" s="76"/>
      <c r="K440" s="77" t="e">
        <v>#DIV/0!</v>
      </c>
      <c r="M440" s="78"/>
      <c r="N440" s="78"/>
    </row>
    <row r="441" spans="1:14" s="74" customFormat="1">
      <c r="A441" s="71">
        <v>42913</v>
      </c>
      <c r="B441" s="72">
        <v>12</v>
      </c>
      <c r="E441" s="75">
        <v>100</v>
      </c>
      <c r="F441" s="76"/>
      <c r="G441" s="76"/>
      <c r="H441" s="76"/>
      <c r="I441" s="76"/>
      <c r="J441" s="76"/>
      <c r="K441" s="77" t="e">
        <v>#DIV/0!</v>
      </c>
      <c r="M441" s="78"/>
      <c r="N441" s="78"/>
    </row>
    <row r="442" spans="1:14" s="74" customFormat="1">
      <c r="A442" s="71">
        <v>42913</v>
      </c>
      <c r="B442" s="72">
        <v>12</v>
      </c>
      <c r="E442" s="75">
        <v>180</v>
      </c>
      <c r="F442" s="76"/>
      <c r="G442" s="76"/>
      <c r="H442" s="76"/>
      <c r="I442" s="76"/>
      <c r="J442" s="76"/>
      <c r="K442" s="77" t="e">
        <v>#DIV/0!</v>
      </c>
      <c r="M442" s="78"/>
      <c r="N442" s="78"/>
    </row>
    <row r="443" spans="1:14" s="74" customFormat="1">
      <c r="A443" s="71">
        <v>42913</v>
      </c>
      <c r="B443" s="72">
        <v>13</v>
      </c>
      <c r="C443" s="73"/>
      <c r="E443" s="75">
        <v>100</v>
      </c>
      <c r="F443" s="76"/>
      <c r="G443" s="76"/>
      <c r="H443" s="76"/>
      <c r="I443" s="76"/>
      <c r="J443" s="76"/>
      <c r="K443" s="77" t="e">
        <v>#DIV/0!</v>
      </c>
      <c r="M443" s="78"/>
      <c r="N443" s="78"/>
    </row>
    <row r="444" spans="1:14" s="74" customFormat="1">
      <c r="A444" s="71">
        <v>42913</v>
      </c>
      <c r="B444" s="72">
        <v>13</v>
      </c>
      <c r="C444" s="73"/>
      <c r="E444" s="75">
        <v>180</v>
      </c>
      <c r="F444" s="76"/>
      <c r="G444" s="76"/>
      <c r="H444" s="76"/>
      <c r="I444" s="76"/>
      <c r="J444" s="76"/>
      <c r="K444" s="77" t="e">
        <v>#DIV/0!</v>
      </c>
      <c r="M444" s="78"/>
      <c r="N444" s="78"/>
    </row>
    <row r="445" spans="1:14" s="74" customFormat="1">
      <c r="A445" s="71">
        <v>42913</v>
      </c>
      <c r="B445" s="72">
        <v>14</v>
      </c>
      <c r="E445" s="75">
        <v>100</v>
      </c>
      <c r="F445" s="76"/>
      <c r="G445" s="76"/>
      <c r="H445" s="76"/>
      <c r="I445" s="76"/>
      <c r="J445" s="76"/>
      <c r="K445" s="77" t="e">
        <v>#DIV/0!</v>
      </c>
      <c r="M445" s="78"/>
      <c r="N445" s="78"/>
    </row>
    <row r="446" spans="1:14" s="74" customFormat="1">
      <c r="A446" s="71">
        <v>42913</v>
      </c>
      <c r="B446" s="72">
        <v>14</v>
      </c>
      <c r="C446" s="73"/>
      <c r="E446" s="75">
        <v>180</v>
      </c>
      <c r="F446" s="76"/>
      <c r="G446" s="76"/>
      <c r="H446" s="76"/>
      <c r="I446" s="76"/>
      <c r="J446" s="76"/>
      <c r="K446" s="77" t="e">
        <v>#DIV/0!</v>
      </c>
      <c r="M446" s="78"/>
      <c r="N446" s="78"/>
    </row>
    <row r="447" spans="1:14" s="74" customFormat="1">
      <c r="A447" s="71">
        <v>42913</v>
      </c>
      <c r="B447" s="72">
        <v>15</v>
      </c>
      <c r="E447" s="75">
        <v>100</v>
      </c>
      <c r="F447" s="76"/>
      <c r="G447" s="76"/>
      <c r="H447" s="76"/>
      <c r="I447" s="76"/>
      <c r="J447" s="76"/>
      <c r="K447" s="77" t="e">
        <v>#DIV/0!</v>
      </c>
      <c r="M447" s="78"/>
      <c r="N447" s="78"/>
    </row>
    <row r="448" spans="1:14" s="74" customFormat="1">
      <c r="A448" s="71">
        <v>42913</v>
      </c>
      <c r="B448" s="72">
        <v>15</v>
      </c>
      <c r="C448" s="73"/>
      <c r="E448" s="75">
        <v>180</v>
      </c>
      <c r="F448" s="76"/>
      <c r="G448" s="76"/>
      <c r="H448" s="76"/>
      <c r="I448" s="76"/>
      <c r="J448" s="76"/>
      <c r="K448" s="77" t="e">
        <v>#DIV/0!</v>
      </c>
      <c r="M448" s="78"/>
      <c r="N448" s="78"/>
    </row>
    <row r="449" spans="1:14" s="74" customFormat="1">
      <c r="A449" s="71">
        <v>42913</v>
      </c>
      <c r="B449" s="72">
        <v>16</v>
      </c>
      <c r="E449" s="75">
        <v>100</v>
      </c>
      <c r="F449" s="76"/>
      <c r="G449" s="76"/>
      <c r="H449" s="76"/>
      <c r="I449" s="76"/>
      <c r="J449" s="76"/>
      <c r="K449" s="77" t="e">
        <v>#DIV/0!</v>
      </c>
      <c r="M449" s="78"/>
      <c r="N449" s="78"/>
    </row>
    <row r="450" spans="1:14" s="74" customFormat="1">
      <c r="A450" s="71">
        <v>42913</v>
      </c>
      <c r="B450" s="72">
        <v>16</v>
      </c>
      <c r="E450" s="75">
        <v>180</v>
      </c>
      <c r="F450" s="76"/>
      <c r="G450" s="76"/>
      <c r="H450" s="76"/>
      <c r="I450" s="76"/>
      <c r="J450" s="76"/>
      <c r="K450" s="77" t="e">
        <v>#DIV/0!</v>
      </c>
      <c r="M450" s="78"/>
      <c r="N450" s="78"/>
    </row>
    <row r="451" spans="1:14" s="74" customFormat="1">
      <c r="A451" s="71">
        <v>42913</v>
      </c>
      <c r="B451" s="72">
        <v>17</v>
      </c>
      <c r="E451" s="75">
        <v>100</v>
      </c>
      <c r="F451" s="76"/>
      <c r="G451" s="76"/>
      <c r="H451" s="76"/>
      <c r="I451" s="76"/>
      <c r="J451" s="76"/>
      <c r="K451" s="77" t="e">
        <v>#DIV/0!</v>
      </c>
      <c r="M451" s="78"/>
      <c r="N451" s="78"/>
    </row>
    <row r="452" spans="1:14" s="74" customFormat="1">
      <c r="A452" s="71">
        <v>42913</v>
      </c>
      <c r="B452" s="72">
        <v>17</v>
      </c>
      <c r="E452" s="75">
        <v>180</v>
      </c>
      <c r="F452" s="76"/>
      <c r="G452" s="76"/>
      <c r="H452" s="76"/>
      <c r="I452" s="76"/>
      <c r="J452" s="76"/>
      <c r="K452" s="77" t="e">
        <v>#DIV/0!</v>
      </c>
    </row>
    <row r="453" spans="1:14" s="74" customFormat="1">
      <c r="A453" s="71">
        <v>42913</v>
      </c>
      <c r="B453" s="72">
        <v>18</v>
      </c>
      <c r="E453" s="75">
        <v>100</v>
      </c>
      <c r="F453" s="76"/>
      <c r="G453" s="76"/>
      <c r="H453" s="76"/>
      <c r="I453" s="76"/>
      <c r="J453" s="76"/>
      <c r="K453" s="77" t="e">
        <v>#DIV/0!</v>
      </c>
    </row>
    <row r="454" spans="1:14" s="74" customFormat="1">
      <c r="A454" s="71">
        <v>42913</v>
      </c>
      <c r="B454" s="72">
        <v>18</v>
      </c>
      <c r="E454" s="75">
        <v>180</v>
      </c>
      <c r="F454" s="76"/>
      <c r="G454" s="76"/>
      <c r="H454" s="76"/>
      <c r="I454" s="76"/>
      <c r="J454" s="76"/>
      <c r="K454" s="77" t="e">
        <v>#DIV/0!</v>
      </c>
    </row>
    <row r="455" spans="1:14" s="74" customFormat="1">
      <c r="A455" s="71">
        <v>42913</v>
      </c>
      <c r="B455" s="72">
        <v>19</v>
      </c>
      <c r="E455" s="75">
        <v>100</v>
      </c>
      <c r="F455" s="76"/>
      <c r="G455" s="76"/>
      <c r="H455" s="76"/>
      <c r="I455" s="76"/>
      <c r="J455" s="76"/>
      <c r="K455" s="77" t="e">
        <v>#DIV/0!</v>
      </c>
    </row>
    <row r="456" spans="1:14" s="74" customFormat="1">
      <c r="A456" s="71">
        <v>42913</v>
      </c>
      <c r="B456" s="72">
        <v>19</v>
      </c>
      <c r="C456" s="73"/>
      <c r="E456" s="75">
        <v>180</v>
      </c>
      <c r="F456" s="76"/>
      <c r="G456" s="76"/>
      <c r="H456" s="76"/>
      <c r="I456" s="76"/>
      <c r="J456" s="76"/>
      <c r="K456" s="77" t="e">
        <v>#DIV/0!</v>
      </c>
    </row>
    <row r="457" spans="1:14" s="74" customFormat="1">
      <c r="A457" s="71">
        <v>42913</v>
      </c>
      <c r="B457" s="72">
        <v>20</v>
      </c>
      <c r="C457" s="73"/>
      <c r="E457" s="75">
        <v>100</v>
      </c>
      <c r="F457" s="76"/>
      <c r="G457" s="76"/>
      <c r="H457" s="76"/>
      <c r="I457" s="76"/>
      <c r="J457" s="76"/>
      <c r="K457" s="77" t="e">
        <v>#DIV/0!</v>
      </c>
    </row>
    <row r="458" spans="1:14" s="74" customFormat="1">
      <c r="A458" s="71">
        <v>42913</v>
      </c>
      <c r="B458" s="72">
        <v>20</v>
      </c>
      <c r="E458" s="75">
        <v>180</v>
      </c>
      <c r="F458" s="76"/>
      <c r="G458" s="76"/>
      <c r="H458" s="76"/>
      <c r="I458" s="76"/>
      <c r="J458" s="76"/>
      <c r="K458" s="77" t="e">
        <v>#DIV/0!</v>
      </c>
    </row>
    <row r="459" spans="1:14" s="74" customFormat="1">
      <c r="A459" s="71">
        <v>42913</v>
      </c>
      <c r="B459" s="72">
        <v>21</v>
      </c>
      <c r="E459" s="75">
        <v>100</v>
      </c>
      <c r="F459" s="76"/>
      <c r="G459" s="76"/>
      <c r="H459" s="76"/>
      <c r="I459" s="76"/>
      <c r="J459" s="76"/>
      <c r="K459" s="77" t="e">
        <v>#DIV/0!</v>
      </c>
    </row>
    <row r="460" spans="1:14" s="74" customFormat="1">
      <c r="A460" s="71">
        <v>42913</v>
      </c>
      <c r="B460" s="72">
        <v>21</v>
      </c>
      <c r="E460" s="75">
        <v>180</v>
      </c>
      <c r="F460" s="76"/>
      <c r="G460" s="76"/>
      <c r="H460" s="76"/>
      <c r="I460" s="76"/>
      <c r="J460" s="76"/>
      <c r="K460" s="77" t="e">
        <v>#DIV/0!</v>
      </c>
    </row>
    <row r="461" spans="1:14" s="74" customFormat="1">
      <c r="A461" s="71">
        <v>42913</v>
      </c>
      <c r="B461" s="72">
        <v>22</v>
      </c>
      <c r="E461" s="75">
        <v>100</v>
      </c>
      <c r="F461" s="76"/>
      <c r="G461" s="76"/>
      <c r="H461" s="76"/>
      <c r="I461" s="76"/>
      <c r="J461" s="76"/>
      <c r="K461" s="77" t="e">
        <v>#DIV/0!</v>
      </c>
    </row>
    <row r="462" spans="1:14" s="74" customFormat="1">
      <c r="A462" s="71">
        <v>42913</v>
      </c>
      <c r="B462" s="72">
        <v>22</v>
      </c>
      <c r="E462" s="75">
        <v>180</v>
      </c>
      <c r="F462" s="76"/>
      <c r="G462" s="76"/>
      <c r="H462" s="76"/>
      <c r="I462" s="76"/>
      <c r="J462" s="76"/>
      <c r="K462" s="77" t="e">
        <v>#DIV/0!</v>
      </c>
    </row>
    <row r="463" spans="1:14" s="74" customFormat="1">
      <c r="A463" s="71">
        <v>42913</v>
      </c>
      <c r="B463" s="72">
        <v>23</v>
      </c>
      <c r="C463" s="73"/>
      <c r="E463" s="75">
        <v>100</v>
      </c>
      <c r="F463" s="76"/>
      <c r="G463" s="76"/>
      <c r="H463" s="76"/>
      <c r="I463" s="76"/>
      <c r="J463" s="76"/>
      <c r="K463" s="77" t="e">
        <v>#DIV/0!</v>
      </c>
    </row>
    <row r="464" spans="1:14" s="74" customFormat="1">
      <c r="A464" s="71">
        <v>42913</v>
      </c>
      <c r="B464" s="72">
        <v>23</v>
      </c>
      <c r="E464" s="75">
        <v>180</v>
      </c>
      <c r="F464" s="76"/>
      <c r="G464" s="76"/>
      <c r="H464" s="76"/>
      <c r="I464" s="76"/>
      <c r="J464" s="76"/>
      <c r="K464" s="77" t="e">
        <v>#DIV/0!</v>
      </c>
    </row>
    <row r="465" spans="1:14" s="74" customFormat="1">
      <c r="A465" s="71">
        <v>42913</v>
      </c>
      <c r="B465" s="72">
        <v>24</v>
      </c>
      <c r="C465" s="73"/>
      <c r="E465" s="75">
        <v>100</v>
      </c>
      <c r="F465" s="76"/>
      <c r="G465" s="76"/>
      <c r="H465" s="76"/>
      <c r="I465" s="76"/>
      <c r="J465" s="76"/>
      <c r="K465" s="77" t="e">
        <v>#DIV/0!</v>
      </c>
    </row>
    <row r="466" spans="1:14" s="82" customFormat="1" ht="16" thickBot="1">
      <c r="A466" s="79">
        <v>42913</v>
      </c>
      <c r="B466" s="80">
        <v>24</v>
      </c>
      <c r="C466" s="81"/>
      <c r="E466" s="83">
        <v>180</v>
      </c>
      <c r="F466" s="84"/>
      <c r="G466" s="84"/>
      <c r="H466" s="84"/>
      <c r="I466" s="84"/>
      <c r="J466" s="84"/>
      <c r="K466" s="85" t="e">
        <v>#DIV/0!</v>
      </c>
    </row>
    <row r="467" spans="1:14" s="89" customFormat="1">
      <c r="A467" s="86">
        <v>42916</v>
      </c>
      <c r="B467" s="87">
        <v>1</v>
      </c>
      <c r="C467" s="88"/>
      <c r="E467" s="90">
        <v>100</v>
      </c>
      <c r="F467" s="91"/>
      <c r="G467" s="91"/>
      <c r="H467" s="91"/>
      <c r="I467" s="91"/>
      <c r="J467" s="91"/>
      <c r="K467" s="92" t="e">
        <v>#DIV/0!</v>
      </c>
      <c r="M467" s="93"/>
      <c r="N467" s="93"/>
    </row>
    <row r="468" spans="1:14" s="97" customFormat="1">
      <c r="A468" s="94">
        <v>42916</v>
      </c>
      <c r="B468" s="95">
        <v>1</v>
      </c>
      <c r="C468" s="96"/>
      <c r="E468" s="98">
        <v>180</v>
      </c>
      <c r="F468" s="99"/>
      <c r="G468" s="99"/>
      <c r="H468" s="99"/>
      <c r="I468" s="99"/>
      <c r="J468" s="99"/>
      <c r="K468" s="100" t="e">
        <v>#DIV/0!</v>
      </c>
      <c r="M468" s="101"/>
      <c r="N468" s="101"/>
    </row>
    <row r="469" spans="1:14" s="97" customFormat="1">
      <c r="A469" s="94">
        <v>42916</v>
      </c>
      <c r="B469" s="95">
        <v>2</v>
      </c>
      <c r="E469" s="98">
        <v>100</v>
      </c>
      <c r="F469" s="99"/>
      <c r="G469" s="99"/>
      <c r="H469" s="99"/>
      <c r="I469" s="99"/>
      <c r="J469" s="99"/>
      <c r="K469" s="100" t="e">
        <v>#DIV/0!</v>
      </c>
      <c r="M469" s="101"/>
      <c r="N469" s="101"/>
    </row>
    <row r="470" spans="1:14" s="97" customFormat="1">
      <c r="A470" s="94">
        <v>42916</v>
      </c>
      <c r="B470" s="95">
        <v>2</v>
      </c>
      <c r="E470" s="98">
        <v>180</v>
      </c>
      <c r="F470" s="99"/>
      <c r="G470" s="99"/>
      <c r="H470" s="99"/>
      <c r="I470" s="99"/>
      <c r="J470" s="99"/>
      <c r="K470" s="100" t="e">
        <v>#DIV/0!</v>
      </c>
      <c r="M470" s="101"/>
      <c r="N470" s="101"/>
    </row>
    <row r="471" spans="1:14" s="97" customFormat="1">
      <c r="A471" s="94">
        <v>42916</v>
      </c>
      <c r="B471" s="95">
        <v>3</v>
      </c>
      <c r="E471" s="98">
        <v>100</v>
      </c>
      <c r="F471" s="99"/>
      <c r="G471" s="99"/>
      <c r="H471" s="99"/>
      <c r="I471" s="99"/>
      <c r="J471" s="99"/>
      <c r="K471" s="100" t="e">
        <v>#DIV/0!</v>
      </c>
      <c r="M471" s="101"/>
      <c r="N471" s="101"/>
    </row>
    <row r="472" spans="1:14" s="97" customFormat="1">
      <c r="A472" s="94">
        <v>42916</v>
      </c>
      <c r="B472" s="95">
        <v>3</v>
      </c>
      <c r="E472" s="98">
        <v>180</v>
      </c>
      <c r="F472" s="99"/>
      <c r="G472" s="99"/>
      <c r="H472" s="99"/>
      <c r="I472" s="99"/>
      <c r="J472" s="99"/>
      <c r="K472" s="100" t="e">
        <v>#DIV/0!</v>
      </c>
      <c r="M472" s="101"/>
      <c r="N472" s="101"/>
    </row>
    <row r="473" spans="1:14" s="97" customFormat="1">
      <c r="A473" s="94">
        <v>42916</v>
      </c>
      <c r="B473" s="95">
        <v>4</v>
      </c>
      <c r="E473" s="98">
        <v>100</v>
      </c>
      <c r="F473" s="99"/>
      <c r="G473" s="99"/>
      <c r="H473" s="99"/>
      <c r="I473" s="99"/>
      <c r="J473" s="99"/>
      <c r="K473" s="100" t="e">
        <v>#DIV/0!</v>
      </c>
      <c r="M473" s="101"/>
      <c r="N473" s="101"/>
    </row>
    <row r="474" spans="1:14" s="97" customFormat="1">
      <c r="A474" s="94">
        <v>42916</v>
      </c>
      <c r="B474" s="95">
        <v>4</v>
      </c>
      <c r="E474" s="98">
        <v>180</v>
      </c>
      <c r="F474" s="99"/>
      <c r="G474" s="99"/>
      <c r="H474" s="99"/>
      <c r="I474" s="99"/>
      <c r="J474" s="99"/>
      <c r="K474" s="100" t="e">
        <v>#DIV/0!</v>
      </c>
      <c r="M474" s="101"/>
      <c r="N474" s="101"/>
    </row>
    <row r="475" spans="1:14" s="97" customFormat="1">
      <c r="A475" s="94">
        <v>42916</v>
      </c>
      <c r="B475" s="95">
        <v>5</v>
      </c>
      <c r="E475" s="98">
        <v>100</v>
      </c>
      <c r="F475" s="99"/>
      <c r="G475" s="99"/>
      <c r="H475" s="99"/>
      <c r="I475" s="99"/>
      <c r="J475" s="99"/>
      <c r="K475" s="100" t="e">
        <v>#DIV/0!</v>
      </c>
      <c r="M475" s="101"/>
      <c r="N475" s="101"/>
    </row>
    <row r="476" spans="1:14" s="97" customFormat="1">
      <c r="A476" s="94">
        <v>42916</v>
      </c>
      <c r="B476" s="95">
        <v>5</v>
      </c>
      <c r="E476" s="98">
        <v>180</v>
      </c>
      <c r="F476" s="99"/>
      <c r="G476" s="99"/>
      <c r="H476" s="99"/>
      <c r="I476" s="99"/>
      <c r="J476" s="99"/>
      <c r="K476" s="100" t="e">
        <v>#DIV/0!</v>
      </c>
      <c r="M476" s="101"/>
      <c r="N476" s="101"/>
    </row>
    <row r="477" spans="1:14" s="97" customFormat="1">
      <c r="A477" s="94">
        <v>42916</v>
      </c>
      <c r="B477" s="95">
        <v>6</v>
      </c>
      <c r="E477" s="98">
        <v>100</v>
      </c>
      <c r="F477" s="99"/>
      <c r="G477" s="99"/>
      <c r="H477" s="99"/>
      <c r="I477" s="99"/>
      <c r="J477" s="99"/>
      <c r="K477" s="100" t="e">
        <v>#DIV/0!</v>
      </c>
      <c r="M477" s="101"/>
      <c r="N477" s="101"/>
    </row>
    <row r="478" spans="1:14" s="97" customFormat="1">
      <c r="A478" s="94">
        <v>42916</v>
      </c>
      <c r="B478" s="95">
        <v>6</v>
      </c>
      <c r="E478" s="98">
        <v>180</v>
      </c>
      <c r="F478" s="99"/>
      <c r="G478" s="99"/>
      <c r="H478" s="99"/>
      <c r="I478" s="99"/>
      <c r="J478" s="99"/>
      <c r="K478" s="100" t="e">
        <v>#DIV/0!</v>
      </c>
      <c r="M478" s="101"/>
      <c r="N478" s="101"/>
    </row>
    <row r="479" spans="1:14" s="97" customFormat="1">
      <c r="A479" s="94">
        <v>42916</v>
      </c>
      <c r="B479" s="95">
        <v>7</v>
      </c>
      <c r="E479" s="98">
        <v>100</v>
      </c>
      <c r="F479" s="99"/>
      <c r="G479" s="99"/>
      <c r="H479" s="99"/>
      <c r="I479" s="99"/>
      <c r="J479" s="99"/>
      <c r="K479" s="100" t="e">
        <v>#DIV/0!</v>
      </c>
      <c r="M479" s="101"/>
      <c r="N479" s="101"/>
    </row>
    <row r="480" spans="1:14" s="97" customFormat="1">
      <c r="A480" s="94">
        <v>42916</v>
      </c>
      <c r="B480" s="95">
        <v>7</v>
      </c>
      <c r="E480" s="98">
        <v>180</v>
      </c>
      <c r="F480" s="99"/>
      <c r="G480" s="99"/>
      <c r="H480" s="99"/>
      <c r="I480" s="99"/>
      <c r="J480" s="99"/>
      <c r="K480" s="100" t="e">
        <v>#DIV/0!</v>
      </c>
      <c r="M480" s="101"/>
      <c r="N480" s="101"/>
    </row>
    <row r="481" spans="1:14" s="97" customFormat="1">
      <c r="A481" s="94">
        <v>42916</v>
      </c>
      <c r="B481" s="95">
        <v>8</v>
      </c>
      <c r="E481" s="98">
        <v>100</v>
      </c>
      <c r="F481" s="99"/>
      <c r="G481" s="99"/>
      <c r="H481" s="99"/>
      <c r="I481" s="99"/>
      <c r="J481" s="99"/>
      <c r="K481" s="100" t="e">
        <v>#DIV/0!</v>
      </c>
      <c r="M481" s="101"/>
      <c r="N481" s="101"/>
    </row>
    <row r="482" spans="1:14" s="97" customFormat="1">
      <c r="A482" s="94">
        <v>42916</v>
      </c>
      <c r="B482" s="95">
        <v>8</v>
      </c>
      <c r="E482" s="98">
        <v>180</v>
      </c>
      <c r="F482" s="99"/>
      <c r="G482" s="99"/>
      <c r="H482" s="99"/>
      <c r="I482" s="99"/>
      <c r="J482" s="99"/>
      <c r="K482" s="100" t="e">
        <v>#DIV/0!</v>
      </c>
      <c r="M482" s="101"/>
      <c r="N482" s="101"/>
    </row>
    <row r="483" spans="1:14" s="97" customFormat="1">
      <c r="A483" s="94">
        <v>42916</v>
      </c>
      <c r="B483" s="95">
        <v>9</v>
      </c>
      <c r="E483" s="98">
        <v>100</v>
      </c>
      <c r="F483" s="99"/>
      <c r="G483" s="99"/>
      <c r="H483" s="99"/>
      <c r="I483" s="99"/>
      <c r="J483" s="99"/>
      <c r="K483" s="100" t="e">
        <v>#DIV/0!</v>
      </c>
      <c r="M483" s="101"/>
      <c r="N483" s="101"/>
    </row>
    <row r="484" spans="1:14" s="97" customFormat="1">
      <c r="A484" s="94">
        <v>42916</v>
      </c>
      <c r="B484" s="95">
        <v>9</v>
      </c>
      <c r="E484" s="98">
        <v>180</v>
      </c>
      <c r="F484" s="99"/>
      <c r="G484" s="99"/>
      <c r="H484" s="99"/>
      <c r="I484" s="99"/>
      <c r="J484" s="99"/>
      <c r="K484" s="100" t="e">
        <v>#DIV/0!</v>
      </c>
      <c r="M484" s="101"/>
      <c r="N484" s="101"/>
    </row>
    <row r="485" spans="1:14" s="97" customFormat="1">
      <c r="A485" s="94">
        <v>42916</v>
      </c>
      <c r="B485" s="95">
        <v>10</v>
      </c>
      <c r="E485" s="98">
        <v>100</v>
      </c>
      <c r="F485" s="99"/>
      <c r="G485" s="99"/>
      <c r="H485" s="99"/>
      <c r="I485" s="99"/>
      <c r="J485" s="99"/>
      <c r="K485" s="100" t="e">
        <v>#DIV/0!</v>
      </c>
      <c r="M485" s="101"/>
      <c r="N485" s="101"/>
    </row>
    <row r="486" spans="1:14" s="97" customFormat="1">
      <c r="A486" s="94">
        <v>42916</v>
      </c>
      <c r="B486" s="95">
        <v>10</v>
      </c>
      <c r="E486" s="98">
        <v>180</v>
      </c>
      <c r="F486" s="99"/>
      <c r="G486" s="99"/>
      <c r="H486" s="99"/>
      <c r="I486" s="99"/>
      <c r="J486" s="99"/>
      <c r="K486" s="100" t="e">
        <v>#DIV/0!</v>
      </c>
      <c r="M486" s="101"/>
      <c r="N486" s="101"/>
    </row>
    <row r="487" spans="1:14" s="97" customFormat="1">
      <c r="A487" s="94">
        <v>42916</v>
      </c>
      <c r="B487" s="95">
        <v>11</v>
      </c>
      <c r="E487" s="98">
        <v>100</v>
      </c>
      <c r="F487" s="99"/>
      <c r="G487" s="99"/>
      <c r="H487" s="99"/>
      <c r="I487" s="99"/>
      <c r="J487" s="99"/>
      <c r="K487" s="100" t="e">
        <v>#DIV/0!</v>
      </c>
      <c r="M487" s="101"/>
      <c r="N487" s="101"/>
    </row>
    <row r="488" spans="1:14" s="97" customFormat="1">
      <c r="A488" s="94">
        <v>42916</v>
      </c>
      <c r="B488" s="95">
        <v>11</v>
      </c>
      <c r="E488" s="98">
        <v>180</v>
      </c>
      <c r="F488" s="99"/>
      <c r="G488" s="99"/>
      <c r="H488" s="99"/>
      <c r="I488" s="99"/>
      <c r="J488" s="99"/>
      <c r="K488" s="100" t="e">
        <v>#DIV/0!</v>
      </c>
      <c r="M488" s="101"/>
      <c r="N488" s="101"/>
    </row>
    <row r="489" spans="1:14" s="97" customFormat="1">
      <c r="A489" s="94">
        <v>42916</v>
      </c>
      <c r="B489" s="95">
        <v>12</v>
      </c>
      <c r="E489" s="98">
        <v>100</v>
      </c>
      <c r="F489" s="99"/>
      <c r="G489" s="99"/>
      <c r="H489" s="99"/>
      <c r="I489" s="99"/>
      <c r="J489" s="99"/>
      <c r="K489" s="100" t="e">
        <v>#DIV/0!</v>
      </c>
      <c r="M489" s="101"/>
      <c r="N489" s="101"/>
    </row>
    <row r="490" spans="1:14" s="97" customFormat="1">
      <c r="A490" s="94">
        <v>42916</v>
      </c>
      <c r="B490" s="95">
        <v>12</v>
      </c>
      <c r="E490" s="98">
        <v>180</v>
      </c>
      <c r="F490" s="99"/>
      <c r="G490" s="99"/>
      <c r="H490" s="99"/>
      <c r="I490" s="99"/>
      <c r="J490" s="99"/>
      <c r="K490" s="100" t="e">
        <v>#DIV/0!</v>
      </c>
      <c r="M490" s="101"/>
      <c r="N490" s="101"/>
    </row>
    <row r="491" spans="1:14" s="97" customFormat="1">
      <c r="A491" s="94">
        <v>42916</v>
      </c>
      <c r="B491" s="95">
        <v>13</v>
      </c>
      <c r="C491" s="96"/>
      <c r="E491" s="98">
        <v>100</v>
      </c>
      <c r="F491" s="99"/>
      <c r="G491" s="99"/>
      <c r="H491" s="99"/>
      <c r="I491" s="99"/>
      <c r="J491" s="99"/>
      <c r="K491" s="100" t="e">
        <v>#DIV/0!</v>
      </c>
      <c r="M491" s="101"/>
      <c r="N491" s="101"/>
    </row>
    <row r="492" spans="1:14" s="97" customFormat="1">
      <c r="A492" s="94">
        <v>42916</v>
      </c>
      <c r="B492" s="95">
        <v>13</v>
      </c>
      <c r="C492" s="96"/>
      <c r="E492" s="98">
        <v>180</v>
      </c>
      <c r="F492" s="99"/>
      <c r="G492" s="99"/>
      <c r="H492" s="99"/>
      <c r="I492" s="99"/>
      <c r="J492" s="99"/>
      <c r="K492" s="100" t="e">
        <v>#DIV/0!</v>
      </c>
      <c r="M492" s="101"/>
      <c r="N492" s="101"/>
    </row>
    <row r="493" spans="1:14" s="97" customFormat="1">
      <c r="A493" s="94">
        <v>42916</v>
      </c>
      <c r="B493" s="95">
        <v>14</v>
      </c>
      <c r="E493" s="98">
        <v>100</v>
      </c>
      <c r="F493" s="99"/>
      <c r="G493" s="99"/>
      <c r="H493" s="99"/>
      <c r="I493" s="99"/>
      <c r="J493" s="99"/>
      <c r="K493" s="100" t="e">
        <v>#DIV/0!</v>
      </c>
      <c r="M493" s="101"/>
      <c r="N493" s="101"/>
    </row>
    <row r="494" spans="1:14" s="97" customFormat="1">
      <c r="A494" s="94">
        <v>42916</v>
      </c>
      <c r="B494" s="95">
        <v>14</v>
      </c>
      <c r="C494" s="96"/>
      <c r="E494" s="98">
        <v>180</v>
      </c>
      <c r="F494" s="99"/>
      <c r="G494" s="99"/>
      <c r="H494" s="99"/>
      <c r="I494" s="99"/>
      <c r="J494" s="99"/>
      <c r="K494" s="100" t="e">
        <v>#DIV/0!</v>
      </c>
      <c r="M494" s="101"/>
      <c r="N494" s="101"/>
    </row>
    <row r="495" spans="1:14" s="97" customFormat="1">
      <c r="A495" s="94">
        <v>42916</v>
      </c>
      <c r="B495" s="95">
        <v>15</v>
      </c>
      <c r="E495" s="98">
        <v>100</v>
      </c>
      <c r="F495" s="99"/>
      <c r="G495" s="99"/>
      <c r="H495" s="99"/>
      <c r="I495" s="99"/>
      <c r="J495" s="99"/>
      <c r="K495" s="100" t="e">
        <v>#DIV/0!</v>
      </c>
      <c r="M495" s="101"/>
      <c r="N495" s="101"/>
    </row>
    <row r="496" spans="1:14" s="97" customFormat="1">
      <c r="A496" s="94">
        <v>42916</v>
      </c>
      <c r="B496" s="95">
        <v>15</v>
      </c>
      <c r="C496" s="96"/>
      <c r="E496" s="98">
        <v>180</v>
      </c>
      <c r="F496" s="99"/>
      <c r="G496" s="99"/>
      <c r="H496" s="99"/>
      <c r="I496" s="99"/>
      <c r="J496" s="99"/>
      <c r="K496" s="100" t="e">
        <v>#DIV/0!</v>
      </c>
      <c r="M496" s="101"/>
      <c r="N496" s="101"/>
    </row>
    <row r="497" spans="1:14" s="97" customFormat="1">
      <c r="A497" s="94">
        <v>42916</v>
      </c>
      <c r="B497" s="95">
        <v>16</v>
      </c>
      <c r="E497" s="98">
        <v>100</v>
      </c>
      <c r="F497" s="99"/>
      <c r="G497" s="99"/>
      <c r="H497" s="99"/>
      <c r="I497" s="99"/>
      <c r="J497" s="99"/>
      <c r="K497" s="100" t="e">
        <v>#DIV/0!</v>
      </c>
      <c r="M497" s="101"/>
      <c r="N497" s="101"/>
    </row>
    <row r="498" spans="1:14" s="97" customFormat="1">
      <c r="A498" s="94">
        <v>42916</v>
      </c>
      <c r="B498" s="95">
        <v>16</v>
      </c>
      <c r="E498" s="98">
        <v>180</v>
      </c>
      <c r="F498" s="99"/>
      <c r="G498" s="99"/>
      <c r="H498" s="99"/>
      <c r="I498" s="99"/>
      <c r="J498" s="99"/>
      <c r="K498" s="100" t="e">
        <v>#DIV/0!</v>
      </c>
      <c r="M498" s="101"/>
      <c r="N498" s="101"/>
    </row>
    <row r="499" spans="1:14" s="97" customFormat="1">
      <c r="A499" s="94">
        <v>42916</v>
      </c>
      <c r="B499" s="95">
        <v>17</v>
      </c>
      <c r="E499" s="98">
        <v>100</v>
      </c>
      <c r="F499" s="99"/>
      <c r="G499" s="99"/>
      <c r="H499" s="99"/>
      <c r="I499" s="99"/>
      <c r="J499" s="99"/>
      <c r="K499" s="100" t="e">
        <v>#DIV/0!</v>
      </c>
      <c r="M499" s="101"/>
      <c r="N499" s="101"/>
    </row>
    <row r="500" spans="1:14" s="97" customFormat="1">
      <c r="A500" s="94">
        <v>42916</v>
      </c>
      <c r="B500" s="95">
        <v>17</v>
      </c>
      <c r="E500" s="98">
        <v>180</v>
      </c>
      <c r="F500" s="99"/>
      <c r="G500" s="99"/>
      <c r="H500" s="99"/>
      <c r="I500" s="99"/>
      <c r="J500" s="99"/>
      <c r="K500" s="100" t="e">
        <v>#DIV/0!</v>
      </c>
    </row>
    <row r="501" spans="1:14" s="97" customFormat="1">
      <c r="A501" s="94">
        <v>42916</v>
      </c>
      <c r="B501" s="95">
        <v>18</v>
      </c>
      <c r="E501" s="98">
        <v>100</v>
      </c>
      <c r="F501" s="99"/>
      <c r="G501" s="99"/>
      <c r="H501" s="99"/>
      <c r="I501" s="99"/>
      <c r="J501" s="99"/>
      <c r="K501" s="100" t="e">
        <v>#DIV/0!</v>
      </c>
    </row>
    <row r="502" spans="1:14" s="97" customFormat="1">
      <c r="A502" s="94">
        <v>42916</v>
      </c>
      <c r="B502" s="95">
        <v>18</v>
      </c>
      <c r="E502" s="98">
        <v>180</v>
      </c>
      <c r="F502" s="99"/>
      <c r="G502" s="99"/>
      <c r="H502" s="99"/>
      <c r="I502" s="99"/>
      <c r="J502" s="99"/>
      <c r="K502" s="100" t="e">
        <v>#DIV/0!</v>
      </c>
    </row>
    <row r="503" spans="1:14" s="97" customFormat="1">
      <c r="A503" s="94">
        <v>42916</v>
      </c>
      <c r="B503" s="95">
        <v>19</v>
      </c>
      <c r="E503" s="98">
        <v>100</v>
      </c>
      <c r="F503" s="99"/>
      <c r="G503" s="99"/>
      <c r="H503" s="99"/>
      <c r="I503" s="99"/>
      <c r="J503" s="99"/>
      <c r="K503" s="100" t="e">
        <v>#DIV/0!</v>
      </c>
    </row>
    <row r="504" spans="1:14" s="97" customFormat="1">
      <c r="A504" s="94">
        <v>42916</v>
      </c>
      <c r="B504" s="95">
        <v>19</v>
      </c>
      <c r="C504" s="96"/>
      <c r="E504" s="98">
        <v>180</v>
      </c>
      <c r="F504" s="99"/>
      <c r="G504" s="99"/>
      <c r="H504" s="99"/>
      <c r="I504" s="99"/>
      <c r="J504" s="99"/>
      <c r="K504" s="100" t="e">
        <v>#DIV/0!</v>
      </c>
    </row>
    <row r="505" spans="1:14" s="97" customFormat="1">
      <c r="A505" s="94">
        <v>42916</v>
      </c>
      <c r="B505" s="95">
        <v>20</v>
      </c>
      <c r="C505" s="96"/>
      <c r="E505" s="98">
        <v>100</v>
      </c>
      <c r="F505" s="99"/>
      <c r="G505" s="99"/>
      <c r="H505" s="99"/>
      <c r="I505" s="99"/>
      <c r="J505" s="99"/>
      <c r="K505" s="100" t="e">
        <v>#DIV/0!</v>
      </c>
    </row>
    <row r="506" spans="1:14" s="97" customFormat="1">
      <c r="A506" s="94">
        <v>42916</v>
      </c>
      <c r="B506" s="95">
        <v>20</v>
      </c>
      <c r="E506" s="98">
        <v>180</v>
      </c>
      <c r="F506" s="99"/>
      <c r="G506" s="99"/>
      <c r="H506" s="99"/>
      <c r="I506" s="99"/>
      <c r="J506" s="99"/>
      <c r="K506" s="100" t="e">
        <v>#DIV/0!</v>
      </c>
    </row>
    <row r="507" spans="1:14" s="97" customFormat="1">
      <c r="A507" s="94">
        <v>42916</v>
      </c>
      <c r="B507" s="95">
        <v>21</v>
      </c>
      <c r="E507" s="98">
        <v>100</v>
      </c>
      <c r="F507" s="99"/>
      <c r="G507" s="99"/>
      <c r="H507" s="99"/>
      <c r="I507" s="99"/>
      <c r="J507" s="99"/>
      <c r="K507" s="100" t="e">
        <v>#DIV/0!</v>
      </c>
    </row>
    <row r="508" spans="1:14" s="97" customFormat="1">
      <c r="A508" s="94">
        <v>42916</v>
      </c>
      <c r="B508" s="95">
        <v>21</v>
      </c>
      <c r="E508" s="98">
        <v>180</v>
      </c>
      <c r="F508" s="99"/>
      <c r="G508" s="99"/>
      <c r="H508" s="99"/>
      <c r="I508" s="99"/>
      <c r="J508" s="99"/>
      <c r="K508" s="100" t="e">
        <v>#DIV/0!</v>
      </c>
    </row>
    <row r="509" spans="1:14" s="97" customFormat="1">
      <c r="A509" s="94">
        <v>42916</v>
      </c>
      <c r="B509" s="95">
        <v>22</v>
      </c>
      <c r="E509" s="98">
        <v>100</v>
      </c>
      <c r="F509" s="99"/>
      <c r="G509" s="99"/>
      <c r="H509" s="99"/>
      <c r="I509" s="99"/>
      <c r="J509" s="99"/>
      <c r="K509" s="100" t="e">
        <v>#DIV/0!</v>
      </c>
    </row>
    <row r="510" spans="1:14" s="97" customFormat="1">
      <c r="A510" s="94">
        <v>42916</v>
      </c>
      <c r="B510" s="95">
        <v>22</v>
      </c>
      <c r="E510" s="98">
        <v>180</v>
      </c>
      <c r="F510" s="99"/>
      <c r="G510" s="99"/>
      <c r="H510" s="99"/>
      <c r="I510" s="99"/>
      <c r="J510" s="99"/>
      <c r="K510" s="100" t="e">
        <v>#DIV/0!</v>
      </c>
    </row>
    <row r="511" spans="1:14" s="97" customFormat="1">
      <c r="A511" s="94">
        <v>42916</v>
      </c>
      <c r="B511" s="95">
        <v>23</v>
      </c>
      <c r="C511" s="96"/>
      <c r="E511" s="98">
        <v>100</v>
      </c>
      <c r="F511" s="99"/>
      <c r="G511" s="99"/>
      <c r="H511" s="99"/>
      <c r="I511" s="99"/>
      <c r="J511" s="99"/>
      <c r="K511" s="100" t="e">
        <v>#DIV/0!</v>
      </c>
    </row>
    <row r="512" spans="1:14" s="97" customFormat="1">
      <c r="A512" s="94">
        <v>42916</v>
      </c>
      <c r="B512" s="95">
        <v>23</v>
      </c>
      <c r="E512" s="98">
        <v>180</v>
      </c>
      <c r="F512" s="99"/>
      <c r="G512" s="99"/>
      <c r="H512" s="99"/>
      <c r="I512" s="99"/>
      <c r="J512" s="99"/>
      <c r="K512" s="100" t="e">
        <v>#DIV/0!</v>
      </c>
    </row>
    <row r="513" spans="1:14" s="97" customFormat="1">
      <c r="A513" s="94">
        <v>42916</v>
      </c>
      <c r="B513" s="95">
        <v>24</v>
      </c>
      <c r="C513" s="96"/>
      <c r="E513" s="98">
        <v>100</v>
      </c>
      <c r="F513" s="99"/>
      <c r="G513" s="99"/>
      <c r="H513" s="99"/>
      <c r="I513" s="99"/>
      <c r="J513" s="99"/>
      <c r="K513" s="100" t="e">
        <v>#DIV/0!</v>
      </c>
    </row>
    <row r="514" spans="1:14" s="105" customFormat="1" ht="16" thickBot="1">
      <c r="A514" s="102">
        <v>42916</v>
      </c>
      <c r="B514" s="103">
        <v>24</v>
      </c>
      <c r="C514" s="104"/>
      <c r="E514" s="106">
        <v>180</v>
      </c>
      <c r="F514" s="107"/>
      <c r="G514" s="107"/>
      <c r="H514" s="107"/>
      <c r="I514" s="107"/>
      <c r="J514" s="107"/>
      <c r="K514" s="108" t="e">
        <v>#DIV/0!</v>
      </c>
    </row>
    <row r="515" spans="1:14" s="89" customFormat="1">
      <c r="A515" s="86">
        <v>42919</v>
      </c>
      <c r="B515" s="87">
        <v>1</v>
      </c>
      <c r="C515" s="88"/>
      <c r="E515" s="90">
        <v>100</v>
      </c>
      <c r="F515" s="91"/>
      <c r="G515" s="91"/>
      <c r="H515" s="91"/>
      <c r="I515" s="91"/>
      <c r="J515" s="91"/>
      <c r="K515" s="92" t="e">
        <v>#DIV/0!</v>
      </c>
      <c r="M515" s="93"/>
      <c r="N515" s="93"/>
    </row>
    <row r="516" spans="1:14" s="97" customFormat="1">
      <c r="A516" s="94">
        <v>42916</v>
      </c>
      <c r="B516" s="95">
        <v>1</v>
      </c>
      <c r="C516" s="96"/>
      <c r="E516" s="98">
        <v>180</v>
      </c>
      <c r="F516" s="99"/>
      <c r="G516" s="99"/>
      <c r="H516" s="99"/>
      <c r="I516" s="99"/>
      <c r="J516" s="99"/>
      <c r="K516" s="100" t="e">
        <v>#DIV/0!</v>
      </c>
      <c r="M516" s="101"/>
      <c r="N516" s="101"/>
    </row>
    <row r="517" spans="1:14" s="97" customFormat="1">
      <c r="A517" s="94">
        <v>42916</v>
      </c>
      <c r="B517" s="95">
        <v>2</v>
      </c>
      <c r="E517" s="98">
        <v>100</v>
      </c>
      <c r="F517" s="99"/>
      <c r="G517" s="99"/>
      <c r="H517" s="99"/>
      <c r="I517" s="99"/>
      <c r="J517" s="99"/>
      <c r="K517" s="100" t="e">
        <v>#DIV/0!</v>
      </c>
      <c r="M517" s="101"/>
      <c r="N517" s="101"/>
    </row>
    <row r="518" spans="1:14" s="97" customFormat="1">
      <c r="A518" s="94">
        <v>42916</v>
      </c>
      <c r="B518" s="95">
        <v>2</v>
      </c>
      <c r="E518" s="98">
        <v>180</v>
      </c>
      <c r="F518" s="99"/>
      <c r="G518" s="99"/>
      <c r="H518" s="99"/>
      <c r="I518" s="99"/>
      <c r="J518" s="99"/>
      <c r="K518" s="100" t="e">
        <v>#DIV/0!</v>
      </c>
      <c r="M518" s="101"/>
      <c r="N518" s="101"/>
    </row>
    <row r="519" spans="1:14" s="97" customFormat="1">
      <c r="A519" s="94">
        <v>42916</v>
      </c>
      <c r="B519" s="95">
        <v>3</v>
      </c>
      <c r="E519" s="98">
        <v>100</v>
      </c>
      <c r="F519" s="99"/>
      <c r="G519" s="99"/>
      <c r="H519" s="99"/>
      <c r="I519" s="99"/>
      <c r="J519" s="99"/>
      <c r="K519" s="100" t="e">
        <v>#DIV/0!</v>
      </c>
      <c r="M519" s="101"/>
      <c r="N519" s="101"/>
    </row>
    <row r="520" spans="1:14" s="97" customFormat="1">
      <c r="A520" s="94">
        <v>42916</v>
      </c>
      <c r="B520" s="95">
        <v>3</v>
      </c>
      <c r="E520" s="98">
        <v>180</v>
      </c>
      <c r="F520" s="99"/>
      <c r="G520" s="99"/>
      <c r="H520" s="99"/>
      <c r="I520" s="99"/>
      <c r="J520" s="99"/>
      <c r="K520" s="100" t="e">
        <v>#DIV/0!</v>
      </c>
      <c r="M520" s="101"/>
      <c r="N520" s="101"/>
    </row>
    <row r="521" spans="1:14" s="97" customFormat="1">
      <c r="A521" s="94">
        <v>42916</v>
      </c>
      <c r="B521" s="95">
        <v>4</v>
      </c>
      <c r="E521" s="98">
        <v>100</v>
      </c>
      <c r="F521" s="99"/>
      <c r="G521" s="99"/>
      <c r="H521" s="99"/>
      <c r="I521" s="99"/>
      <c r="J521" s="99"/>
      <c r="K521" s="100" t="e">
        <v>#DIV/0!</v>
      </c>
      <c r="M521" s="101"/>
      <c r="N521" s="101"/>
    </row>
    <row r="522" spans="1:14" s="97" customFormat="1">
      <c r="A522" s="94">
        <v>42916</v>
      </c>
      <c r="B522" s="95">
        <v>4</v>
      </c>
      <c r="E522" s="98">
        <v>180</v>
      </c>
      <c r="F522" s="99"/>
      <c r="G522" s="99"/>
      <c r="H522" s="99"/>
      <c r="I522" s="99"/>
      <c r="J522" s="99"/>
      <c r="K522" s="100" t="e">
        <v>#DIV/0!</v>
      </c>
      <c r="M522" s="101"/>
      <c r="N522" s="101"/>
    </row>
    <row r="523" spans="1:14" s="97" customFormat="1">
      <c r="A523" s="94">
        <v>42916</v>
      </c>
      <c r="B523" s="95">
        <v>5</v>
      </c>
      <c r="E523" s="98">
        <v>100</v>
      </c>
      <c r="F523" s="99"/>
      <c r="G523" s="99"/>
      <c r="H523" s="99"/>
      <c r="I523" s="99"/>
      <c r="J523" s="99"/>
      <c r="K523" s="100" t="e">
        <v>#DIV/0!</v>
      </c>
      <c r="M523" s="101"/>
      <c r="N523" s="101"/>
    </row>
    <row r="524" spans="1:14" s="97" customFormat="1">
      <c r="A524" s="94">
        <v>42916</v>
      </c>
      <c r="B524" s="95">
        <v>5</v>
      </c>
      <c r="E524" s="98">
        <v>180</v>
      </c>
      <c r="F524" s="99"/>
      <c r="G524" s="99"/>
      <c r="H524" s="99"/>
      <c r="I524" s="99"/>
      <c r="J524" s="99"/>
      <c r="K524" s="100" t="e">
        <v>#DIV/0!</v>
      </c>
      <c r="M524" s="101"/>
      <c r="N524" s="101"/>
    </row>
    <row r="525" spans="1:14" s="97" customFormat="1">
      <c r="A525" s="94">
        <v>42916</v>
      </c>
      <c r="B525" s="95">
        <v>6</v>
      </c>
      <c r="E525" s="98">
        <v>100</v>
      </c>
      <c r="F525" s="99"/>
      <c r="G525" s="99"/>
      <c r="H525" s="99"/>
      <c r="I525" s="99"/>
      <c r="J525" s="99"/>
      <c r="K525" s="100" t="e">
        <v>#DIV/0!</v>
      </c>
      <c r="M525" s="101"/>
      <c r="N525" s="101"/>
    </row>
    <row r="526" spans="1:14" s="97" customFormat="1">
      <c r="A526" s="94">
        <v>42916</v>
      </c>
      <c r="B526" s="95">
        <v>6</v>
      </c>
      <c r="E526" s="98">
        <v>180</v>
      </c>
      <c r="F526" s="99"/>
      <c r="G526" s="99"/>
      <c r="H526" s="99"/>
      <c r="I526" s="99"/>
      <c r="J526" s="99"/>
      <c r="K526" s="100" t="e">
        <v>#DIV/0!</v>
      </c>
      <c r="M526" s="101"/>
      <c r="N526" s="101"/>
    </row>
    <row r="527" spans="1:14" s="97" customFormat="1">
      <c r="A527" s="94">
        <v>42916</v>
      </c>
      <c r="B527" s="95">
        <v>7</v>
      </c>
      <c r="E527" s="98">
        <v>100</v>
      </c>
      <c r="F527" s="99"/>
      <c r="G527" s="99"/>
      <c r="H527" s="99"/>
      <c r="I527" s="99"/>
      <c r="J527" s="99"/>
      <c r="K527" s="100" t="e">
        <v>#DIV/0!</v>
      </c>
      <c r="M527" s="101"/>
      <c r="N527" s="101"/>
    </row>
    <row r="528" spans="1:14" s="97" customFormat="1">
      <c r="A528" s="94">
        <v>42916</v>
      </c>
      <c r="B528" s="95">
        <v>7</v>
      </c>
      <c r="E528" s="98">
        <v>180</v>
      </c>
      <c r="F528" s="99"/>
      <c r="G528" s="99"/>
      <c r="H528" s="99"/>
      <c r="I528" s="99"/>
      <c r="J528" s="99"/>
      <c r="K528" s="100" t="e">
        <v>#DIV/0!</v>
      </c>
      <c r="M528" s="101"/>
      <c r="N528" s="101"/>
    </row>
    <row r="529" spans="1:14" s="97" customFormat="1">
      <c r="A529" s="94">
        <v>42916</v>
      </c>
      <c r="B529" s="95">
        <v>8</v>
      </c>
      <c r="E529" s="98">
        <v>100</v>
      </c>
      <c r="F529" s="99"/>
      <c r="G529" s="99"/>
      <c r="H529" s="99"/>
      <c r="I529" s="99"/>
      <c r="J529" s="99"/>
      <c r="K529" s="100" t="e">
        <v>#DIV/0!</v>
      </c>
      <c r="M529" s="101"/>
      <c r="N529" s="101"/>
    </row>
    <row r="530" spans="1:14" s="97" customFormat="1">
      <c r="A530" s="94">
        <v>42916</v>
      </c>
      <c r="B530" s="95">
        <v>8</v>
      </c>
      <c r="E530" s="98">
        <v>180</v>
      </c>
      <c r="F530" s="99"/>
      <c r="G530" s="99"/>
      <c r="H530" s="99"/>
      <c r="I530" s="99"/>
      <c r="J530" s="99"/>
      <c r="K530" s="100" t="e">
        <v>#DIV/0!</v>
      </c>
      <c r="M530" s="101"/>
      <c r="N530" s="101"/>
    </row>
    <row r="531" spans="1:14" s="97" customFormat="1">
      <c r="A531" s="94">
        <v>42916</v>
      </c>
      <c r="B531" s="95">
        <v>9</v>
      </c>
      <c r="E531" s="98">
        <v>100</v>
      </c>
      <c r="F531" s="99"/>
      <c r="G531" s="99"/>
      <c r="H531" s="99"/>
      <c r="I531" s="99"/>
      <c r="J531" s="99"/>
      <c r="K531" s="100" t="e">
        <v>#DIV/0!</v>
      </c>
      <c r="M531" s="101"/>
      <c r="N531" s="101"/>
    </row>
    <row r="532" spans="1:14" s="97" customFormat="1">
      <c r="A532" s="94">
        <v>42916</v>
      </c>
      <c r="B532" s="95">
        <v>9</v>
      </c>
      <c r="E532" s="98">
        <v>180</v>
      </c>
      <c r="F532" s="99"/>
      <c r="G532" s="99"/>
      <c r="H532" s="99"/>
      <c r="I532" s="99"/>
      <c r="J532" s="99"/>
      <c r="K532" s="100" t="e">
        <v>#DIV/0!</v>
      </c>
      <c r="M532" s="101"/>
      <c r="N532" s="101"/>
    </row>
    <row r="533" spans="1:14" s="97" customFormat="1">
      <c r="A533" s="94">
        <v>42916</v>
      </c>
      <c r="B533" s="95">
        <v>10</v>
      </c>
      <c r="E533" s="98">
        <v>100</v>
      </c>
      <c r="F533" s="99"/>
      <c r="G533" s="99"/>
      <c r="H533" s="99"/>
      <c r="I533" s="99"/>
      <c r="J533" s="99"/>
      <c r="K533" s="100" t="e">
        <v>#DIV/0!</v>
      </c>
      <c r="M533" s="101"/>
      <c r="N533" s="101"/>
    </row>
    <row r="534" spans="1:14" s="97" customFormat="1">
      <c r="A534" s="94">
        <v>42916</v>
      </c>
      <c r="B534" s="95">
        <v>10</v>
      </c>
      <c r="E534" s="98">
        <v>180</v>
      </c>
      <c r="F534" s="99"/>
      <c r="G534" s="99"/>
      <c r="H534" s="99"/>
      <c r="I534" s="99"/>
      <c r="J534" s="99"/>
      <c r="K534" s="100" t="e">
        <v>#DIV/0!</v>
      </c>
      <c r="M534" s="101"/>
      <c r="N534" s="101"/>
    </row>
    <row r="535" spans="1:14" s="97" customFormat="1">
      <c r="A535" s="94">
        <v>42916</v>
      </c>
      <c r="B535" s="95">
        <v>11</v>
      </c>
      <c r="E535" s="98">
        <v>100</v>
      </c>
      <c r="F535" s="99"/>
      <c r="G535" s="99"/>
      <c r="H535" s="99"/>
      <c r="I535" s="99"/>
      <c r="J535" s="99"/>
      <c r="K535" s="100" t="e">
        <v>#DIV/0!</v>
      </c>
      <c r="M535" s="101"/>
      <c r="N535" s="101"/>
    </row>
    <row r="536" spans="1:14" s="97" customFormat="1">
      <c r="A536" s="94">
        <v>42916</v>
      </c>
      <c r="B536" s="95">
        <v>11</v>
      </c>
      <c r="E536" s="98">
        <v>180</v>
      </c>
      <c r="F536" s="99"/>
      <c r="G536" s="99"/>
      <c r="H536" s="99"/>
      <c r="I536" s="99"/>
      <c r="J536" s="99"/>
      <c r="K536" s="100" t="e">
        <v>#DIV/0!</v>
      </c>
      <c r="M536" s="101"/>
      <c r="N536" s="101"/>
    </row>
    <row r="537" spans="1:14" s="97" customFormat="1">
      <c r="A537" s="94">
        <v>42916</v>
      </c>
      <c r="B537" s="95">
        <v>12</v>
      </c>
      <c r="E537" s="98">
        <v>100</v>
      </c>
      <c r="F537" s="99"/>
      <c r="G537" s="99"/>
      <c r="H537" s="99"/>
      <c r="I537" s="99"/>
      <c r="J537" s="99"/>
      <c r="K537" s="100" t="e">
        <v>#DIV/0!</v>
      </c>
      <c r="M537" s="101"/>
      <c r="N537" s="101"/>
    </row>
    <row r="538" spans="1:14" s="97" customFormat="1">
      <c r="A538" s="94">
        <v>42916</v>
      </c>
      <c r="B538" s="95">
        <v>12</v>
      </c>
      <c r="E538" s="98">
        <v>180</v>
      </c>
      <c r="F538" s="99"/>
      <c r="G538" s="99"/>
      <c r="H538" s="99"/>
      <c r="I538" s="99"/>
      <c r="J538" s="99"/>
      <c r="K538" s="100" t="e">
        <v>#DIV/0!</v>
      </c>
      <c r="M538" s="101"/>
      <c r="N538" s="101"/>
    </row>
    <row r="539" spans="1:14" s="97" customFormat="1">
      <c r="A539" s="94">
        <v>42916</v>
      </c>
      <c r="B539" s="95">
        <v>13</v>
      </c>
      <c r="C539" s="96"/>
      <c r="E539" s="98">
        <v>100</v>
      </c>
      <c r="F539" s="99"/>
      <c r="G539" s="99"/>
      <c r="H539" s="99"/>
      <c r="I539" s="99"/>
      <c r="J539" s="99"/>
      <c r="K539" s="100" t="e">
        <v>#DIV/0!</v>
      </c>
      <c r="M539" s="101"/>
      <c r="N539" s="101"/>
    </row>
    <row r="540" spans="1:14" s="97" customFormat="1">
      <c r="A540" s="94">
        <v>42916</v>
      </c>
      <c r="B540" s="95">
        <v>13</v>
      </c>
      <c r="C540" s="96"/>
      <c r="E540" s="98">
        <v>180</v>
      </c>
      <c r="F540" s="99"/>
      <c r="G540" s="99"/>
      <c r="H540" s="99"/>
      <c r="I540" s="99"/>
      <c r="J540" s="99"/>
      <c r="K540" s="100" t="e">
        <v>#DIV/0!</v>
      </c>
      <c r="M540" s="101"/>
      <c r="N540" s="101"/>
    </row>
    <row r="541" spans="1:14" s="97" customFormat="1">
      <c r="A541" s="94">
        <v>42916</v>
      </c>
      <c r="B541" s="95">
        <v>14</v>
      </c>
      <c r="E541" s="98">
        <v>100</v>
      </c>
      <c r="F541" s="99"/>
      <c r="G541" s="99"/>
      <c r="H541" s="99"/>
      <c r="I541" s="99"/>
      <c r="J541" s="99"/>
      <c r="K541" s="100" t="e">
        <v>#DIV/0!</v>
      </c>
      <c r="M541" s="101"/>
      <c r="N541" s="101"/>
    </row>
    <row r="542" spans="1:14" s="97" customFormat="1">
      <c r="A542" s="94">
        <v>42916</v>
      </c>
      <c r="B542" s="95">
        <v>14</v>
      </c>
      <c r="C542" s="96"/>
      <c r="E542" s="98">
        <v>180</v>
      </c>
      <c r="F542" s="99"/>
      <c r="G542" s="99"/>
      <c r="H542" s="99"/>
      <c r="I542" s="99"/>
      <c r="J542" s="99"/>
      <c r="K542" s="100" t="e">
        <v>#DIV/0!</v>
      </c>
      <c r="M542" s="101"/>
      <c r="N542" s="101"/>
    </row>
    <row r="543" spans="1:14" s="97" customFormat="1">
      <c r="A543" s="94">
        <v>42916</v>
      </c>
      <c r="B543" s="95">
        <v>15</v>
      </c>
      <c r="E543" s="98">
        <v>100</v>
      </c>
      <c r="F543" s="99"/>
      <c r="G543" s="99"/>
      <c r="H543" s="99"/>
      <c r="I543" s="99"/>
      <c r="J543" s="99"/>
      <c r="K543" s="100" t="e">
        <v>#DIV/0!</v>
      </c>
      <c r="M543" s="101"/>
      <c r="N543" s="101"/>
    </row>
    <row r="544" spans="1:14" s="97" customFormat="1">
      <c r="A544" s="94">
        <v>42916</v>
      </c>
      <c r="B544" s="95">
        <v>15</v>
      </c>
      <c r="C544" s="96"/>
      <c r="E544" s="98">
        <v>180</v>
      </c>
      <c r="F544" s="99"/>
      <c r="G544" s="99"/>
      <c r="H544" s="99"/>
      <c r="I544" s="99"/>
      <c r="J544" s="99"/>
      <c r="K544" s="100" t="e">
        <v>#DIV/0!</v>
      </c>
      <c r="M544" s="101"/>
      <c r="N544" s="101"/>
    </row>
    <row r="545" spans="1:14" s="97" customFormat="1">
      <c r="A545" s="94">
        <v>42916</v>
      </c>
      <c r="B545" s="95">
        <v>16</v>
      </c>
      <c r="E545" s="98">
        <v>100</v>
      </c>
      <c r="F545" s="99"/>
      <c r="G545" s="99"/>
      <c r="H545" s="99"/>
      <c r="I545" s="99"/>
      <c r="J545" s="99"/>
      <c r="K545" s="100" t="e">
        <v>#DIV/0!</v>
      </c>
      <c r="M545" s="101"/>
      <c r="N545" s="101"/>
    </row>
    <row r="546" spans="1:14" s="97" customFormat="1">
      <c r="A546" s="94">
        <v>42916</v>
      </c>
      <c r="B546" s="95">
        <v>16</v>
      </c>
      <c r="E546" s="98">
        <v>180</v>
      </c>
      <c r="F546" s="99"/>
      <c r="G546" s="99"/>
      <c r="H546" s="99"/>
      <c r="I546" s="99"/>
      <c r="J546" s="99"/>
      <c r="K546" s="100" t="e">
        <v>#DIV/0!</v>
      </c>
      <c r="M546" s="101"/>
      <c r="N546" s="101"/>
    </row>
    <row r="547" spans="1:14" s="97" customFormat="1">
      <c r="A547" s="94">
        <v>42916</v>
      </c>
      <c r="B547" s="95">
        <v>17</v>
      </c>
      <c r="E547" s="98">
        <v>100</v>
      </c>
      <c r="F547" s="99"/>
      <c r="G547" s="99"/>
      <c r="H547" s="99"/>
      <c r="I547" s="99"/>
      <c r="J547" s="99"/>
      <c r="K547" s="100" t="e">
        <v>#DIV/0!</v>
      </c>
      <c r="M547" s="101"/>
      <c r="N547" s="101"/>
    </row>
    <row r="548" spans="1:14" s="97" customFormat="1">
      <c r="A548" s="94">
        <v>42916</v>
      </c>
      <c r="B548" s="95">
        <v>17</v>
      </c>
      <c r="E548" s="98">
        <v>180</v>
      </c>
      <c r="F548" s="99"/>
      <c r="G548" s="99"/>
      <c r="H548" s="99"/>
      <c r="I548" s="99"/>
      <c r="J548" s="99"/>
      <c r="K548" s="100" t="e">
        <v>#DIV/0!</v>
      </c>
    </row>
    <row r="549" spans="1:14" s="97" customFormat="1">
      <c r="A549" s="94">
        <v>42916</v>
      </c>
      <c r="B549" s="95">
        <v>18</v>
      </c>
      <c r="E549" s="98">
        <v>100</v>
      </c>
      <c r="F549" s="99"/>
      <c r="G549" s="99"/>
      <c r="H549" s="99"/>
      <c r="I549" s="99"/>
      <c r="J549" s="99"/>
      <c r="K549" s="100" t="e">
        <v>#DIV/0!</v>
      </c>
    </row>
    <row r="550" spans="1:14" s="97" customFormat="1">
      <c r="A550" s="94">
        <v>42916</v>
      </c>
      <c r="B550" s="95">
        <v>18</v>
      </c>
      <c r="E550" s="98">
        <v>180</v>
      </c>
      <c r="F550" s="99"/>
      <c r="G550" s="99"/>
      <c r="H550" s="99"/>
      <c r="I550" s="99"/>
      <c r="J550" s="99"/>
      <c r="K550" s="100" t="e">
        <v>#DIV/0!</v>
      </c>
    </row>
    <row r="551" spans="1:14" s="97" customFormat="1">
      <c r="A551" s="94">
        <v>42916</v>
      </c>
      <c r="B551" s="95">
        <v>19</v>
      </c>
      <c r="E551" s="98">
        <v>100</v>
      </c>
      <c r="F551" s="99"/>
      <c r="G551" s="99"/>
      <c r="H551" s="99"/>
      <c r="I551" s="99"/>
      <c r="J551" s="99"/>
      <c r="K551" s="100" t="e">
        <v>#DIV/0!</v>
      </c>
    </row>
    <row r="552" spans="1:14" s="97" customFormat="1">
      <c r="A552" s="94">
        <v>42916</v>
      </c>
      <c r="B552" s="95">
        <v>19</v>
      </c>
      <c r="C552" s="96"/>
      <c r="E552" s="98">
        <v>180</v>
      </c>
      <c r="F552" s="99"/>
      <c r="G552" s="99"/>
      <c r="H552" s="99"/>
      <c r="I552" s="99"/>
      <c r="J552" s="99"/>
      <c r="K552" s="100" t="e">
        <v>#DIV/0!</v>
      </c>
    </row>
    <row r="553" spans="1:14" s="97" customFormat="1">
      <c r="A553" s="94">
        <v>42916</v>
      </c>
      <c r="B553" s="95">
        <v>20</v>
      </c>
      <c r="C553" s="96"/>
      <c r="E553" s="98">
        <v>100</v>
      </c>
      <c r="F553" s="99"/>
      <c r="G553" s="99"/>
      <c r="H553" s="99"/>
      <c r="I553" s="99"/>
      <c r="J553" s="99"/>
      <c r="K553" s="100" t="e">
        <v>#DIV/0!</v>
      </c>
    </row>
    <row r="554" spans="1:14" s="97" customFormat="1">
      <c r="A554" s="94">
        <v>42916</v>
      </c>
      <c r="B554" s="95">
        <v>20</v>
      </c>
      <c r="E554" s="98">
        <v>180</v>
      </c>
      <c r="F554" s="99"/>
      <c r="G554" s="99"/>
      <c r="H554" s="99"/>
      <c r="I554" s="99"/>
      <c r="J554" s="99"/>
      <c r="K554" s="100" t="e">
        <v>#DIV/0!</v>
      </c>
    </row>
    <row r="555" spans="1:14" s="97" customFormat="1">
      <c r="A555" s="94">
        <v>42916</v>
      </c>
      <c r="B555" s="95">
        <v>21</v>
      </c>
      <c r="E555" s="98">
        <v>100</v>
      </c>
      <c r="F555" s="99"/>
      <c r="G555" s="99"/>
      <c r="H555" s="99"/>
      <c r="I555" s="99"/>
      <c r="J555" s="99"/>
      <c r="K555" s="100" t="e">
        <v>#DIV/0!</v>
      </c>
    </row>
    <row r="556" spans="1:14" s="97" customFormat="1">
      <c r="A556" s="94">
        <v>42916</v>
      </c>
      <c r="B556" s="95">
        <v>21</v>
      </c>
      <c r="E556" s="98">
        <v>180</v>
      </c>
      <c r="F556" s="99"/>
      <c r="G556" s="99"/>
      <c r="H556" s="99"/>
      <c r="I556" s="99"/>
      <c r="J556" s="99"/>
      <c r="K556" s="100" t="e">
        <v>#DIV/0!</v>
      </c>
    </row>
    <row r="557" spans="1:14" s="97" customFormat="1">
      <c r="A557" s="94">
        <v>42916</v>
      </c>
      <c r="B557" s="95">
        <v>22</v>
      </c>
      <c r="E557" s="98">
        <v>100</v>
      </c>
      <c r="F557" s="99"/>
      <c r="G557" s="99"/>
      <c r="H557" s="99"/>
      <c r="I557" s="99"/>
      <c r="J557" s="99"/>
      <c r="K557" s="100" t="e">
        <v>#DIV/0!</v>
      </c>
    </row>
    <row r="558" spans="1:14" s="97" customFormat="1">
      <c r="A558" s="94">
        <v>42916</v>
      </c>
      <c r="B558" s="95">
        <v>22</v>
      </c>
      <c r="E558" s="98">
        <v>180</v>
      </c>
      <c r="F558" s="99"/>
      <c r="G558" s="99"/>
      <c r="H558" s="99"/>
      <c r="I558" s="99"/>
      <c r="J558" s="99"/>
      <c r="K558" s="100" t="e">
        <v>#DIV/0!</v>
      </c>
    </row>
    <row r="559" spans="1:14" s="97" customFormat="1">
      <c r="A559" s="94">
        <v>42916</v>
      </c>
      <c r="B559" s="95">
        <v>23</v>
      </c>
      <c r="C559" s="96"/>
      <c r="E559" s="98">
        <v>100</v>
      </c>
      <c r="F559" s="99"/>
      <c r="G559" s="99"/>
      <c r="H559" s="99"/>
      <c r="I559" s="99"/>
      <c r="J559" s="99"/>
      <c r="K559" s="100" t="e">
        <v>#DIV/0!</v>
      </c>
    </row>
    <row r="560" spans="1:14" s="97" customFormat="1">
      <c r="A560" s="94">
        <v>42916</v>
      </c>
      <c r="B560" s="95">
        <v>23</v>
      </c>
      <c r="E560" s="98">
        <v>180</v>
      </c>
      <c r="F560" s="99"/>
      <c r="G560" s="99"/>
      <c r="H560" s="99"/>
      <c r="I560" s="99"/>
      <c r="J560" s="99"/>
      <c r="K560" s="100" t="e">
        <v>#DIV/0!</v>
      </c>
    </row>
    <row r="561" spans="1:14" s="97" customFormat="1">
      <c r="A561" s="94">
        <v>42916</v>
      </c>
      <c r="B561" s="95">
        <v>24</v>
      </c>
      <c r="C561" s="96"/>
      <c r="E561" s="98">
        <v>100</v>
      </c>
      <c r="F561" s="99"/>
      <c r="G561" s="99"/>
      <c r="H561" s="99"/>
      <c r="I561" s="99"/>
      <c r="J561" s="99"/>
      <c r="K561" s="100" t="e">
        <v>#DIV/0!</v>
      </c>
    </row>
    <row r="562" spans="1:14" s="105" customFormat="1" ht="16" thickBot="1">
      <c r="A562" s="102">
        <v>42916</v>
      </c>
      <c r="B562" s="103">
        <v>24</v>
      </c>
      <c r="C562" s="104"/>
      <c r="E562" s="106">
        <v>180</v>
      </c>
      <c r="F562" s="107"/>
      <c r="G562" s="107"/>
      <c r="H562" s="107"/>
      <c r="I562" s="107"/>
      <c r="J562" s="107"/>
      <c r="K562" s="108" t="e">
        <v>#DIV/0!</v>
      </c>
    </row>
    <row r="563" spans="1:14" s="66" customFormat="1">
      <c r="A563" s="63">
        <v>42923</v>
      </c>
      <c r="B563" s="64">
        <v>1</v>
      </c>
      <c r="C563" s="65"/>
      <c r="E563" s="67">
        <v>100</v>
      </c>
      <c r="F563" s="68"/>
      <c r="G563" s="68"/>
      <c r="H563" s="68"/>
      <c r="I563" s="68"/>
      <c r="J563" s="68"/>
      <c r="K563" s="69" t="e">
        <v>#DIV/0!</v>
      </c>
      <c r="M563" s="70"/>
      <c r="N563" s="70"/>
    </row>
    <row r="564" spans="1:14" s="74" customFormat="1">
      <c r="A564" s="71">
        <v>42923</v>
      </c>
      <c r="B564" s="72">
        <v>1</v>
      </c>
      <c r="C564" s="73"/>
      <c r="E564" s="75">
        <v>180</v>
      </c>
      <c r="F564" s="76"/>
      <c r="G564" s="76"/>
      <c r="H564" s="76"/>
      <c r="I564" s="76"/>
      <c r="J564" s="76"/>
      <c r="K564" s="77" t="e">
        <v>#DIV/0!</v>
      </c>
      <c r="M564" s="78"/>
      <c r="N564" s="78"/>
    </row>
    <row r="565" spans="1:14" s="74" customFormat="1">
      <c r="A565" s="71">
        <v>42923</v>
      </c>
      <c r="B565" s="72">
        <v>2</v>
      </c>
      <c r="E565" s="75">
        <v>100</v>
      </c>
      <c r="F565" s="76"/>
      <c r="G565" s="76"/>
      <c r="H565" s="76"/>
      <c r="I565" s="76"/>
      <c r="J565" s="76"/>
      <c r="K565" s="77" t="e">
        <v>#DIV/0!</v>
      </c>
      <c r="M565" s="78"/>
      <c r="N565" s="78"/>
    </row>
    <row r="566" spans="1:14" s="74" customFormat="1">
      <c r="A566" s="71">
        <v>42923</v>
      </c>
      <c r="B566" s="72">
        <v>2</v>
      </c>
      <c r="E566" s="75">
        <v>180</v>
      </c>
      <c r="F566" s="76"/>
      <c r="G566" s="76"/>
      <c r="H566" s="76"/>
      <c r="I566" s="76"/>
      <c r="J566" s="76"/>
      <c r="K566" s="77" t="e">
        <v>#DIV/0!</v>
      </c>
      <c r="M566" s="78"/>
      <c r="N566" s="78"/>
    </row>
    <row r="567" spans="1:14" s="74" customFormat="1">
      <c r="A567" s="71">
        <v>42923</v>
      </c>
      <c r="B567" s="72">
        <v>3</v>
      </c>
      <c r="E567" s="75">
        <v>100</v>
      </c>
      <c r="F567" s="76"/>
      <c r="G567" s="76"/>
      <c r="H567" s="76"/>
      <c r="I567" s="76"/>
      <c r="J567" s="76"/>
      <c r="K567" s="77" t="e">
        <v>#DIV/0!</v>
      </c>
      <c r="M567" s="78"/>
      <c r="N567" s="78"/>
    </row>
    <row r="568" spans="1:14" s="74" customFormat="1">
      <c r="A568" s="71">
        <v>42923</v>
      </c>
      <c r="B568" s="72">
        <v>3</v>
      </c>
      <c r="E568" s="75">
        <v>180</v>
      </c>
      <c r="F568" s="76"/>
      <c r="G568" s="76"/>
      <c r="H568" s="76"/>
      <c r="I568" s="76"/>
      <c r="J568" s="76"/>
      <c r="K568" s="77" t="e">
        <v>#DIV/0!</v>
      </c>
      <c r="M568" s="78"/>
      <c r="N568" s="78"/>
    </row>
    <row r="569" spans="1:14" s="74" customFormat="1">
      <c r="A569" s="71">
        <v>42923</v>
      </c>
      <c r="B569" s="72">
        <v>4</v>
      </c>
      <c r="E569" s="75">
        <v>100</v>
      </c>
      <c r="F569" s="76"/>
      <c r="G569" s="76"/>
      <c r="H569" s="76"/>
      <c r="I569" s="76"/>
      <c r="J569" s="76"/>
      <c r="K569" s="77" t="e">
        <v>#DIV/0!</v>
      </c>
      <c r="M569" s="78"/>
      <c r="N569" s="78"/>
    </row>
    <row r="570" spans="1:14" s="74" customFormat="1">
      <c r="A570" s="71">
        <v>42923</v>
      </c>
      <c r="B570" s="72">
        <v>4</v>
      </c>
      <c r="E570" s="75">
        <v>180</v>
      </c>
      <c r="F570" s="76"/>
      <c r="G570" s="76"/>
      <c r="H570" s="76"/>
      <c r="I570" s="76"/>
      <c r="J570" s="76"/>
      <c r="K570" s="77" t="e">
        <v>#DIV/0!</v>
      </c>
      <c r="M570" s="78"/>
      <c r="N570" s="78"/>
    </row>
    <row r="571" spans="1:14" s="74" customFormat="1">
      <c r="A571" s="71">
        <v>42923</v>
      </c>
      <c r="B571" s="72">
        <v>5</v>
      </c>
      <c r="E571" s="75">
        <v>100</v>
      </c>
      <c r="F571" s="76"/>
      <c r="G571" s="76"/>
      <c r="H571" s="76"/>
      <c r="I571" s="76"/>
      <c r="J571" s="76"/>
      <c r="K571" s="77" t="e">
        <v>#DIV/0!</v>
      </c>
      <c r="M571" s="78"/>
      <c r="N571" s="78"/>
    </row>
    <row r="572" spans="1:14" s="74" customFormat="1">
      <c r="A572" s="71">
        <v>42923</v>
      </c>
      <c r="B572" s="72">
        <v>5</v>
      </c>
      <c r="E572" s="75">
        <v>180</v>
      </c>
      <c r="F572" s="76"/>
      <c r="G572" s="76"/>
      <c r="H572" s="76"/>
      <c r="I572" s="76"/>
      <c r="J572" s="76"/>
      <c r="K572" s="77" t="e">
        <v>#DIV/0!</v>
      </c>
      <c r="M572" s="78"/>
      <c r="N572" s="78"/>
    </row>
    <row r="573" spans="1:14" s="74" customFormat="1">
      <c r="A573" s="71">
        <v>42923</v>
      </c>
      <c r="B573" s="72">
        <v>6</v>
      </c>
      <c r="E573" s="75">
        <v>100</v>
      </c>
      <c r="F573" s="76"/>
      <c r="G573" s="76"/>
      <c r="H573" s="76"/>
      <c r="I573" s="76"/>
      <c r="J573" s="76"/>
      <c r="K573" s="77" t="e">
        <v>#DIV/0!</v>
      </c>
      <c r="M573" s="78"/>
      <c r="N573" s="78"/>
    </row>
    <row r="574" spans="1:14" s="74" customFormat="1">
      <c r="A574" s="71">
        <v>42923</v>
      </c>
      <c r="B574" s="72">
        <v>6</v>
      </c>
      <c r="E574" s="75">
        <v>180</v>
      </c>
      <c r="F574" s="76"/>
      <c r="G574" s="76"/>
      <c r="H574" s="76"/>
      <c r="I574" s="76"/>
      <c r="J574" s="76"/>
      <c r="K574" s="77" t="e">
        <v>#DIV/0!</v>
      </c>
      <c r="M574" s="78"/>
      <c r="N574" s="78"/>
    </row>
    <row r="575" spans="1:14" s="74" customFormat="1">
      <c r="A575" s="71">
        <v>42923</v>
      </c>
      <c r="B575" s="72">
        <v>7</v>
      </c>
      <c r="E575" s="75">
        <v>100</v>
      </c>
      <c r="F575" s="76"/>
      <c r="G575" s="76"/>
      <c r="H575" s="76"/>
      <c r="I575" s="76"/>
      <c r="J575" s="76"/>
      <c r="K575" s="77" t="e">
        <v>#DIV/0!</v>
      </c>
      <c r="M575" s="78"/>
      <c r="N575" s="78"/>
    </row>
    <row r="576" spans="1:14" s="74" customFormat="1">
      <c r="A576" s="71">
        <v>42923</v>
      </c>
      <c r="B576" s="72">
        <v>7</v>
      </c>
      <c r="E576" s="75">
        <v>180</v>
      </c>
      <c r="F576" s="76"/>
      <c r="G576" s="76"/>
      <c r="H576" s="76"/>
      <c r="I576" s="76"/>
      <c r="J576" s="76"/>
      <c r="K576" s="77" t="e">
        <v>#DIV/0!</v>
      </c>
      <c r="M576" s="78"/>
      <c r="N576" s="78"/>
    </row>
    <row r="577" spans="1:14" s="74" customFormat="1">
      <c r="A577" s="71">
        <v>42923</v>
      </c>
      <c r="B577" s="72">
        <v>8</v>
      </c>
      <c r="E577" s="75">
        <v>100</v>
      </c>
      <c r="F577" s="76"/>
      <c r="G577" s="76"/>
      <c r="H577" s="76"/>
      <c r="I577" s="76"/>
      <c r="J577" s="76"/>
      <c r="K577" s="77" t="e">
        <v>#DIV/0!</v>
      </c>
      <c r="M577" s="78"/>
      <c r="N577" s="78"/>
    </row>
    <row r="578" spans="1:14" s="74" customFormat="1">
      <c r="A578" s="71">
        <v>42923</v>
      </c>
      <c r="B578" s="72">
        <v>8</v>
      </c>
      <c r="E578" s="75">
        <v>180</v>
      </c>
      <c r="F578" s="76"/>
      <c r="G578" s="76"/>
      <c r="H578" s="76"/>
      <c r="I578" s="76"/>
      <c r="J578" s="76"/>
      <c r="K578" s="77" t="e">
        <v>#DIV/0!</v>
      </c>
      <c r="M578" s="78"/>
      <c r="N578" s="78"/>
    </row>
    <row r="579" spans="1:14" s="74" customFormat="1">
      <c r="A579" s="71">
        <v>42923</v>
      </c>
      <c r="B579" s="72">
        <v>9</v>
      </c>
      <c r="E579" s="75">
        <v>100</v>
      </c>
      <c r="F579" s="76"/>
      <c r="G579" s="76"/>
      <c r="H579" s="76"/>
      <c r="I579" s="76"/>
      <c r="J579" s="76"/>
      <c r="K579" s="77" t="e">
        <v>#DIV/0!</v>
      </c>
      <c r="M579" s="78"/>
      <c r="N579" s="78"/>
    </row>
    <row r="580" spans="1:14" s="74" customFormat="1">
      <c r="A580" s="71">
        <v>42923</v>
      </c>
      <c r="B580" s="72">
        <v>9</v>
      </c>
      <c r="E580" s="75">
        <v>180</v>
      </c>
      <c r="F580" s="76"/>
      <c r="G580" s="76"/>
      <c r="H580" s="76"/>
      <c r="I580" s="76"/>
      <c r="J580" s="76"/>
      <c r="K580" s="77" t="e">
        <v>#DIV/0!</v>
      </c>
      <c r="M580" s="78"/>
      <c r="N580" s="78"/>
    </row>
    <row r="581" spans="1:14" s="74" customFormat="1">
      <c r="A581" s="71">
        <v>42923</v>
      </c>
      <c r="B581" s="72">
        <v>10</v>
      </c>
      <c r="E581" s="75">
        <v>100</v>
      </c>
      <c r="F581" s="76"/>
      <c r="G581" s="76"/>
      <c r="H581" s="76"/>
      <c r="I581" s="76"/>
      <c r="J581" s="76"/>
      <c r="K581" s="77" t="e">
        <v>#DIV/0!</v>
      </c>
      <c r="M581" s="78"/>
      <c r="N581" s="78"/>
    </row>
    <row r="582" spans="1:14" s="74" customFormat="1">
      <c r="A582" s="71">
        <v>42923</v>
      </c>
      <c r="B582" s="72">
        <v>10</v>
      </c>
      <c r="E582" s="75">
        <v>180</v>
      </c>
      <c r="F582" s="76"/>
      <c r="G582" s="76"/>
      <c r="H582" s="76"/>
      <c r="I582" s="76"/>
      <c r="J582" s="76"/>
      <c r="K582" s="77" t="e">
        <v>#DIV/0!</v>
      </c>
      <c r="M582" s="78"/>
      <c r="N582" s="78"/>
    </row>
    <row r="583" spans="1:14" s="74" customFormat="1">
      <c r="A583" s="71">
        <v>42923</v>
      </c>
      <c r="B583" s="72">
        <v>11</v>
      </c>
      <c r="E583" s="75">
        <v>100</v>
      </c>
      <c r="F583" s="76"/>
      <c r="G583" s="76"/>
      <c r="H583" s="76"/>
      <c r="I583" s="76"/>
      <c r="J583" s="76"/>
      <c r="K583" s="77" t="e">
        <v>#DIV/0!</v>
      </c>
      <c r="M583" s="78"/>
      <c r="N583" s="78"/>
    </row>
    <row r="584" spans="1:14" s="74" customFormat="1">
      <c r="A584" s="71">
        <v>42923</v>
      </c>
      <c r="B584" s="72">
        <v>11</v>
      </c>
      <c r="E584" s="75">
        <v>180</v>
      </c>
      <c r="F584" s="76"/>
      <c r="G584" s="76"/>
      <c r="H584" s="76"/>
      <c r="I584" s="76"/>
      <c r="J584" s="76"/>
      <c r="K584" s="77" t="e">
        <v>#DIV/0!</v>
      </c>
      <c r="M584" s="78"/>
      <c r="N584" s="78"/>
    </row>
    <row r="585" spans="1:14" s="74" customFormat="1">
      <c r="A585" s="71">
        <v>42923</v>
      </c>
      <c r="B585" s="72">
        <v>12</v>
      </c>
      <c r="E585" s="75">
        <v>100</v>
      </c>
      <c r="F585" s="76"/>
      <c r="G585" s="76"/>
      <c r="H585" s="76"/>
      <c r="I585" s="76"/>
      <c r="J585" s="76"/>
      <c r="K585" s="77" t="e">
        <v>#DIV/0!</v>
      </c>
      <c r="M585" s="78"/>
      <c r="N585" s="78"/>
    </row>
    <row r="586" spans="1:14" s="74" customFormat="1">
      <c r="A586" s="71">
        <v>42923</v>
      </c>
      <c r="B586" s="72">
        <v>12</v>
      </c>
      <c r="E586" s="75">
        <v>180</v>
      </c>
      <c r="F586" s="76"/>
      <c r="G586" s="76"/>
      <c r="H586" s="76"/>
      <c r="I586" s="76"/>
      <c r="J586" s="76"/>
      <c r="K586" s="77" t="e">
        <v>#DIV/0!</v>
      </c>
      <c r="M586" s="78"/>
      <c r="N586" s="78"/>
    </row>
    <row r="587" spans="1:14" s="74" customFormat="1">
      <c r="A587" s="71">
        <v>42923</v>
      </c>
      <c r="B587" s="72">
        <v>13</v>
      </c>
      <c r="C587" s="73"/>
      <c r="E587" s="75">
        <v>100</v>
      </c>
      <c r="F587" s="76"/>
      <c r="G587" s="76"/>
      <c r="H587" s="76"/>
      <c r="I587" s="76"/>
      <c r="J587" s="76"/>
      <c r="K587" s="77" t="e">
        <v>#DIV/0!</v>
      </c>
      <c r="M587" s="78"/>
      <c r="N587" s="78"/>
    </row>
    <row r="588" spans="1:14" s="74" customFormat="1">
      <c r="A588" s="71">
        <v>42923</v>
      </c>
      <c r="B588" s="72">
        <v>13</v>
      </c>
      <c r="C588" s="73"/>
      <c r="E588" s="75">
        <v>180</v>
      </c>
      <c r="F588" s="76"/>
      <c r="G588" s="76"/>
      <c r="H588" s="76"/>
      <c r="I588" s="76"/>
      <c r="J588" s="76"/>
      <c r="K588" s="77" t="e">
        <v>#DIV/0!</v>
      </c>
      <c r="M588" s="78"/>
      <c r="N588" s="78"/>
    </row>
    <row r="589" spans="1:14" s="74" customFormat="1">
      <c r="A589" s="71">
        <v>42923</v>
      </c>
      <c r="B589" s="72">
        <v>14</v>
      </c>
      <c r="E589" s="75">
        <v>100</v>
      </c>
      <c r="F589" s="76"/>
      <c r="G589" s="76"/>
      <c r="H589" s="76"/>
      <c r="I589" s="76"/>
      <c r="J589" s="76"/>
      <c r="K589" s="77" t="e">
        <v>#DIV/0!</v>
      </c>
      <c r="M589" s="78"/>
      <c r="N589" s="78"/>
    </row>
    <row r="590" spans="1:14" s="74" customFormat="1">
      <c r="A590" s="71">
        <v>42923</v>
      </c>
      <c r="B590" s="72">
        <v>14</v>
      </c>
      <c r="C590" s="73"/>
      <c r="E590" s="75">
        <v>180</v>
      </c>
      <c r="F590" s="76"/>
      <c r="G590" s="76"/>
      <c r="H590" s="76"/>
      <c r="I590" s="76"/>
      <c r="J590" s="76"/>
      <c r="K590" s="77" t="e">
        <v>#DIV/0!</v>
      </c>
      <c r="M590" s="78"/>
      <c r="N590" s="78"/>
    </row>
    <row r="591" spans="1:14" s="74" customFormat="1">
      <c r="A591" s="71">
        <v>42923</v>
      </c>
      <c r="B591" s="72">
        <v>15</v>
      </c>
      <c r="E591" s="75">
        <v>100</v>
      </c>
      <c r="F591" s="76"/>
      <c r="G591" s="76"/>
      <c r="H591" s="76"/>
      <c r="I591" s="76"/>
      <c r="J591" s="76"/>
      <c r="K591" s="77" t="e">
        <v>#DIV/0!</v>
      </c>
      <c r="M591" s="78"/>
      <c r="N591" s="78"/>
    </row>
    <row r="592" spans="1:14" s="74" customFormat="1">
      <c r="A592" s="71">
        <v>42923</v>
      </c>
      <c r="B592" s="72">
        <v>15</v>
      </c>
      <c r="C592" s="73"/>
      <c r="E592" s="75">
        <v>180</v>
      </c>
      <c r="F592" s="76"/>
      <c r="G592" s="76"/>
      <c r="H592" s="76"/>
      <c r="I592" s="76"/>
      <c r="J592" s="76"/>
      <c r="K592" s="77" t="e">
        <v>#DIV/0!</v>
      </c>
      <c r="M592" s="78"/>
      <c r="N592" s="78"/>
    </row>
    <row r="593" spans="1:14" s="74" customFormat="1">
      <c r="A593" s="71">
        <v>42923</v>
      </c>
      <c r="B593" s="72">
        <v>16</v>
      </c>
      <c r="E593" s="75">
        <v>100</v>
      </c>
      <c r="F593" s="76"/>
      <c r="G593" s="76"/>
      <c r="H593" s="76"/>
      <c r="I593" s="76"/>
      <c r="J593" s="76"/>
      <c r="K593" s="77" t="e">
        <v>#DIV/0!</v>
      </c>
      <c r="M593" s="78"/>
      <c r="N593" s="78"/>
    </row>
    <row r="594" spans="1:14" s="74" customFormat="1">
      <c r="A594" s="71">
        <v>42923</v>
      </c>
      <c r="B594" s="72">
        <v>16</v>
      </c>
      <c r="E594" s="75">
        <v>180</v>
      </c>
      <c r="F594" s="76"/>
      <c r="G594" s="76"/>
      <c r="H594" s="76"/>
      <c r="I594" s="76"/>
      <c r="J594" s="76"/>
      <c r="K594" s="77" t="e">
        <v>#DIV/0!</v>
      </c>
      <c r="M594" s="78"/>
      <c r="N594" s="78"/>
    </row>
    <row r="595" spans="1:14" s="74" customFormat="1">
      <c r="A595" s="71">
        <v>42923</v>
      </c>
      <c r="B595" s="72">
        <v>17</v>
      </c>
      <c r="E595" s="75">
        <v>100</v>
      </c>
      <c r="F595" s="76"/>
      <c r="G595" s="76"/>
      <c r="H595" s="76"/>
      <c r="I595" s="76"/>
      <c r="J595" s="76"/>
      <c r="K595" s="77" t="e">
        <v>#DIV/0!</v>
      </c>
      <c r="M595" s="78"/>
      <c r="N595" s="78"/>
    </row>
    <row r="596" spans="1:14" s="74" customFormat="1">
      <c r="A596" s="71">
        <v>42923</v>
      </c>
      <c r="B596" s="72">
        <v>17</v>
      </c>
      <c r="E596" s="75">
        <v>180</v>
      </c>
      <c r="F596" s="76"/>
      <c r="G596" s="76"/>
      <c r="H596" s="76"/>
      <c r="I596" s="76"/>
      <c r="J596" s="76"/>
      <c r="K596" s="77" t="e">
        <v>#DIV/0!</v>
      </c>
    </row>
    <row r="597" spans="1:14" s="74" customFormat="1">
      <c r="A597" s="71">
        <v>42923</v>
      </c>
      <c r="B597" s="72">
        <v>18</v>
      </c>
      <c r="E597" s="75">
        <v>100</v>
      </c>
      <c r="F597" s="76"/>
      <c r="G597" s="76"/>
      <c r="H597" s="76"/>
      <c r="I597" s="76"/>
      <c r="J597" s="76"/>
      <c r="K597" s="77" t="e">
        <v>#DIV/0!</v>
      </c>
    </row>
    <row r="598" spans="1:14" s="74" customFormat="1">
      <c r="A598" s="71">
        <v>42923</v>
      </c>
      <c r="B598" s="72">
        <v>18</v>
      </c>
      <c r="E598" s="75">
        <v>180</v>
      </c>
      <c r="F598" s="76"/>
      <c r="G598" s="76"/>
      <c r="H598" s="76"/>
      <c r="I598" s="76"/>
      <c r="J598" s="76"/>
      <c r="K598" s="77" t="e">
        <v>#DIV/0!</v>
      </c>
    </row>
    <row r="599" spans="1:14" s="74" customFormat="1">
      <c r="A599" s="71">
        <v>42923</v>
      </c>
      <c r="B599" s="72">
        <v>19</v>
      </c>
      <c r="E599" s="75">
        <v>100</v>
      </c>
      <c r="F599" s="76"/>
      <c r="G599" s="76"/>
      <c r="H599" s="76"/>
      <c r="I599" s="76"/>
      <c r="J599" s="76"/>
      <c r="K599" s="77" t="e">
        <v>#DIV/0!</v>
      </c>
    </row>
    <row r="600" spans="1:14" s="74" customFormat="1">
      <c r="A600" s="71">
        <v>42923</v>
      </c>
      <c r="B600" s="72">
        <v>19</v>
      </c>
      <c r="C600" s="73"/>
      <c r="E600" s="75">
        <v>180</v>
      </c>
      <c r="F600" s="76"/>
      <c r="G600" s="76"/>
      <c r="H600" s="76"/>
      <c r="I600" s="76"/>
      <c r="J600" s="76"/>
      <c r="K600" s="77" t="e">
        <v>#DIV/0!</v>
      </c>
    </row>
    <row r="601" spans="1:14" s="74" customFormat="1">
      <c r="A601" s="71">
        <v>42923</v>
      </c>
      <c r="B601" s="72">
        <v>20</v>
      </c>
      <c r="C601" s="73"/>
      <c r="E601" s="75">
        <v>100</v>
      </c>
      <c r="F601" s="76"/>
      <c r="G601" s="76"/>
      <c r="H601" s="76"/>
      <c r="I601" s="76"/>
      <c r="J601" s="76"/>
      <c r="K601" s="77" t="e">
        <v>#DIV/0!</v>
      </c>
    </row>
    <row r="602" spans="1:14" s="74" customFormat="1">
      <c r="A602" s="71">
        <v>42923</v>
      </c>
      <c r="B602" s="72">
        <v>20</v>
      </c>
      <c r="E602" s="75">
        <v>180</v>
      </c>
      <c r="F602" s="76"/>
      <c r="G602" s="76"/>
      <c r="H602" s="76"/>
      <c r="I602" s="76"/>
      <c r="J602" s="76"/>
      <c r="K602" s="77" t="e">
        <v>#DIV/0!</v>
      </c>
    </row>
    <row r="603" spans="1:14" s="74" customFormat="1">
      <c r="A603" s="71">
        <v>42923</v>
      </c>
      <c r="B603" s="72">
        <v>21</v>
      </c>
      <c r="E603" s="75">
        <v>100</v>
      </c>
      <c r="F603" s="76"/>
      <c r="G603" s="76"/>
      <c r="H603" s="76"/>
      <c r="I603" s="76"/>
      <c r="J603" s="76"/>
      <c r="K603" s="77" t="e">
        <v>#DIV/0!</v>
      </c>
    </row>
    <row r="604" spans="1:14" s="74" customFormat="1">
      <c r="A604" s="71">
        <v>42923</v>
      </c>
      <c r="B604" s="72">
        <v>21</v>
      </c>
      <c r="E604" s="75">
        <v>180</v>
      </c>
      <c r="F604" s="76"/>
      <c r="G604" s="76"/>
      <c r="H604" s="76"/>
      <c r="I604" s="76"/>
      <c r="J604" s="76"/>
      <c r="K604" s="77" t="e">
        <v>#DIV/0!</v>
      </c>
    </row>
    <row r="605" spans="1:14" s="74" customFormat="1">
      <c r="A605" s="71">
        <v>42923</v>
      </c>
      <c r="B605" s="72">
        <v>22</v>
      </c>
      <c r="E605" s="75">
        <v>100</v>
      </c>
      <c r="F605" s="76"/>
      <c r="G605" s="76"/>
      <c r="H605" s="76"/>
      <c r="I605" s="76"/>
      <c r="J605" s="76"/>
      <c r="K605" s="77" t="e">
        <v>#DIV/0!</v>
      </c>
    </row>
    <row r="606" spans="1:14" s="74" customFormat="1">
      <c r="A606" s="71">
        <v>42923</v>
      </c>
      <c r="B606" s="72">
        <v>22</v>
      </c>
      <c r="E606" s="75">
        <v>180</v>
      </c>
      <c r="F606" s="76"/>
      <c r="G606" s="76"/>
      <c r="H606" s="76"/>
      <c r="I606" s="76"/>
      <c r="J606" s="76"/>
      <c r="K606" s="77" t="e">
        <v>#DIV/0!</v>
      </c>
    </row>
    <row r="607" spans="1:14" s="74" customFormat="1">
      <c r="A607" s="71">
        <v>42923</v>
      </c>
      <c r="B607" s="72">
        <v>23</v>
      </c>
      <c r="C607" s="73"/>
      <c r="E607" s="75">
        <v>100</v>
      </c>
      <c r="F607" s="76"/>
      <c r="G607" s="76"/>
      <c r="H607" s="76"/>
      <c r="I607" s="76"/>
      <c r="J607" s="76"/>
      <c r="K607" s="77" t="e">
        <v>#DIV/0!</v>
      </c>
    </row>
    <row r="608" spans="1:14" s="74" customFormat="1">
      <c r="A608" s="71">
        <v>42923</v>
      </c>
      <c r="B608" s="72">
        <v>23</v>
      </c>
      <c r="E608" s="75">
        <v>180</v>
      </c>
      <c r="F608" s="76"/>
      <c r="G608" s="76"/>
      <c r="H608" s="76"/>
      <c r="I608" s="76"/>
      <c r="J608" s="76"/>
      <c r="K608" s="77" t="e">
        <v>#DIV/0!</v>
      </c>
    </row>
    <row r="609" spans="1:14" s="74" customFormat="1">
      <c r="A609" s="71">
        <v>42923</v>
      </c>
      <c r="B609" s="72">
        <v>24</v>
      </c>
      <c r="C609" s="73"/>
      <c r="E609" s="75">
        <v>100</v>
      </c>
      <c r="F609" s="76"/>
      <c r="G609" s="76"/>
      <c r="H609" s="76"/>
      <c r="I609" s="76"/>
      <c r="J609" s="76"/>
      <c r="K609" s="77" t="e">
        <v>#DIV/0!</v>
      </c>
    </row>
    <row r="610" spans="1:14" s="82" customFormat="1" ht="16" thickBot="1">
      <c r="A610" s="79">
        <v>42923</v>
      </c>
      <c r="B610" s="80">
        <v>24</v>
      </c>
      <c r="C610" s="81"/>
      <c r="E610" s="83">
        <v>180</v>
      </c>
      <c r="F610" s="84"/>
      <c r="G610" s="84"/>
      <c r="H610" s="84"/>
      <c r="I610" s="84"/>
      <c r="J610" s="84"/>
      <c r="K610" s="85" t="e">
        <v>#DIV/0!</v>
      </c>
    </row>
    <row r="611" spans="1:14" s="89" customFormat="1">
      <c r="A611" s="86">
        <v>42927</v>
      </c>
      <c r="B611" s="87">
        <v>1</v>
      </c>
      <c r="C611" s="88"/>
      <c r="E611" s="90">
        <v>100</v>
      </c>
      <c r="F611" s="91"/>
      <c r="G611" s="91"/>
      <c r="H611" s="91"/>
      <c r="I611" s="91"/>
      <c r="J611" s="91"/>
      <c r="K611" s="92" t="e">
        <v>#DIV/0!</v>
      </c>
      <c r="M611" s="93"/>
      <c r="N611" s="93"/>
    </row>
    <row r="612" spans="1:14" s="97" customFormat="1">
      <c r="A612" s="94">
        <v>42927</v>
      </c>
      <c r="B612" s="95">
        <v>1</v>
      </c>
      <c r="C612" s="96"/>
      <c r="E612" s="98">
        <v>180</v>
      </c>
      <c r="F612" s="99"/>
      <c r="G612" s="99"/>
      <c r="H612" s="99"/>
      <c r="I612" s="99"/>
      <c r="J612" s="99"/>
      <c r="K612" s="100" t="e">
        <v>#DIV/0!</v>
      </c>
      <c r="M612" s="101"/>
      <c r="N612" s="101"/>
    </row>
    <row r="613" spans="1:14" s="97" customFormat="1">
      <c r="A613" s="94">
        <v>42927</v>
      </c>
      <c r="B613" s="95">
        <v>2</v>
      </c>
      <c r="E613" s="98">
        <v>100</v>
      </c>
      <c r="F613" s="99"/>
      <c r="G613" s="99"/>
      <c r="H613" s="99"/>
      <c r="I613" s="99"/>
      <c r="J613" s="99"/>
      <c r="K613" s="100" t="e">
        <v>#DIV/0!</v>
      </c>
      <c r="M613" s="101"/>
      <c r="N613" s="101"/>
    </row>
    <row r="614" spans="1:14" s="97" customFormat="1">
      <c r="A614" s="94">
        <v>42927</v>
      </c>
      <c r="B614" s="95">
        <v>2</v>
      </c>
      <c r="E614" s="98">
        <v>180</v>
      </c>
      <c r="F614" s="99"/>
      <c r="G614" s="99"/>
      <c r="H614" s="99"/>
      <c r="I614" s="99"/>
      <c r="J614" s="99"/>
      <c r="K614" s="100" t="e">
        <v>#DIV/0!</v>
      </c>
      <c r="M614" s="101"/>
      <c r="N614" s="101"/>
    </row>
    <row r="615" spans="1:14" s="97" customFormat="1">
      <c r="A615" s="94">
        <v>42927</v>
      </c>
      <c r="B615" s="95">
        <v>3</v>
      </c>
      <c r="E615" s="98">
        <v>100</v>
      </c>
      <c r="F615" s="99"/>
      <c r="G615" s="99"/>
      <c r="H615" s="99"/>
      <c r="I615" s="99"/>
      <c r="J615" s="99"/>
      <c r="K615" s="100" t="e">
        <v>#DIV/0!</v>
      </c>
      <c r="M615" s="101"/>
      <c r="N615" s="101"/>
    </row>
    <row r="616" spans="1:14" s="97" customFormat="1">
      <c r="A616" s="94">
        <v>42927</v>
      </c>
      <c r="B616" s="95">
        <v>3</v>
      </c>
      <c r="E616" s="98">
        <v>180</v>
      </c>
      <c r="F616" s="99"/>
      <c r="G616" s="99"/>
      <c r="H616" s="99"/>
      <c r="I616" s="99"/>
      <c r="J616" s="99"/>
      <c r="K616" s="100" t="e">
        <v>#DIV/0!</v>
      </c>
      <c r="M616" s="101"/>
      <c r="N616" s="101"/>
    </row>
    <row r="617" spans="1:14" s="97" customFormat="1">
      <c r="A617" s="94">
        <v>42927</v>
      </c>
      <c r="B617" s="95">
        <v>4</v>
      </c>
      <c r="E617" s="98">
        <v>100</v>
      </c>
      <c r="F617" s="99"/>
      <c r="G617" s="99"/>
      <c r="H617" s="99"/>
      <c r="I617" s="99"/>
      <c r="J617" s="99"/>
      <c r="K617" s="100" t="e">
        <v>#DIV/0!</v>
      </c>
      <c r="M617" s="101"/>
      <c r="N617" s="101"/>
    </row>
    <row r="618" spans="1:14" s="97" customFormat="1">
      <c r="A618" s="94">
        <v>42927</v>
      </c>
      <c r="B618" s="95">
        <v>4</v>
      </c>
      <c r="E618" s="98">
        <v>180</v>
      </c>
      <c r="F618" s="99"/>
      <c r="G618" s="99"/>
      <c r="H618" s="99"/>
      <c r="I618" s="99"/>
      <c r="J618" s="99"/>
      <c r="K618" s="100" t="e">
        <v>#DIV/0!</v>
      </c>
      <c r="M618" s="101"/>
      <c r="N618" s="101"/>
    </row>
    <row r="619" spans="1:14" s="97" customFormat="1">
      <c r="A619" s="94">
        <v>42927</v>
      </c>
      <c r="B619" s="95">
        <v>5</v>
      </c>
      <c r="E619" s="98">
        <v>100</v>
      </c>
      <c r="F619" s="99"/>
      <c r="G619" s="99"/>
      <c r="H619" s="99"/>
      <c r="I619" s="99"/>
      <c r="J619" s="99"/>
      <c r="K619" s="100" t="e">
        <v>#DIV/0!</v>
      </c>
      <c r="M619" s="101"/>
      <c r="N619" s="101"/>
    </row>
    <row r="620" spans="1:14" s="97" customFormat="1">
      <c r="A620" s="94">
        <v>42927</v>
      </c>
      <c r="B620" s="95">
        <v>5</v>
      </c>
      <c r="E620" s="98">
        <v>180</v>
      </c>
      <c r="F620" s="99"/>
      <c r="G620" s="99"/>
      <c r="H620" s="99"/>
      <c r="I620" s="99"/>
      <c r="J620" s="99"/>
      <c r="K620" s="100" t="e">
        <v>#DIV/0!</v>
      </c>
      <c r="M620" s="101"/>
      <c r="N620" s="101"/>
    </row>
    <row r="621" spans="1:14" s="97" customFormat="1">
      <c r="A621" s="94">
        <v>42927</v>
      </c>
      <c r="B621" s="95">
        <v>6</v>
      </c>
      <c r="E621" s="98">
        <v>100</v>
      </c>
      <c r="F621" s="99"/>
      <c r="G621" s="99"/>
      <c r="H621" s="99"/>
      <c r="I621" s="99"/>
      <c r="J621" s="99"/>
      <c r="K621" s="100" t="e">
        <v>#DIV/0!</v>
      </c>
      <c r="M621" s="101"/>
      <c r="N621" s="101"/>
    </row>
    <row r="622" spans="1:14" s="97" customFormat="1">
      <c r="A622" s="94">
        <v>42927</v>
      </c>
      <c r="B622" s="95">
        <v>6</v>
      </c>
      <c r="E622" s="98">
        <v>180</v>
      </c>
      <c r="F622" s="99"/>
      <c r="G622" s="99"/>
      <c r="H622" s="99"/>
      <c r="I622" s="99"/>
      <c r="J622" s="99"/>
      <c r="K622" s="100" t="e">
        <v>#DIV/0!</v>
      </c>
      <c r="M622" s="101"/>
      <c r="N622" s="101"/>
    </row>
    <row r="623" spans="1:14" s="97" customFormat="1">
      <c r="A623" s="94">
        <v>42927</v>
      </c>
      <c r="B623" s="95">
        <v>7</v>
      </c>
      <c r="E623" s="98">
        <v>100</v>
      </c>
      <c r="F623" s="99"/>
      <c r="G623" s="99"/>
      <c r="H623" s="99"/>
      <c r="I623" s="99"/>
      <c r="J623" s="99"/>
      <c r="K623" s="100" t="e">
        <v>#DIV/0!</v>
      </c>
      <c r="M623" s="101"/>
      <c r="N623" s="101"/>
    </row>
    <row r="624" spans="1:14" s="97" customFormat="1">
      <c r="A624" s="94">
        <v>42927</v>
      </c>
      <c r="B624" s="95">
        <v>7</v>
      </c>
      <c r="E624" s="98">
        <v>180</v>
      </c>
      <c r="F624" s="99"/>
      <c r="G624" s="99"/>
      <c r="H624" s="99"/>
      <c r="I624" s="99"/>
      <c r="J624" s="99"/>
      <c r="K624" s="100" t="e">
        <v>#DIV/0!</v>
      </c>
      <c r="M624" s="101"/>
      <c r="N624" s="101"/>
    </row>
    <row r="625" spans="1:14" s="97" customFormat="1">
      <c r="A625" s="94">
        <v>42927</v>
      </c>
      <c r="B625" s="95">
        <v>8</v>
      </c>
      <c r="E625" s="98">
        <v>100</v>
      </c>
      <c r="F625" s="99"/>
      <c r="G625" s="99"/>
      <c r="H625" s="99"/>
      <c r="I625" s="99"/>
      <c r="J625" s="99"/>
      <c r="K625" s="100" t="e">
        <v>#DIV/0!</v>
      </c>
      <c r="M625" s="101"/>
      <c r="N625" s="101"/>
    </row>
    <row r="626" spans="1:14" s="97" customFormat="1">
      <c r="A626" s="94">
        <v>42927</v>
      </c>
      <c r="B626" s="95">
        <v>8</v>
      </c>
      <c r="E626" s="98">
        <v>180</v>
      </c>
      <c r="F626" s="99"/>
      <c r="G626" s="99"/>
      <c r="H626" s="99"/>
      <c r="I626" s="99"/>
      <c r="J626" s="99"/>
      <c r="K626" s="100" t="e">
        <v>#DIV/0!</v>
      </c>
      <c r="M626" s="101"/>
      <c r="N626" s="101"/>
    </row>
    <row r="627" spans="1:14" s="97" customFormat="1">
      <c r="A627" s="94">
        <v>42927</v>
      </c>
      <c r="B627" s="95">
        <v>9</v>
      </c>
      <c r="E627" s="98">
        <v>100</v>
      </c>
      <c r="F627" s="99"/>
      <c r="G627" s="99"/>
      <c r="H627" s="99"/>
      <c r="I627" s="99"/>
      <c r="J627" s="99"/>
      <c r="K627" s="100" t="e">
        <v>#DIV/0!</v>
      </c>
      <c r="M627" s="101"/>
      <c r="N627" s="101"/>
    </row>
    <row r="628" spans="1:14" s="97" customFormat="1">
      <c r="A628" s="94">
        <v>42927</v>
      </c>
      <c r="B628" s="95">
        <v>9</v>
      </c>
      <c r="E628" s="98">
        <v>180</v>
      </c>
      <c r="F628" s="99"/>
      <c r="G628" s="99"/>
      <c r="H628" s="99"/>
      <c r="I628" s="99"/>
      <c r="J628" s="99"/>
      <c r="K628" s="100" t="e">
        <v>#DIV/0!</v>
      </c>
      <c r="M628" s="101"/>
      <c r="N628" s="101"/>
    </row>
    <row r="629" spans="1:14" s="97" customFormat="1">
      <c r="A629" s="94">
        <v>42927</v>
      </c>
      <c r="B629" s="95">
        <v>10</v>
      </c>
      <c r="E629" s="98">
        <v>100</v>
      </c>
      <c r="F629" s="99"/>
      <c r="G629" s="99"/>
      <c r="H629" s="99"/>
      <c r="I629" s="99"/>
      <c r="J629" s="99"/>
      <c r="K629" s="100" t="e">
        <v>#DIV/0!</v>
      </c>
      <c r="M629" s="101"/>
      <c r="N629" s="101"/>
    </row>
    <row r="630" spans="1:14" s="97" customFormat="1">
      <c r="A630" s="94">
        <v>42927</v>
      </c>
      <c r="B630" s="95">
        <v>10</v>
      </c>
      <c r="E630" s="98">
        <v>180</v>
      </c>
      <c r="F630" s="99"/>
      <c r="G630" s="99"/>
      <c r="H630" s="99"/>
      <c r="I630" s="99"/>
      <c r="J630" s="99"/>
      <c r="K630" s="100" t="e">
        <v>#DIV/0!</v>
      </c>
      <c r="M630" s="101"/>
      <c r="N630" s="101"/>
    </row>
    <row r="631" spans="1:14" s="97" customFormat="1">
      <c r="A631" s="94">
        <v>42927</v>
      </c>
      <c r="B631" s="95">
        <v>11</v>
      </c>
      <c r="E631" s="98">
        <v>100</v>
      </c>
      <c r="F631" s="99"/>
      <c r="G631" s="99"/>
      <c r="H631" s="99"/>
      <c r="I631" s="99"/>
      <c r="J631" s="99"/>
      <c r="K631" s="100" t="e">
        <v>#DIV/0!</v>
      </c>
      <c r="M631" s="101"/>
      <c r="N631" s="101"/>
    </row>
    <row r="632" spans="1:14" s="97" customFormat="1">
      <c r="A632" s="94">
        <v>42927</v>
      </c>
      <c r="B632" s="95">
        <v>11</v>
      </c>
      <c r="E632" s="98">
        <v>180</v>
      </c>
      <c r="F632" s="99"/>
      <c r="G632" s="99"/>
      <c r="H632" s="99"/>
      <c r="I632" s="99"/>
      <c r="J632" s="99"/>
      <c r="K632" s="100" t="e">
        <v>#DIV/0!</v>
      </c>
      <c r="M632" s="101"/>
      <c r="N632" s="101"/>
    </row>
    <row r="633" spans="1:14" s="97" customFormat="1">
      <c r="A633" s="94">
        <v>42927</v>
      </c>
      <c r="B633" s="95">
        <v>12</v>
      </c>
      <c r="E633" s="98">
        <v>100</v>
      </c>
      <c r="F633" s="99"/>
      <c r="G633" s="99"/>
      <c r="H633" s="99"/>
      <c r="I633" s="99"/>
      <c r="J633" s="99"/>
      <c r="K633" s="100" t="e">
        <v>#DIV/0!</v>
      </c>
      <c r="M633" s="101"/>
      <c r="N633" s="101"/>
    </row>
    <row r="634" spans="1:14" s="97" customFormat="1">
      <c r="A634" s="94">
        <v>42927</v>
      </c>
      <c r="B634" s="95">
        <v>12</v>
      </c>
      <c r="E634" s="98">
        <v>180</v>
      </c>
      <c r="F634" s="99"/>
      <c r="G634" s="99"/>
      <c r="H634" s="99"/>
      <c r="I634" s="99"/>
      <c r="J634" s="99"/>
      <c r="K634" s="100" t="e">
        <v>#DIV/0!</v>
      </c>
      <c r="M634" s="101"/>
      <c r="N634" s="101"/>
    </row>
    <row r="635" spans="1:14" s="97" customFormat="1">
      <c r="A635" s="94">
        <v>42927</v>
      </c>
      <c r="B635" s="95">
        <v>13</v>
      </c>
      <c r="C635" s="96"/>
      <c r="E635" s="98">
        <v>100</v>
      </c>
      <c r="F635" s="99"/>
      <c r="G635" s="99"/>
      <c r="H635" s="99"/>
      <c r="I635" s="99"/>
      <c r="J635" s="99"/>
      <c r="K635" s="100" t="e">
        <v>#DIV/0!</v>
      </c>
      <c r="M635" s="101"/>
      <c r="N635" s="101"/>
    </row>
    <row r="636" spans="1:14" s="97" customFormat="1">
      <c r="A636" s="94">
        <v>42927</v>
      </c>
      <c r="B636" s="95">
        <v>13</v>
      </c>
      <c r="C636" s="96"/>
      <c r="E636" s="98">
        <v>180</v>
      </c>
      <c r="F636" s="99"/>
      <c r="G636" s="99"/>
      <c r="H636" s="99"/>
      <c r="I636" s="99"/>
      <c r="J636" s="99"/>
      <c r="K636" s="100" t="e">
        <v>#DIV/0!</v>
      </c>
      <c r="M636" s="101"/>
      <c r="N636" s="101"/>
    </row>
    <row r="637" spans="1:14" s="97" customFormat="1">
      <c r="A637" s="94">
        <v>42927</v>
      </c>
      <c r="B637" s="95">
        <v>14</v>
      </c>
      <c r="E637" s="98">
        <v>100</v>
      </c>
      <c r="F637" s="99"/>
      <c r="G637" s="99"/>
      <c r="H637" s="99"/>
      <c r="I637" s="99"/>
      <c r="J637" s="99"/>
      <c r="K637" s="100" t="e">
        <v>#DIV/0!</v>
      </c>
      <c r="M637" s="101"/>
      <c r="N637" s="101"/>
    </row>
    <row r="638" spans="1:14" s="97" customFormat="1">
      <c r="A638" s="94">
        <v>42927</v>
      </c>
      <c r="B638" s="95">
        <v>14</v>
      </c>
      <c r="C638" s="96"/>
      <c r="E638" s="98">
        <v>180</v>
      </c>
      <c r="F638" s="99"/>
      <c r="G638" s="99"/>
      <c r="H638" s="99"/>
      <c r="I638" s="99"/>
      <c r="J638" s="99"/>
      <c r="K638" s="100" t="e">
        <v>#DIV/0!</v>
      </c>
      <c r="M638" s="101"/>
      <c r="N638" s="101"/>
    </row>
    <row r="639" spans="1:14" s="97" customFormat="1">
      <c r="A639" s="94">
        <v>42927</v>
      </c>
      <c r="B639" s="95">
        <v>15</v>
      </c>
      <c r="E639" s="98">
        <v>100</v>
      </c>
      <c r="F639" s="99"/>
      <c r="G639" s="99"/>
      <c r="H639" s="99"/>
      <c r="I639" s="99"/>
      <c r="J639" s="99"/>
      <c r="K639" s="100" t="e">
        <v>#DIV/0!</v>
      </c>
      <c r="M639" s="101"/>
      <c r="N639" s="101"/>
    </row>
    <row r="640" spans="1:14" s="97" customFormat="1">
      <c r="A640" s="94">
        <v>42927</v>
      </c>
      <c r="B640" s="95">
        <v>15</v>
      </c>
      <c r="C640" s="96"/>
      <c r="E640" s="98">
        <v>180</v>
      </c>
      <c r="F640" s="99"/>
      <c r="G640" s="99"/>
      <c r="H640" s="99"/>
      <c r="I640" s="99"/>
      <c r="J640" s="99"/>
      <c r="K640" s="100" t="e">
        <v>#DIV/0!</v>
      </c>
      <c r="M640" s="101"/>
      <c r="N640" s="101"/>
    </row>
    <row r="641" spans="1:14" s="97" customFormat="1">
      <c r="A641" s="94">
        <v>42927</v>
      </c>
      <c r="B641" s="95">
        <v>16</v>
      </c>
      <c r="E641" s="98">
        <v>100</v>
      </c>
      <c r="F641" s="99"/>
      <c r="G641" s="99"/>
      <c r="H641" s="99"/>
      <c r="I641" s="99"/>
      <c r="J641" s="99"/>
      <c r="K641" s="100" t="e">
        <v>#DIV/0!</v>
      </c>
      <c r="M641" s="101"/>
      <c r="N641" s="101"/>
    </row>
    <row r="642" spans="1:14" s="97" customFormat="1">
      <c r="A642" s="94">
        <v>42927</v>
      </c>
      <c r="B642" s="95">
        <v>16</v>
      </c>
      <c r="E642" s="98">
        <v>180</v>
      </c>
      <c r="F642" s="99"/>
      <c r="G642" s="99"/>
      <c r="H642" s="99"/>
      <c r="I642" s="99"/>
      <c r="J642" s="99"/>
      <c r="K642" s="100" t="e">
        <v>#DIV/0!</v>
      </c>
      <c r="M642" s="101"/>
      <c r="N642" s="101"/>
    </row>
    <row r="643" spans="1:14" s="97" customFormat="1">
      <c r="A643" s="94">
        <v>42927</v>
      </c>
      <c r="B643" s="95">
        <v>17</v>
      </c>
      <c r="E643" s="98">
        <v>100</v>
      </c>
      <c r="F643" s="99"/>
      <c r="G643" s="99"/>
      <c r="H643" s="99"/>
      <c r="I643" s="99"/>
      <c r="J643" s="99"/>
      <c r="K643" s="100" t="e">
        <v>#DIV/0!</v>
      </c>
      <c r="M643" s="101"/>
      <c r="N643" s="101"/>
    </row>
    <row r="644" spans="1:14" s="97" customFormat="1">
      <c r="A644" s="94">
        <v>42927</v>
      </c>
      <c r="B644" s="95">
        <v>17</v>
      </c>
      <c r="E644" s="98">
        <v>180</v>
      </c>
      <c r="F644" s="99"/>
      <c r="G644" s="99"/>
      <c r="H644" s="99"/>
      <c r="I644" s="99"/>
      <c r="J644" s="99"/>
      <c r="K644" s="100" t="e">
        <v>#DIV/0!</v>
      </c>
    </row>
    <row r="645" spans="1:14" s="97" customFormat="1">
      <c r="A645" s="94">
        <v>42927</v>
      </c>
      <c r="B645" s="95">
        <v>18</v>
      </c>
      <c r="E645" s="98">
        <v>100</v>
      </c>
      <c r="F645" s="99"/>
      <c r="G645" s="99"/>
      <c r="H645" s="99"/>
      <c r="I645" s="99"/>
      <c r="J645" s="99"/>
      <c r="K645" s="100" t="e">
        <v>#DIV/0!</v>
      </c>
    </row>
    <row r="646" spans="1:14" s="97" customFormat="1">
      <c r="A646" s="94">
        <v>42927</v>
      </c>
      <c r="B646" s="95">
        <v>18</v>
      </c>
      <c r="E646" s="98">
        <v>180</v>
      </c>
      <c r="F646" s="99"/>
      <c r="G646" s="99"/>
      <c r="H646" s="99"/>
      <c r="I646" s="99"/>
      <c r="J646" s="99"/>
      <c r="K646" s="100" t="e">
        <v>#DIV/0!</v>
      </c>
    </row>
    <row r="647" spans="1:14" s="97" customFormat="1">
      <c r="A647" s="94">
        <v>42927</v>
      </c>
      <c r="B647" s="95">
        <v>19</v>
      </c>
      <c r="E647" s="98">
        <v>100</v>
      </c>
      <c r="F647" s="99"/>
      <c r="G647" s="99"/>
      <c r="H647" s="99"/>
      <c r="I647" s="99"/>
      <c r="J647" s="99"/>
      <c r="K647" s="100" t="e">
        <v>#DIV/0!</v>
      </c>
    </row>
    <row r="648" spans="1:14" s="97" customFormat="1">
      <c r="A648" s="94">
        <v>42927</v>
      </c>
      <c r="B648" s="95">
        <v>19</v>
      </c>
      <c r="C648" s="96"/>
      <c r="E648" s="98">
        <v>180</v>
      </c>
      <c r="F648" s="99"/>
      <c r="G648" s="99"/>
      <c r="H648" s="99"/>
      <c r="I648" s="99"/>
      <c r="J648" s="99"/>
      <c r="K648" s="100" t="e">
        <v>#DIV/0!</v>
      </c>
    </row>
    <row r="649" spans="1:14" s="97" customFormat="1">
      <c r="A649" s="94">
        <v>42927</v>
      </c>
      <c r="B649" s="95">
        <v>20</v>
      </c>
      <c r="C649" s="96"/>
      <c r="E649" s="98">
        <v>100</v>
      </c>
      <c r="F649" s="99"/>
      <c r="G649" s="99"/>
      <c r="H649" s="99"/>
      <c r="I649" s="99"/>
      <c r="J649" s="99"/>
      <c r="K649" s="100" t="e">
        <v>#DIV/0!</v>
      </c>
    </row>
    <row r="650" spans="1:14" s="97" customFormat="1">
      <c r="A650" s="94">
        <v>42927</v>
      </c>
      <c r="B650" s="95">
        <v>20</v>
      </c>
      <c r="E650" s="98">
        <v>180</v>
      </c>
      <c r="F650" s="99"/>
      <c r="G650" s="99"/>
      <c r="H650" s="99"/>
      <c r="I650" s="99"/>
      <c r="J650" s="99"/>
      <c r="K650" s="100" t="e">
        <v>#DIV/0!</v>
      </c>
    </row>
    <row r="651" spans="1:14" s="97" customFormat="1">
      <c r="A651" s="94">
        <v>42927</v>
      </c>
      <c r="B651" s="95">
        <v>21</v>
      </c>
      <c r="E651" s="98">
        <v>100</v>
      </c>
      <c r="F651" s="99"/>
      <c r="G651" s="99"/>
      <c r="H651" s="99"/>
      <c r="I651" s="99"/>
      <c r="J651" s="99"/>
      <c r="K651" s="100" t="e">
        <v>#DIV/0!</v>
      </c>
    </row>
    <row r="652" spans="1:14" s="97" customFormat="1">
      <c r="A652" s="94">
        <v>42927</v>
      </c>
      <c r="B652" s="95">
        <v>21</v>
      </c>
      <c r="E652" s="98">
        <v>180</v>
      </c>
      <c r="F652" s="99"/>
      <c r="G652" s="99"/>
      <c r="H652" s="99"/>
      <c r="I652" s="99"/>
      <c r="J652" s="99"/>
      <c r="K652" s="100" t="e">
        <v>#DIV/0!</v>
      </c>
    </row>
    <row r="653" spans="1:14" s="97" customFormat="1">
      <c r="A653" s="94">
        <v>42927</v>
      </c>
      <c r="B653" s="95">
        <v>22</v>
      </c>
      <c r="E653" s="98">
        <v>100</v>
      </c>
      <c r="F653" s="99"/>
      <c r="G653" s="99"/>
      <c r="H653" s="99"/>
      <c r="I653" s="99"/>
      <c r="J653" s="99"/>
      <c r="K653" s="100" t="e">
        <v>#DIV/0!</v>
      </c>
    </row>
    <row r="654" spans="1:14" s="97" customFormat="1">
      <c r="A654" s="94">
        <v>42927</v>
      </c>
      <c r="B654" s="95">
        <v>22</v>
      </c>
      <c r="E654" s="98">
        <v>180</v>
      </c>
      <c r="F654" s="99"/>
      <c r="G654" s="99"/>
      <c r="H654" s="99"/>
      <c r="I654" s="99"/>
      <c r="J654" s="99"/>
      <c r="K654" s="100" t="e">
        <v>#DIV/0!</v>
      </c>
    </row>
    <row r="655" spans="1:14" s="97" customFormat="1">
      <c r="A655" s="94">
        <v>42927</v>
      </c>
      <c r="B655" s="95">
        <v>23</v>
      </c>
      <c r="C655" s="96"/>
      <c r="E655" s="98">
        <v>100</v>
      </c>
      <c r="F655" s="99"/>
      <c r="G655" s="99"/>
      <c r="H655" s="99"/>
      <c r="I655" s="99"/>
      <c r="J655" s="99"/>
      <c r="K655" s="100" t="e">
        <v>#DIV/0!</v>
      </c>
    </row>
    <row r="656" spans="1:14" s="97" customFormat="1">
      <c r="A656" s="94">
        <v>42927</v>
      </c>
      <c r="B656" s="95">
        <v>23</v>
      </c>
      <c r="E656" s="98">
        <v>180</v>
      </c>
      <c r="F656" s="99"/>
      <c r="G656" s="99"/>
      <c r="H656" s="99"/>
      <c r="I656" s="99"/>
      <c r="J656" s="99"/>
      <c r="K656" s="100" t="e">
        <v>#DIV/0!</v>
      </c>
    </row>
    <row r="657" spans="1:14" s="97" customFormat="1">
      <c r="A657" s="94">
        <v>42927</v>
      </c>
      <c r="B657" s="95">
        <v>24</v>
      </c>
      <c r="C657" s="96"/>
      <c r="E657" s="98">
        <v>100</v>
      </c>
      <c r="F657" s="99"/>
      <c r="G657" s="99"/>
      <c r="H657" s="99"/>
      <c r="I657" s="99"/>
      <c r="J657" s="99"/>
      <c r="K657" s="100" t="e">
        <v>#DIV/0!</v>
      </c>
    </row>
    <row r="658" spans="1:14" s="105" customFormat="1" ht="16" thickBot="1">
      <c r="A658" s="102">
        <v>42927</v>
      </c>
      <c r="B658" s="103">
        <v>24</v>
      </c>
      <c r="C658" s="104"/>
      <c r="E658" s="106">
        <v>180</v>
      </c>
      <c r="F658" s="107"/>
      <c r="G658" s="107"/>
      <c r="H658" s="107"/>
      <c r="I658" s="107"/>
      <c r="J658" s="107"/>
      <c r="K658" s="108" t="e">
        <v>#DIV/0!</v>
      </c>
    </row>
    <row r="659" spans="1:14" s="66" customFormat="1">
      <c r="A659" s="63">
        <v>42930</v>
      </c>
      <c r="B659" s="64">
        <v>1</v>
      </c>
      <c r="C659" s="65"/>
      <c r="E659" s="67">
        <v>100</v>
      </c>
      <c r="F659" s="68"/>
      <c r="G659" s="68"/>
      <c r="H659" s="68"/>
      <c r="I659" s="68"/>
      <c r="J659" s="68"/>
      <c r="K659" s="69" t="e">
        <v>#DIV/0!</v>
      </c>
      <c r="M659" s="70"/>
      <c r="N659" s="70"/>
    </row>
    <row r="660" spans="1:14" s="74" customFormat="1">
      <c r="A660" s="71">
        <v>42930</v>
      </c>
      <c r="B660" s="72">
        <v>1</v>
      </c>
      <c r="C660" s="73"/>
      <c r="E660" s="75">
        <v>180</v>
      </c>
      <c r="F660" s="76"/>
      <c r="G660" s="76"/>
      <c r="H660" s="76"/>
      <c r="I660" s="76"/>
      <c r="J660" s="76"/>
      <c r="K660" s="77" t="e">
        <v>#DIV/0!</v>
      </c>
      <c r="M660" s="78"/>
      <c r="N660" s="78"/>
    </row>
    <row r="661" spans="1:14" s="74" customFormat="1">
      <c r="A661" s="71">
        <v>42930</v>
      </c>
      <c r="B661" s="72">
        <v>2</v>
      </c>
      <c r="E661" s="75">
        <v>100</v>
      </c>
      <c r="F661" s="76"/>
      <c r="G661" s="76"/>
      <c r="H661" s="76"/>
      <c r="I661" s="76"/>
      <c r="J661" s="76"/>
      <c r="K661" s="77" t="e">
        <v>#DIV/0!</v>
      </c>
      <c r="M661" s="78"/>
      <c r="N661" s="78"/>
    </row>
    <row r="662" spans="1:14" s="74" customFormat="1">
      <c r="A662" s="71">
        <v>42930</v>
      </c>
      <c r="B662" s="72">
        <v>2</v>
      </c>
      <c r="E662" s="75">
        <v>180</v>
      </c>
      <c r="F662" s="76"/>
      <c r="G662" s="76"/>
      <c r="H662" s="76"/>
      <c r="I662" s="76"/>
      <c r="J662" s="76"/>
      <c r="K662" s="77" t="e">
        <v>#DIV/0!</v>
      </c>
      <c r="M662" s="78"/>
      <c r="N662" s="78"/>
    </row>
    <row r="663" spans="1:14" s="74" customFormat="1">
      <c r="A663" s="71">
        <v>42930</v>
      </c>
      <c r="B663" s="72">
        <v>3</v>
      </c>
      <c r="E663" s="75">
        <v>100</v>
      </c>
      <c r="F663" s="76"/>
      <c r="G663" s="76"/>
      <c r="H663" s="76"/>
      <c r="I663" s="76"/>
      <c r="J663" s="76"/>
      <c r="K663" s="77" t="e">
        <v>#DIV/0!</v>
      </c>
      <c r="M663" s="78"/>
      <c r="N663" s="78"/>
    </row>
    <row r="664" spans="1:14" s="74" customFormat="1">
      <c r="A664" s="71">
        <v>42930</v>
      </c>
      <c r="B664" s="72">
        <v>3</v>
      </c>
      <c r="E664" s="75">
        <v>180</v>
      </c>
      <c r="F664" s="76"/>
      <c r="G664" s="76"/>
      <c r="H664" s="76"/>
      <c r="I664" s="76"/>
      <c r="J664" s="76"/>
      <c r="K664" s="77" t="e">
        <v>#DIV/0!</v>
      </c>
      <c r="M664" s="78"/>
      <c r="N664" s="78"/>
    </row>
    <row r="665" spans="1:14" s="74" customFormat="1">
      <c r="A665" s="71">
        <v>42930</v>
      </c>
      <c r="B665" s="72">
        <v>4</v>
      </c>
      <c r="E665" s="75">
        <v>100</v>
      </c>
      <c r="F665" s="76"/>
      <c r="G665" s="76"/>
      <c r="H665" s="76"/>
      <c r="I665" s="76"/>
      <c r="J665" s="76"/>
      <c r="K665" s="77" t="e">
        <v>#DIV/0!</v>
      </c>
      <c r="M665" s="78"/>
      <c r="N665" s="78"/>
    </row>
    <row r="666" spans="1:14" s="74" customFormat="1">
      <c r="A666" s="71">
        <v>42930</v>
      </c>
      <c r="B666" s="72">
        <v>4</v>
      </c>
      <c r="E666" s="75">
        <v>180</v>
      </c>
      <c r="F666" s="76"/>
      <c r="G666" s="76"/>
      <c r="H666" s="76"/>
      <c r="I666" s="76"/>
      <c r="J666" s="76"/>
      <c r="K666" s="77" t="e">
        <v>#DIV/0!</v>
      </c>
      <c r="M666" s="78"/>
      <c r="N666" s="78"/>
    </row>
    <row r="667" spans="1:14" s="74" customFormat="1">
      <c r="A667" s="71">
        <v>42930</v>
      </c>
      <c r="B667" s="72">
        <v>5</v>
      </c>
      <c r="E667" s="75">
        <v>100</v>
      </c>
      <c r="F667" s="76"/>
      <c r="G667" s="76"/>
      <c r="H667" s="76"/>
      <c r="I667" s="76"/>
      <c r="J667" s="76"/>
      <c r="K667" s="77" t="e">
        <v>#DIV/0!</v>
      </c>
      <c r="M667" s="78"/>
      <c r="N667" s="78"/>
    </row>
    <row r="668" spans="1:14" s="74" customFormat="1">
      <c r="A668" s="71">
        <v>42930</v>
      </c>
      <c r="B668" s="72">
        <v>5</v>
      </c>
      <c r="E668" s="75">
        <v>180</v>
      </c>
      <c r="F668" s="76"/>
      <c r="G668" s="76"/>
      <c r="H668" s="76"/>
      <c r="I668" s="76"/>
      <c r="J668" s="76"/>
      <c r="K668" s="77" t="e">
        <v>#DIV/0!</v>
      </c>
      <c r="M668" s="78"/>
      <c r="N668" s="78"/>
    </row>
    <row r="669" spans="1:14" s="74" customFormat="1">
      <c r="A669" s="71">
        <v>42930</v>
      </c>
      <c r="B669" s="72">
        <v>6</v>
      </c>
      <c r="E669" s="75">
        <v>100</v>
      </c>
      <c r="F669" s="76"/>
      <c r="G669" s="76"/>
      <c r="H669" s="76"/>
      <c r="I669" s="76"/>
      <c r="J669" s="76"/>
      <c r="K669" s="77" t="e">
        <v>#DIV/0!</v>
      </c>
      <c r="M669" s="78"/>
      <c r="N669" s="78"/>
    </row>
    <row r="670" spans="1:14" s="74" customFormat="1">
      <c r="A670" s="71">
        <v>42930</v>
      </c>
      <c r="B670" s="72">
        <v>6</v>
      </c>
      <c r="E670" s="75">
        <v>180</v>
      </c>
      <c r="F670" s="76"/>
      <c r="G670" s="76"/>
      <c r="H670" s="76"/>
      <c r="I670" s="76"/>
      <c r="J670" s="76"/>
      <c r="K670" s="77" t="e">
        <v>#DIV/0!</v>
      </c>
      <c r="M670" s="78"/>
      <c r="N670" s="78"/>
    </row>
    <row r="671" spans="1:14" s="74" customFormat="1">
      <c r="A671" s="71">
        <v>42930</v>
      </c>
      <c r="B671" s="72">
        <v>7</v>
      </c>
      <c r="E671" s="75">
        <v>100</v>
      </c>
      <c r="F671" s="76"/>
      <c r="G671" s="76"/>
      <c r="H671" s="76"/>
      <c r="I671" s="76"/>
      <c r="J671" s="76"/>
      <c r="K671" s="77" t="e">
        <v>#DIV/0!</v>
      </c>
      <c r="M671" s="78"/>
      <c r="N671" s="78"/>
    </row>
    <row r="672" spans="1:14" s="74" customFormat="1">
      <c r="A672" s="71">
        <v>42930</v>
      </c>
      <c r="B672" s="72">
        <v>7</v>
      </c>
      <c r="E672" s="75">
        <v>180</v>
      </c>
      <c r="F672" s="76"/>
      <c r="G672" s="76"/>
      <c r="H672" s="76"/>
      <c r="I672" s="76"/>
      <c r="J672" s="76"/>
      <c r="K672" s="77" t="e">
        <v>#DIV/0!</v>
      </c>
      <c r="M672" s="78"/>
      <c r="N672" s="78"/>
    </row>
    <row r="673" spans="1:14" s="74" customFormat="1">
      <c r="A673" s="71">
        <v>42930</v>
      </c>
      <c r="B673" s="72">
        <v>8</v>
      </c>
      <c r="E673" s="75">
        <v>100</v>
      </c>
      <c r="F673" s="76"/>
      <c r="G673" s="76"/>
      <c r="H673" s="76"/>
      <c r="I673" s="76"/>
      <c r="J673" s="76"/>
      <c r="K673" s="77" t="e">
        <v>#DIV/0!</v>
      </c>
      <c r="M673" s="78"/>
      <c r="N673" s="78"/>
    </row>
    <row r="674" spans="1:14" s="74" customFormat="1">
      <c r="A674" s="71">
        <v>42930</v>
      </c>
      <c r="B674" s="72">
        <v>8</v>
      </c>
      <c r="E674" s="75">
        <v>180</v>
      </c>
      <c r="F674" s="76"/>
      <c r="G674" s="76"/>
      <c r="H674" s="76"/>
      <c r="I674" s="76"/>
      <c r="J674" s="76"/>
      <c r="K674" s="77" t="e">
        <v>#DIV/0!</v>
      </c>
      <c r="M674" s="78"/>
      <c r="N674" s="78"/>
    </row>
    <row r="675" spans="1:14" s="74" customFormat="1">
      <c r="A675" s="71">
        <v>42930</v>
      </c>
      <c r="B675" s="72">
        <v>9</v>
      </c>
      <c r="E675" s="75">
        <v>100</v>
      </c>
      <c r="F675" s="76"/>
      <c r="G675" s="76"/>
      <c r="H675" s="76"/>
      <c r="I675" s="76"/>
      <c r="J675" s="76"/>
      <c r="K675" s="77" t="e">
        <v>#DIV/0!</v>
      </c>
      <c r="M675" s="78"/>
      <c r="N675" s="78"/>
    </row>
    <row r="676" spans="1:14" s="74" customFormat="1">
      <c r="A676" s="71">
        <v>42930</v>
      </c>
      <c r="B676" s="72">
        <v>9</v>
      </c>
      <c r="E676" s="75">
        <v>180</v>
      </c>
      <c r="F676" s="76"/>
      <c r="G676" s="76"/>
      <c r="H676" s="76"/>
      <c r="I676" s="76"/>
      <c r="J676" s="76"/>
      <c r="K676" s="77" t="e">
        <v>#DIV/0!</v>
      </c>
      <c r="M676" s="78"/>
      <c r="N676" s="78"/>
    </row>
    <row r="677" spans="1:14" s="74" customFormat="1">
      <c r="A677" s="71">
        <v>42930</v>
      </c>
      <c r="B677" s="72">
        <v>10</v>
      </c>
      <c r="E677" s="75">
        <v>100</v>
      </c>
      <c r="F677" s="76"/>
      <c r="G677" s="76"/>
      <c r="H677" s="76"/>
      <c r="I677" s="76"/>
      <c r="J677" s="76"/>
      <c r="K677" s="77" t="e">
        <v>#DIV/0!</v>
      </c>
      <c r="M677" s="78"/>
      <c r="N677" s="78"/>
    </row>
    <row r="678" spans="1:14" s="74" customFormat="1">
      <c r="A678" s="71">
        <v>42930</v>
      </c>
      <c r="B678" s="72">
        <v>10</v>
      </c>
      <c r="E678" s="75">
        <v>180</v>
      </c>
      <c r="F678" s="76"/>
      <c r="G678" s="76"/>
      <c r="H678" s="76"/>
      <c r="I678" s="76"/>
      <c r="J678" s="76"/>
      <c r="K678" s="77" t="e">
        <v>#DIV/0!</v>
      </c>
      <c r="M678" s="78"/>
      <c r="N678" s="78"/>
    </row>
    <row r="679" spans="1:14" s="74" customFormat="1">
      <c r="A679" s="71">
        <v>42930</v>
      </c>
      <c r="B679" s="72">
        <v>11</v>
      </c>
      <c r="E679" s="75">
        <v>100</v>
      </c>
      <c r="F679" s="76"/>
      <c r="G679" s="76"/>
      <c r="H679" s="76"/>
      <c r="I679" s="76"/>
      <c r="J679" s="76"/>
      <c r="K679" s="77" t="e">
        <v>#DIV/0!</v>
      </c>
      <c r="M679" s="78"/>
      <c r="N679" s="78"/>
    </row>
    <row r="680" spans="1:14" s="74" customFormat="1">
      <c r="A680" s="71">
        <v>42930</v>
      </c>
      <c r="B680" s="72">
        <v>11</v>
      </c>
      <c r="E680" s="75">
        <v>180</v>
      </c>
      <c r="F680" s="76"/>
      <c r="G680" s="76"/>
      <c r="H680" s="76"/>
      <c r="I680" s="76"/>
      <c r="J680" s="76"/>
      <c r="K680" s="77" t="e">
        <v>#DIV/0!</v>
      </c>
      <c r="M680" s="78"/>
      <c r="N680" s="78"/>
    </row>
    <row r="681" spans="1:14" s="74" customFormat="1">
      <c r="A681" s="71">
        <v>42930</v>
      </c>
      <c r="B681" s="72">
        <v>12</v>
      </c>
      <c r="E681" s="75">
        <v>100</v>
      </c>
      <c r="F681" s="76"/>
      <c r="G681" s="76"/>
      <c r="H681" s="76"/>
      <c r="I681" s="76"/>
      <c r="J681" s="76"/>
      <c r="K681" s="77" t="e">
        <v>#DIV/0!</v>
      </c>
      <c r="M681" s="78"/>
      <c r="N681" s="78"/>
    </row>
    <row r="682" spans="1:14" s="74" customFormat="1">
      <c r="A682" s="71">
        <v>42930</v>
      </c>
      <c r="B682" s="72">
        <v>12</v>
      </c>
      <c r="E682" s="75">
        <v>180</v>
      </c>
      <c r="F682" s="76"/>
      <c r="G682" s="76"/>
      <c r="H682" s="76"/>
      <c r="I682" s="76"/>
      <c r="J682" s="76"/>
      <c r="K682" s="77" t="e">
        <v>#DIV/0!</v>
      </c>
      <c r="M682" s="78"/>
      <c r="N682" s="78"/>
    </row>
    <row r="683" spans="1:14" s="74" customFormat="1">
      <c r="A683" s="71">
        <v>42930</v>
      </c>
      <c r="B683" s="72">
        <v>13</v>
      </c>
      <c r="C683" s="73"/>
      <c r="E683" s="75">
        <v>100</v>
      </c>
      <c r="F683" s="76"/>
      <c r="G683" s="76"/>
      <c r="H683" s="76"/>
      <c r="I683" s="76"/>
      <c r="J683" s="76"/>
      <c r="K683" s="77" t="e">
        <v>#DIV/0!</v>
      </c>
      <c r="M683" s="78"/>
      <c r="N683" s="78"/>
    </row>
    <row r="684" spans="1:14" s="74" customFormat="1">
      <c r="A684" s="71">
        <v>42930</v>
      </c>
      <c r="B684" s="72">
        <v>13</v>
      </c>
      <c r="C684" s="73"/>
      <c r="E684" s="75">
        <v>180</v>
      </c>
      <c r="F684" s="76"/>
      <c r="G684" s="76"/>
      <c r="H684" s="76"/>
      <c r="I684" s="76"/>
      <c r="J684" s="76"/>
      <c r="K684" s="77" t="e">
        <v>#DIV/0!</v>
      </c>
      <c r="M684" s="78"/>
      <c r="N684" s="78"/>
    </row>
    <row r="685" spans="1:14" s="74" customFormat="1">
      <c r="A685" s="71">
        <v>42930</v>
      </c>
      <c r="B685" s="72">
        <v>14</v>
      </c>
      <c r="E685" s="75">
        <v>100</v>
      </c>
      <c r="F685" s="76"/>
      <c r="G685" s="76"/>
      <c r="H685" s="76"/>
      <c r="I685" s="76"/>
      <c r="J685" s="76"/>
      <c r="K685" s="77" t="e">
        <v>#DIV/0!</v>
      </c>
      <c r="M685" s="78"/>
      <c r="N685" s="78"/>
    </row>
    <row r="686" spans="1:14" s="74" customFormat="1">
      <c r="A686" s="71">
        <v>42930</v>
      </c>
      <c r="B686" s="72">
        <v>14</v>
      </c>
      <c r="C686" s="73"/>
      <c r="E686" s="75">
        <v>180</v>
      </c>
      <c r="F686" s="76"/>
      <c r="G686" s="76"/>
      <c r="H686" s="76"/>
      <c r="I686" s="76"/>
      <c r="J686" s="76"/>
      <c r="K686" s="77" t="e">
        <v>#DIV/0!</v>
      </c>
      <c r="M686" s="78"/>
      <c r="N686" s="78"/>
    </row>
    <row r="687" spans="1:14" s="74" customFormat="1">
      <c r="A687" s="71">
        <v>42930</v>
      </c>
      <c r="B687" s="72">
        <v>15</v>
      </c>
      <c r="E687" s="75">
        <v>100</v>
      </c>
      <c r="F687" s="76"/>
      <c r="G687" s="76"/>
      <c r="H687" s="76"/>
      <c r="I687" s="76"/>
      <c r="J687" s="76"/>
      <c r="K687" s="77" t="e">
        <v>#DIV/0!</v>
      </c>
      <c r="M687" s="78"/>
      <c r="N687" s="78"/>
    </row>
    <row r="688" spans="1:14" s="74" customFormat="1">
      <c r="A688" s="71">
        <v>42930</v>
      </c>
      <c r="B688" s="72">
        <v>15</v>
      </c>
      <c r="C688" s="73"/>
      <c r="E688" s="75">
        <v>180</v>
      </c>
      <c r="F688" s="76"/>
      <c r="G688" s="76"/>
      <c r="H688" s="76"/>
      <c r="I688" s="76"/>
      <c r="J688" s="76"/>
      <c r="K688" s="77" t="e">
        <v>#DIV/0!</v>
      </c>
      <c r="M688" s="78"/>
      <c r="N688" s="78"/>
    </row>
    <row r="689" spans="1:14" s="74" customFormat="1">
      <c r="A689" s="71">
        <v>42930</v>
      </c>
      <c r="B689" s="72">
        <v>16</v>
      </c>
      <c r="E689" s="75">
        <v>100</v>
      </c>
      <c r="F689" s="76"/>
      <c r="G689" s="76"/>
      <c r="H689" s="76"/>
      <c r="I689" s="76"/>
      <c r="J689" s="76"/>
      <c r="K689" s="77" t="e">
        <v>#DIV/0!</v>
      </c>
      <c r="M689" s="78"/>
      <c r="N689" s="78"/>
    </row>
    <row r="690" spans="1:14" s="74" customFormat="1">
      <c r="A690" s="71">
        <v>42930</v>
      </c>
      <c r="B690" s="72">
        <v>16</v>
      </c>
      <c r="E690" s="75">
        <v>180</v>
      </c>
      <c r="F690" s="76"/>
      <c r="G690" s="76"/>
      <c r="H690" s="76"/>
      <c r="I690" s="76"/>
      <c r="J690" s="76"/>
      <c r="K690" s="77" t="e">
        <v>#DIV/0!</v>
      </c>
      <c r="M690" s="78"/>
      <c r="N690" s="78"/>
    </row>
    <row r="691" spans="1:14" s="74" customFormat="1">
      <c r="A691" s="71">
        <v>42930</v>
      </c>
      <c r="B691" s="72">
        <v>17</v>
      </c>
      <c r="E691" s="75">
        <v>100</v>
      </c>
      <c r="F691" s="76"/>
      <c r="G691" s="76"/>
      <c r="H691" s="76"/>
      <c r="I691" s="76"/>
      <c r="J691" s="76"/>
      <c r="K691" s="77" t="e">
        <v>#DIV/0!</v>
      </c>
      <c r="M691" s="78"/>
      <c r="N691" s="78"/>
    </row>
    <row r="692" spans="1:14" s="74" customFormat="1">
      <c r="A692" s="71">
        <v>42930</v>
      </c>
      <c r="B692" s="72">
        <v>17</v>
      </c>
      <c r="E692" s="75">
        <v>180</v>
      </c>
      <c r="F692" s="76"/>
      <c r="G692" s="76"/>
      <c r="H692" s="76"/>
      <c r="I692" s="76"/>
      <c r="J692" s="76"/>
      <c r="K692" s="77" t="e">
        <v>#DIV/0!</v>
      </c>
    </row>
    <row r="693" spans="1:14" s="74" customFormat="1">
      <c r="A693" s="71">
        <v>42930</v>
      </c>
      <c r="B693" s="72">
        <v>18</v>
      </c>
      <c r="E693" s="75">
        <v>100</v>
      </c>
      <c r="F693" s="76"/>
      <c r="G693" s="76"/>
      <c r="H693" s="76"/>
      <c r="I693" s="76"/>
      <c r="J693" s="76"/>
      <c r="K693" s="77" t="e">
        <v>#DIV/0!</v>
      </c>
    </row>
    <row r="694" spans="1:14" s="74" customFormat="1">
      <c r="A694" s="71">
        <v>42930</v>
      </c>
      <c r="B694" s="72">
        <v>18</v>
      </c>
      <c r="E694" s="75">
        <v>180</v>
      </c>
      <c r="F694" s="76"/>
      <c r="G694" s="76"/>
      <c r="H694" s="76"/>
      <c r="I694" s="76"/>
      <c r="J694" s="76"/>
      <c r="K694" s="77" t="e">
        <v>#DIV/0!</v>
      </c>
    </row>
    <row r="695" spans="1:14" s="74" customFormat="1">
      <c r="A695" s="71">
        <v>42930</v>
      </c>
      <c r="B695" s="72">
        <v>19</v>
      </c>
      <c r="E695" s="75">
        <v>100</v>
      </c>
      <c r="F695" s="76"/>
      <c r="G695" s="76"/>
      <c r="H695" s="76"/>
      <c r="I695" s="76"/>
      <c r="J695" s="76"/>
      <c r="K695" s="77" t="e">
        <v>#DIV/0!</v>
      </c>
    </row>
    <row r="696" spans="1:14" s="74" customFormat="1">
      <c r="A696" s="71">
        <v>42930</v>
      </c>
      <c r="B696" s="72">
        <v>19</v>
      </c>
      <c r="C696" s="73"/>
      <c r="E696" s="75">
        <v>180</v>
      </c>
      <c r="F696" s="76"/>
      <c r="G696" s="76"/>
      <c r="H696" s="76"/>
      <c r="I696" s="76"/>
      <c r="J696" s="76"/>
      <c r="K696" s="77" t="e">
        <v>#DIV/0!</v>
      </c>
    </row>
    <row r="697" spans="1:14" s="74" customFormat="1">
      <c r="A697" s="71">
        <v>42930</v>
      </c>
      <c r="B697" s="72">
        <v>20</v>
      </c>
      <c r="C697" s="73"/>
      <c r="E697" s="75">
        <v>100</v>
      </c>
      <c r="F697" s="76"/>
      <c r="G697" s="76"/>
      <c r="H697" s="76"/>
      <c r="I697" s="76"/>
      <c r="J697" s="76"/>
      <c r="K697" s="77" t="e">
        <v>#DIV/0!</v>
      </c>
    </row>
    <row r="698" spans="1:14" s="74" customFormat="1">
      <c r="A698" s="71">
        <v>42930</v>
      </c>
      <c r="B698" s="72">
        <v>20</v>
      </c>
      <c r="E698" s="75">
        <v>180</v>
      </c>
      <c r="F698" s="76"/>
      <c r="G698" s="76"/>
      <c r="H698" s="76"/>
      <c r="I698" s="76"/>
      <c r="J698" s="76"/>
      <c r="K698" s="77" t="e">
        <v>#DIV/0!</v>
      </c>
    </row>
    <row r="699" spans="1:14" s="74" customFormat="1">
      <c r="A699" s="71">
        <v>42930</v>
      </c>
      <c r="B699" s="72">
        <v>21</v>
      </c>
      <c r="E699" s="75">
        <v>100</v>
      </c>
      <c r="F699" s="76"/>
      <c r="G699" s="76"/>
      <c r="H699" s="76"/>
      <c r="I699" s="76"/>
      <c r="J699" s="76"/>
      <c r="K699" s="77" t="e">
        <v>#DIV/0!</v>
      </c>
    </row>
    <row r="700" spans="1:14" s="74" customFormat="1">
      <c r="A700" s="71">
        <v>42930</v>
      </c>
      <c r="B700" s="72">
        <v>21</v>
      </c>
      <c r="E700" s="75">
        <v>180</v>
      </c>
      <c r="F700" s="76"/>
      <c r="G700" s="76"/>
      <c r="H700" s="76"/>
      <c r="I700" s="76"/>
      <c r="J700" s="76"/>
      <c r="K700" s="77" t="e">
        <v>#DIV/0!</v>
      </c>
    </row>
    <row r="701" spans="1:14" s="74" customFormat="1">
      <c r="A701" s="71">
        <v>42930</v>
      </c>
      <c r="B701" s="72">
        <v>22</v>
      </c>
      <c r="E701" s="75">
        <v>100</v>
      </c>
      <c r="F701" s="76"/>
      <c r="G701" s="76"/>
      <c r="H701" s="76"/>
      <c r="I701" s="76"/>
      <c r="J701" s="76"/>
      <c r="K701" s="77" t="e">
        <v>#DIV/0!</v>
      </c>
    </row>
    <row r="702" spans="1:14" s="74" customFormat="1">
      <c r="A702" s="71">
        <v>42930</v>
      </c>
      <c r="B702" s="72">
        <v>22</v>
      </c>
      <c r="E702" s="75">
        <v>180</v>
      </c>
      <c r="F702" s="76"/>
      <c r="G702" s="76"/>
      <c r="H702" s="76"/>
      <c r="I702" s="76"/>
      <c r="J702" s="76"/>
      <c r="K702" s="77" t="e">
        <v>#DIV/0!</v>
      </c>
    </row>
    <row r="703" spans="1:14" s="74" customFormat="1">
      <c r="A703" s="71">
        <v>42930</v>
      </c>
      <c r="B703" s="72">
        <v>23</v>
      </c>
      <c r="C703" s="73"/>
      <c r="E703" s="75">
        <v>100</v>
      </c>
      <c r="F703" s="76"/>
      <c r="G703" s="76"/>
      <c r="H703" s="76"/>
      <c r="I703" s="76"/>
      <c r="J703" s="76"/>
      <c r="K703" s="77" t="e">
        <v>#DIV/0!</v>
      </c>
    </row>
    <row r="704" spans="1:14" s="74" customFormat="1">
      <c r="A704" s="71">
        <v>42930</v>
      </c>
      <c r="B704" s="72">
        <v>23</v>
      </c>
      <c r="E704" s="75">
        <v>180</v>
      </c>
      <c r="F704" s="76"/>
      <c r="G704" s="76"/>
      <c r="H704" s="76"/>
      <c r="I704" s="76"/>
      <c r="J704" s="76"/>
      <c r="K704" s="77" t="e">
        <v>#DIV/0!</v>
      </c>
    </row>
    <row r="705" spans="1:11" s="74" customFormat="1">
      <c r="A705" s="71">
        <v>42930</v>
      </c>
      <c r="B705" s="72">
        <v>24</v>
      </c>
      <c r="C705" s="73"/>
      <c r="E705" s="75">
        <v>100</v>
      </c>
      <c r="F705" s="76"/>
      <c r="G705" s="76"/>
      <c r="H705" s="76"/>
      <c r="I705" s="76"/>
      <c r="J705" s="76"/>
      <c r="K705" s="77" t="e">
        <v>#DIV/0!</v>
      </c>
    </row>
    <row r="706" spans="1:11" s="82" customFormat="1" ht="16" thickBot="1">
      <c r="A706" s="79">
        <v>42930</v>
      </c>
      <c r="B706" s="80">
        <v>24</v>
      </c>
      <c r="C706" s="81"/>
      <c r="E706" s="83">
        <v>180</v>
      </c>
      <c r="F706" s="84"/>
      <c r="G706" s="84"/>
      <c r="H706" s="84"/>
      <c r="I706" s="84"/>
      <c r="J706" s="84"/>
      <c r="K706" s="85" t="e">
        <v>#DIV/0!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Resources!$A$2:$A$17</xm:f>
          </x14:formula1>
          <xm:sqref>C35:C706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showRuler="0" zoomScale="80" zoomScaleNormal="80" zoomScalePageLayoutView="80" workbookViewId="0">
      <selection activeCell="D13" sqref="D13"/>
    </sheetView>
  </sheetViews>
  <sheetFormatPr baseColWidth="10" defaultRowHeight="15" x14ac:dyDescent="0"/>
  <cols>
    <col min="1" max="1" width="17.5" style="132" bestFit="1" customWidth="1"/>
    <col min="2" max="2" width="15.33203125" style="34" bestFit="1" customWidth="1"/>
    <col min="3" max="3" width="10.6640625" style="34" customWidth="1"/>
    <col min="4" max="4" width="14.33203125" style="34" bestFit="1" customWidth="1"/>
    <col min="5" max="5" width="9.6640625" style="34" customWidth="1"/>
    <col min="6" max="6" width="11.83203125" style="34" customWidth="1"/>
    <col min="7" max="7" width="13.1640625" style="34" customWidth="1"/>
    <col min="8" max="8" width="10.83203125" style="34" customWidth="1"/>
    <col min="9" max="9" width="9.5" style="34" customWidth="1"/>
    <col min="10" max="10" width="11.5" style="34" bestFit="1" customWidth="1"/>
    <col min="11" max="11" width="9.5" style="34" customWidth="1"/>
    <col min="12" max="12" width="11.5" style="34" bestFit="1" customWidth="1"/>
    <col min="13" max="13" width="10.83203125" style="34" customWidth="1"/>
    <col min="14" max="14" width="11.5" style="34" bestFit="1" customWidth="1"/>
    <col min="15" max="15" width="12" style="34" customWidth="1"/>
    <col min="16" max="16" width="15.33203125" style="34" bestFit="1" customWidth="1"/>
    <col min="17" max="17" width="15.1640625" style="34" bestFit="1" customWidth="1"/>
    <col min="18" max="18" width="13.5" style="34" bestFit="1" customWidth="1"/>
    <col min="19" max="19" width="11.5" style="34" bestFit="1" customWidth="1"/>
    <col min="20" max="20" width="14.1640625" style="34" bestFit="1" customWidth="1"/>
    <col min="21" max="21" width="11.5" style="34" bestFit="1" customWidth="1"/>
    <col min="22" max="22" width="13.33203125" style="34" customWidth="1"/>
    <col min="23" max="23" width="10.83203125" style="34" customWidth="1"/>
    <col min="24" max="24" width="9.1640625" style="34" customWidth="1"/>
    <col min="25" max="25" width="12.5" style="34" bestFit="1" customWidth="1"/>
    <col min="26" max="26" width="10.83203125" style="34"/>
    <col min="27" max="27" width="16.83203125" style="34" customWidth="1"/>
    <col min="28" max="28" width="14.33203125" style="34" customWidth="1"/>
    <col min="29" max="29" width="19.1640625" style="34" customWidth="1"/>
    <col min="30" max="30" width="13.5" style="34" customWidth="1"/>
    <col min="31" max="16384" width="10.83203125" style="34"/>
  </cols>
  <sheetData>
    <row r="1" spans="1:30" ht="31" customHeight="1">
      <c r="A1" s="132" t="s">
        <v>126</v>
      </c>
    </row>
    <row r="2" spans="1:30" s="35" customFormat="1" ht="47" customHeight="1">
      <c r="A2" s="133"/>
      <c r="B2" s="36">
        <v>1</v>
      </c>
      <c r="C2" s="37">
        <v>2</v>
      </c>
      <c r="D2" s="37">
        <v>3</v>
      </c>
      <c r="E2" s="37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7">
        <v>11</v>
      </c>
      <c r="M2" s="36">
        <v>12</v>
      </c>
      <c r="N2" s="36">
        <v>13</v>
      </c>
      <c r="O2" s="37">
        <v>14</v>
      </c>
      <c r="P2" s="37">
        <v>15</v>
      </c>
      <c r="Q2" s="36">
        <v>16</v>
      </c>
      <c r="R2" s="37">
        <v>17</v>
      </c>
      <c r="S2" s="36">
        <v>18</v>
      </c>
      <c r="T2" s="37">
        <v>19</v>
      </c>
      <c r="U2" s="36">
        <v>20</v>
      </c>
      <c r="V2" s="36">
        <v>21</v>
      </c>
      <c r="W2" s="37">
        <v>22</v>
      </c>
      <c r="X2" s="36">
        <v>23</v>
      </c>
      <c r="Y2" s="37">
        <v>24</v>
      </c>
      <c r="AA2" s="35" t="s">
        <v>127</v>
      </c>
      <c r="AB2" s="35" t="s">
        <v>128</v>
      </c>
      <c r="AC2" s="35" t="s">
        <v>129</v>
      </c>
      <c r="AD2" s="35" t="s">
        <v>130</v>
      </c>
    </row>
    <row r="3" spans="1:30" s="35" customFormat="1" ht="21" customHeight="1">
      <c r="A3" s="133"/>
      <c r="B3" s="36"/>
      <c r="C3" s="37"/>
      <c r="D3" s="37"/>
      <c r="E3" s="37"/>
      <c r="F3" s="36"/>
      <c r="G3" s="36"/>
      <c r="H3" s="36"/>
      <c r="I3" s="36"/>
      <c r="J3" s="36"/>
      <c r="K3" s="36"/>
      <c r="L3" s="37"/>
      <c r="M3" s="36"/>
      <c r="N3" s="36"/>
      <c r="O3" s="37"/>
      <c r="P3" s="37"/>
      <c r="Q3" s="36"/>
      <c r="R3" s="37"/>
      <c r="S3" s="36"/>
      <c r="T3" s="37"/>
      <c r="U3" s="36"/>
      <c r="V3" s="36"/>
      <c r="W3" s="37"/>
      <c r="X3" s="36"/>
      <c r="Y3" s="37"/>
    </row>
    <row r="4" spans="1:30">
      <c r="A4" s="134">
        <v>42874</v>
      </c>
      <c r="B4" s="53">
        <f>SUMIFS(Collection!$J:$J, Collection!$A:$A, $A4, Collection!$B:$B, B$2)</f>
        <v>0</v>
      </c>
      <c r="C4" s="53">
        <f>SUMIFS(Collection!$J:$J, Collection!$A:$A, $A4, Collection!$B:$B, C$2)</f>
        <v>0</v>
      </c>
      <c r="D4" s="53">
        <f>SUMIFS(Collection!$J:$J, Collection!$A:$A, $A4, Collection!$B:$B, D$2)</f>
        <v>0</v>
      </c>
      <c r="E4" s="53">
        <f>SUMIFS(Collection!$J:$J, Collection!$A:$A, $A4, Collection!$B:$B, E$2)</f>
        <v>0</v>
      </c>
      <c r="F4" s="53">
        <f>SUMIFS(Collection!$J:$J, Collection!$A:$A, $A4, Collection!$B:$B, F$2)</f>
        <v>0</v>
      </c>
      <c r="G4" s="53">
        <f>SUMIFS(Collection!$J:$J, Collection!$A:$A, $A4, Collection!$B:$B, G$2)</f>
        <v>0</v>
      </c>
      <c r="H4" s="53">
        <f>SUMIFS(Collection!$J:$J, Collection!$A:$A, $A4, Collection!$B:$B, H$2)</f>
        <v>0</v>
      </c>
      <c r="I4" s="53">
        <f>SUMIFS(Collection!$J:$J, Collection!$A:$A, $A4, Collection!$B:$B, I$2)</f>
        <v>0</v>
      </c>
      <c r="J4" s="53">
        <f>SUMIFS(Collection!$J:$J, Collection!$A:$A, $A4, Collection!$B:$B, J$2)</f>
        <v>0</v>
      </c>
      <c r="K4" s="53">
        <f>SUMIFS(Collection!$J:$J, Collection!$A:$A, $A4, Collection!$B:$B, K$2)</f>
        <v>0</v>
      </c>
      <c r="L4" s="53">
        <f>SUMIFS(Collection!$J:$J, Collection!$A:$A, $A4, Collection!$B:$B, L$2)</f>
        <v>0</v>
      </c>
      <c r="M4" s="53">
        <f>SUMIFS(Collection!$J:$J, Collection!$A:$A, $A4, Collection!$B:$B, M$2)</f>
        <v>0</v>
      </c>
      <c r="N4" s="53">
        <f>SUMIFS(Collection!$J:$J, Collection!$A:$A, $A4, Collection!$B:$B, N$2)</f>
        <v>0</v>
      </c>
      <c r="O4" s="53">
        <f>SUMIFS(Collection!$J:$J, Collection!$A:$A, $A4, Collection!$B:$B, O$2)</f>
        <v>0</v>
      </c>
      <c r="P4" s="53">
        <f>SUMIFS(Collection!$J:$J, Collection!$A:$A, $A4, Collection!$B:$B, P$2)</f>
        <v>0</v>
      </c>
      <c r="Q4" s="53">
        <f>SUMIFS(Collection!$J:$J, Collection!$A:$A, $A4, Collection!$B:$B, Q$2)</f>
        <v>0</v>
      </c>
      <c r="R4" s="53">
        <f>SUMIFS(Collection!$J:$J, Collection!$A:$A, $A4, Collection!$B:$B, R$2)</f>
        <v>0</v>
      </c>
      <c r="S4" s="53">
        <f>SUMIFS(Collection!$J:$J, Collection!$A:$A, $A4, Collection!$B:$B, S$2)</f>
        <v>0</v>
      </c>
      <c r="T4" s="53">
        <f>SUMIFS(Collection!$J:$J, Collection!$A:$A, $A4, Collection!$B:$B, T$2)</f>
        <v>0</v>
      </c>
      <c r="U4" s="53">
        <f>SUMIFS(Collection!$J:$J, Collection!$A:$A, $A4, Collection!$B:$B, U$2)</f>
        <v>0</v>
      </c>
      <c r="V4" s="53">
        <f>SUMIFS(Collection!$J:$J, Collection!$A:$A, $A4, Collection!$B:$B, V$2)</f>
        <v>0</v>
      </c>
      <c r="W4" s="53">
        <f>SUMIFS(Collection!$J:$J, Collection!$A:$A, $A4, Collection!$B:$B, W$2)</f>
        <v>0</v>
      </c>
      <c r="X4" s="53">
        <f>SUMIFS(Collection!$J:$J, Collection!$A:$A, $A4, Collection!$B:$B, X$2)</f>
        <v>0</v>
      </c>
      <c r="Y4" s="53">
        <f>SUMIFS(Collection!$J:$J, Collection!$A:$A, $A4, Collection!$B:$B, Y$2)</f>
        <v>0</v>
      </c>
      <c r="AA4" t="s">
        <v>21</v>
      </c>
    </row>
    <row r="5" spans="1:30">
      <c r="A5" s="134">
        <f t="shared" ref="A5:A93" si="0">1+A4</f>
        <v>42875</v>
      </c>
      <c r="B5" s="53">
        <f>SUMIFS(Collection!$J:$J, Collection!$A:$A, $A5, Collection!$B:$B, B$2)</f>
        <v>0</v>
      </c>
      <c r="C5" s="53">
        <f>SUMIFS(Collection!$J:$J, Collection!$A:$A, $A5, Collection!$B:$B, C$2)</f>
        <v>0</v>
      </c>
      <c r="D5" s="53">
        <f>SUMIFS(Collection!$J:$J, Collection!$A:$A, $A5, Collection!$B:$B, D$2)</f>
        <v>0</v>
      </c>
      <c r="E5" s="53">
        <f>SUMIFS(Collection!$J:$J, Collection!$A:$A, $A5, Collection!$B:$B, E$2)</f>
        <v>0</v>
      </c>
      <c r="F5" s="53">
        <f>SUMIFS(Collection!$J:$J, Collection!$A:$A, $A5, Collection!$B:$B, F$2)</f>
        <v>0</v>
      </c>
      <c r="G5" s="53">
        <f>SUMIFS(Collection!$J:$J, Collection!$A:$A, $A5, Collection!$B:$B, G$2)</f>
        <v>0</v>
      </c>
      <c r="H5" s="53">
        <f>SUMIFS(Collection!$J:$J, Collection!$A:$A, $A5, Collection!$B:$B, H$2)</f>
        <v>0</v>
      </c>
      <c r="I5" s="53">
        <f>SUMIFS(Collection!$J:$J, Collection!$A:$A, $A5, Collection!$B:$B, I$2)</f>
        <v>0</v>
      </c>
      <c r="J5" s="53">
        <f>SUMIFS(Collection!$J:$J, Collection!$A:$A, $A5, Collection!$B:$B, J$2)</f>
        <v>0</v>
      </c>
      <c r="K5" s="53">
        <f>SUMIFS(Collection!$J:$J, Collection!$A:$A, $A5, Collection!$B:$B, K$2)</f>
        <v>0</v>
      </c>
      <c r="L5" s="53">
        <f>SUMIFS(Collection!$J:$J, Collection!$A:$A, $A5, Collection!$B:$B, L$2)</f>
        <v>0</v>
      </c>
      <c r="M5" s="53">
        <f>SUMIFS(Collection!$J:$J, Collection!$A:$A, $A5, Collection!$B:$B, M$2)</f>
        <v>0</v>
      </c>
      <c r="N5" s="53">
        <f>SUMIFS(Collection!$J:$J, Collection!$A:$A, $A5, Collection!$B:$B, N$2)</f>
        <v>0</v>
      </c>
      <c r="O5" s="53">
        <f>SUMIFS(Collection!$J:$J, Collection!$A:$A, $A5, Collection!$B:$B, O$2)</f>
        <v>0</v>
      </c>
      <c r="P5" s="53">
        <f>SUMIFS(Collection!$J:$J, Collection!$A:$A, $A5, Collection!$B:$B, P$2)</f>
        <v>0</v>
      </c>
      <c r="Q5" s="53">
        <f>SUMIFS(Collection!$J:$J, Collection!$A:$A, $A5, Collection!$B:$B, Q$2)</f>
        <v>0</v>
      </c>
      <c r="R5" s="53">
        <f>SUMIFS(Collection!$J:$J, Collection!$A:$A, $A5, Collection!$B:$B, R$2)</f>
        <v>0</v>
      </c>
      <c r="S5" s="53">
        <f>SUMIFS(Collection!$J:$J, Collection!$A:$A, $A5, Collection!$B:$B, S$2)</f>
        <v>0</v>
      </c>
      <c r="T5" s="53">
        <f>SUMIFS(Collection!$J:$J, Collection!$A:$A, $A5, Collection!$B:$B, T$2)</f>
        <v>0</v>
      </c>
      <c r="U5" s="53">
        <f>SUMIFS(Collection!$J:$J, Collection!$A:$A, $A5, Collection!$B:$B, U$2)</f>
        <v>0</v>
      </c>
      <c r="V5" s="53">
        <f>SUMIFS(Collection!$J:$J, Collection!$A:$A, $A5, Collection!$B:$B, V$2)</f>
        <v>0</v>
      </c>
      <c r="W5" s="53">
        <f>SUMIFS(Collection!$J:$J, Collection!$A:$A, $A5, Collection!$B:$B, W$2)</f>
        <v>0</v>
      </c>
      <c r="X5" s="53">
        <f>SUMIFS(Collection!$J:$J, Collection!$A:$A, $A5, Collection!$B:$B, X$2)</f>
        <v>0</v>
      </c>
      <c r="Y5" s="53">
        <f>SUMIFS(Collection!$J:$J, Collection!$A:$A, $A5, Collection!$B:$B, Y$2)</f>
        <v>0</v>
      </c>
      <c r="AA5" t="s">
        <v>121</v>
      </c>
    </row>
    <row r="6" spans="1:30">
      <c r="A6" s="134">
        <f t="shared" si="0"/>
        <v>42876</v>
      </c>
      <c r="B6" s="53">
        <f>SUMIFS(Collection!$J:$J, Collection!$A:$A, $A6, Collection!$B:$B, B$2)</f>
        <v>0</v>
      </c>
      <c r="C6" s="53">
        <f>SUMIFS(Collection!$J:$J, Collection!$A:$A, $A6, Collection!$B:$B, C$2)</f>
        <v>0</v>
      </c>
      <c r="D6" s="53">
        <f>SUMIFS(Collection!$J:$J, Collection!$A:$A, $A6, Collection!$B:$B, D$2)</f>
        <v>0</v>
      </c>
      <c r="E6" s="53">
        <f>SUMIFS(Collection!$J:$J, Collection!$A:$A, $A6, Collection!$B:$B, E$2)</f>
        <v>0</v>
      </c>
      <c r="F6" s="53">
        <f>SUMIFS(Collection!$J:$J, Collection!$A:$A, $A6, Collection!$B:$B, F$2)</f>
        <v>0</v>
      </c>
      <c r="G6" s="53">
        <f>SUMIFS(Collection!$J:$J, Collection!$A:$A, $A6, Collection!$B:$B, G$2)</f>
        <v>0</v>
      </c>
      <c r="H6" s="53">
        <f>SUMIFS(Collection!$J:$J, Collection!$A:$A, $A6, Collection!$B:$B, H$2)</f>
        <v>0</v>
      </c>
      <c r="I6" s="53">
        <f>SUMIFS(Collection!$J:$J, Collection!$A:$A, $A6, Collection!$B:$B, I$2)</f>
        <v>0</v>
      </c>
      <c r="J6" s="53">
        <f>SUMIFS(Collection!$J:$J, Collection!$A:$A, $A6, Collection!$B:$B, J$2)</f>
        <v>0</v>
      </c>
      <c r="K6" s="53">
        <f>SUMIFS(Collection!$J:$J, Collection!$A:$A, $A6, Collection!$B:$B, K$2)</f>
        <v>0</v>
      </c>
      <c r="L6" s="53">
        <f>SUMIFS(Collection!$J:$J, Collection!$A:$A, $A6, Collection!$B:$B, L$2)</f>
        <v>0</v>
      </c>
      <c r="M6" s="53">
        <f>SUMIFS(Collection!$J:$J, Collection!$A:$A, $A6, Collection!$B:$B, M$2)</f>
        <v>0</v>
      </c>
      <c r="N6" s="53">
        <f>SUMIFS(Collection!$J:$J, Collection!$A:$A, $A6, Collection!$B:$B, N$2)</f>
        <v>0</v>
      </c>
      <c r="O6" s="53">
        <f>SUMIFS(Collection!$J:$J, Collection!$A:$A, $A6, Collection!$B:$B, O$2)</f>
        <v>0</v>
      </c>
      <c r="P6" s="53">
        <f>SUMIFS(Collection!$J:$J, Collection!$A:$A, $A6, Collection!$B:$B, P$2)</f>
        <v>0</v>
      </c>
      <c r="Q6" s="53">
        <f>SUMIFS(Collection!$J:$J, Collection!$A:$A, $A6, Collection!$B:$B, Q$2)</f>
        <v>0</v>
      </c>
      <c r="R6" s="53">
        <f>SUMIFS(Collection!$J:$J, Collection!$A:$A, $A6, Collection!$B:$B, R$2)</f>
        <v>0</v>
      </c>
      <c r="S6" s="53">
        <f>SUMIFS(Collection!$J:$J, Collection!$A:$A, $A6, Collection!$B:$B, S$2)</f>
        <v>0</v>
      </c>
      <c r="T6" s="53">
        <f>SUMIFS(Collection!$J:$J, Collection!$A:$A, $A6, Collection!$B:$B, T$2)</f>
        <v>0</v>
      </c>
      <c r="U6" s="53">
        <f>SUMIFS(Collection!$J:$J, Collection!$A:$A, $A6, Collection!$B:$B, U$2)</f>
        <v>0</v>
      </c>
      <c r="V6" s="53">
        <f>SUMIFS(Collection!$J:$J, Collection!$A:$A, $A6, Collection!$B:$B, V$2)</f>
        <v>0</v>
      </c>
      <c r="W6" s="53">
        <f>SUMIFS(Collection!$J:$J, Collection!$A:$A, $A6, Collection!$B:$B, W$2)</f>
        <v>0</v>
      </c>
      <c r="X6" s="53">
        <f>SUMIFS(Collection!$J:$J, Collection!$A:$A, $A6, Collection!$B:$B, X$2)</f>
        <v>0</v>
      </c>
      <c r="Y6" s="53">
        <f>SUMIFS(Collection!$J:$J, Collection!$A:$A, $A6, Collection!$B:$B, Y$2)</f>
        <v>0</v>
      </c>
      <c r="AA6" t="s">
        <v>141</v>
      </c>
    </row>
    <row r="7" spans="1:30" ht="16" thickBot="1">
      <c r="A7" s="134">
        <f t="shared" si="0"/>
        <v>42877</v>
      </c>
      <c r="B7" s="53">
        <f>SUMIFS(Collection!$J:$J, Collection!$A:$A, $A7, Collection!$B:$B, B$2)</f>
        <v>0</v>
      </c>
      <c r="C7" s="53">
        <f>SUMIFS(Collection!$J:$J, Collection!$A:$A, $A7, Collection!$B:$B, C$2)</f>
        <v>0</v>
      </c>
      <c r="D7" s="53">
        <f>SUMIFS(Collection!$J:$J, Collection!$A:$A, $A7, Collection!$B:$B, D$2)</f>
        <v>0</v>
      </c>
      <c r="E7" s="53">
        <f>SUMIFS(Collection!$J:$J, Collection!$A:$A, $A7, Collection!$B:$B, E$2)</f>
        <v>0</v>
      </c>
      <c r="F7" s="53">
        <f>SUMIFS(Collection!$J:$J, Collection!$A:$A, $A7, Collection!$B:$B, F$2)</f>
        <v>0</v>
      </c>
      <c r="G7" s="53">
        <f>SUMIFS(Collection!$J:$J, Collection!$A:$A, $A7, Collection!$B:$B, G$2)</f>
        <v>0</v>
      </c>
      <c r="H7" s="53">
        <f>SUMIFS(Collection!$J:$J, Collection!$A:$A, $A7, Collection!$B:$B, H$2)</f>
        <v>0</v>
      </c>
      <c r="I7" s="53">
        <f>SUMIFS(Collection!$J:$J, Collection!$A:$A, $A7, Collection!$B:$B, I$2)</f>
        <v>0</v>
      </c>
      <c r="J7" s="53">
        <f>SUMIFS(Collection!$J:$J, Collection!$A:$A, $A7, Collection!$B:$B, J$2)</f>
        <v>0</v>
      </c>
      <c r="K7" s="53">
        <f>SUMIFS(Collection!$J:$J, Collection!$A:$A, $A7, Collection!$B:$B, K$2)</f>
        <v>0</v>
      </c>
      <c r="L7" s="53">
        <f>SUMIFS(Collection!$J:$J, Collection!$A:$A, $A7, Collection!$B:$B, L$2)</f>
        <v>0</v>
      </c>
      <c r="M7" s="53">
        <f>SUMIFS(Collection!$J:$J, Collection!$A:$A, $A7, Collection!$B:$B, M$2)</f>
        <v>0</v>
      </c>
      <c r="N7" s="53">
        <f>SUMIFS(Collection!$J:$J, Collection!$A:$A, $A7, Collection!$B:$B, N$2)</f>
        <v>0</v>
      </c>
      <c r="O7" s="53">
        <f>SUMIFS(Collection!$J:$J, Collection!$A:$A, $A7, Collection!$B:$B, O$2)</f>
        <v>0</v>
      </c>
      <c r="P7" s="53">
        <f>SUMIFS(Collection!$J:$J, Collection!$A:$A, $A7, Collection!$B:$B, P$2)</f>
        <v>0</v>
      </c>
      <c r="Q7" s="53">
        <f>SUMIFS(Collection!$J:$J, Collection!$A:$A, $A7, Collection!$B:$B, Q$2)</f>
        <v>0</v>
      </c>
      <c r="R7" s="53">
        <f>SUMIFS(Collection!$J:$J, Collection!$A:$A, $A7, Collection!$B:$B, R$2)</f>
        <v>0</v>
      </c>
      <c r="S7" s="53">
        <f>SUMIFS(Collection!$J:$J, Collection!$A:$A, $A7, Collection!$B:$B, S$2)</f>
        <v>0</v>
      </c>
      <c r="T7" s="53">
        <f>SUMIFS(Collection!$J:$J, Collection!$A:$A, $A7, Collection!$B:$B, T$2)</f>
        <v>0</v>
      </c>
      <c r="U7" s="53">
        <f>SUMIFS(Collection!$J:$J, Collection!$A:$A, $A7, Collection!$B:$B, U$2)</f>
        <v>0</v>
      </c>
      <c r="V7" s="53">
        <f>SUMIFS(Collection!$J:$J, Collection!$A:$A, $A7, Collection!$B:$B, V$2)</f>
        <v>0</v>
      </c>
      <c r="W7" s="53">
        <f>SUMIFS(Collection!$J:$J, Collection!$A:$A, $A7, Collection!$B:$B, W$2)</f>
        <v>0</v>
      </c>
      <c r="X7" s="53">
        <f>SUMIFS(Collection!$J:$J, Collection!$A:$A, $A7, Collection!$B:$B, X$2)</f>
        <v>0</v>
      </c>
      <c r="Y7" s="53">
        <f>SUMIFS(Collection!$J:$J, Collection!$A:$A, $A7, Collection!$B:$B, Y$2)</f>
        <v>0</v>
      </c>
      <c r="AA7" t="s">
        <v>142</v>
      </c>
    </row>
    <row r="8" spans="1:30" s="60" customFormat="1">
      <c r="A8" s="135" t="s">
        <v>1</v>
      </c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AA8" s="23"/>
    </row>
    <row r="9" spans="1:30" s="61" customFormat="1">
      <c r="A9" s="136" t="s">
        <v>69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AA9" s="27"/>
    </row>
    <row r="10" spans="1:30" s="61" customFormat="1">
      <c r="A10" s="136">
        <f>1+A7</f>
        <v>42878</v>
      </c>
      <c r="B10" s="129">
        <f>SUMIFS(Collection!$J:$J, Collection!$A:$A, $A10, Collection!$B:$B, B$2)</f>
        <v>0</v>
      </c>
      <c r="C10" s="129">
        <f>SUMIFS(Collection!$J:$J, Collection!$A:$A, $A10, Collection!$B:$B, C$2)</f>
        <v>0</v>
      </c>
      <c r="D10" s="129">
        <f>SUMIFS(Collection!$J:$J, Collection!$A:$A, $A10, Collection!$B:$B, D$2)</f>
        <v>0</v>
      </c>
      <c r="E10" s="129">
        <f>SUMIFS(Collection!$J:$J, Collection!$A:$A, $A10, Collection!$B:$B, E$2)</f>
        <v>0</v>
      </c>
      <c r="F10" s="129">
        <f>SUMIFS(Collection!$J:$J, Collection!$A:$A, $A10, Collection!$B:$B, F$2)</f>
        <v>0</v>
      </c>
      <c r="G10" s="129">
        <f>SUMIFS(Collection!$J:$J, Collection!$A:$A, $A10, Collection!$B:$B, G$2)</f>
        <v>0</v>
      </c>
      <c r="H10" s="129">
        <f>SUMIFS(Collection!$J:$J, Collection!$A:$A, $A10, Collection!$B:$B, H$2)</f>
        <v>0</v>
      </c>
      <c r="I10" s="129">
        <f>SUMIFS(Collection!$J:$J, Collection!$A:$A, $A10, Collection!$B:$B, I$2)</f>
        <v>0</v>
      </c>
      <c r="J10" s="129">
        <f>SUMIFS(Collection!$J:$J, Collection!$A:$A, $A10, Collection!$B:$B, J$2)</f>
        <v>0</v>
      </c>
      <c r="K10" s="129">
        <f>SUMIFS(Collection!$J:$J, Collection!$A:$A, $A10, Collection!$B:$B, K$2)</f>
        <v>0</v>
      </c>
      <c r="L10" s="129">
        <f>SUMIFS(Collection!$J:$J, Collection!$A:$A, $A10, Collection!$B:$B, L$2)</f>
        <v>0</v>
      </c>
      <c r="M10" s="129">
        <f>SUMIFS(Collection!$J:$J, Collection!$A:$A, $A10, Collection!$B:$B, M$2)</f>
        <v>0</v>
      </c>
      <c r="N10" s="129">
        <f>SUMIFS(Collection!$J:$J, Collection!$A:$A, $A10, Collection!$B:$B, N$2)</f>
        <v>0</v>
      </c>
      <c r="O10" s="129">
        <f>SUMIFS(Collection!$J:$J, Collection!$A:$A, $A10, Collection!$B:$B, O$2)</f>
        <v>0</v>
      </c>
      <c r="P10" s="129">
        <f>SUMIFS(Collection!$J:$J, Collection!$A:$A, $A10, Collection!$B:$B, P$2)</f>
        <v>0</v>
      </c>
      <c r="Q10" s="129">
        <f>SUMIFS(Collection!$J:$J, Collection!$A:$A, $A10, Collection!$B:$B, Q$2)</f>
        <v>0</v>
      </c>
      <c r="R10" s="129">
        <f>SUMIFS(Collection!$J:$J, Collection!$A:$A, $A10, Collection!$B:$B, R$2)</f>
        <v>0</v>
      </c>
      <c r="S10" s="129">
        <f>SUMIFS(Collection!$J:$J, Collection!$A:$A, $A10, Collection!$B:$B, S$2)</f>
        <v>0</v>
      </c>
      <c r="T10" s="129">
        <f>SUMIFS(Collection!$J:$J, Collection!$A:$A, $A10, Collection!$B:$B, T$2)</f>
        <v>0</v>
      </c>
      <c r="U10" s="129">
        <f>SUMIFS(Collection!$J:$J, Collection!$A:$A, $A10, Collection!$B:$B, U$2)</f>
        <v>0</v>
      </c>
      <c r="V10" s="129">
        <f>SUMIFS(Collection!$J:$J, Collection!$A:$A, $A10, Collection!$B:$B, V$2)</f>
        <v>0</v>
      </c>
      <c r="W10" s="129">
        <f>SUMIFS(Collection!$J:$J, Collection!$A:$A, $A10, Collection!$B:$B, W$2)</f>
        <v>0</v>
      </c>
      <c r="X10" s="129">
        <f>SUMIFS(Collection!$J:$J, Collection!$A:$A, $A10, Collection!$B:$B, X$2)</f>
        <v>0</v>
      </c>
      <c r="Y10" s="129">
        <f>SUMIFS(Collection!$J:$J, Collection!$A:$A, $A10, Collection!$B:$B, Y$2)</f>
        <v>0</v>
      </c>
      <c r="AA10" s="27" t="s">
        <v>46</v>
      </c>
    </row>
    <row r="11" spans="1:30" s="61" customFormat="1">
      <c r="A11" s="136">
        <f t="shared" si="0"/>
        <v>42879</v>
      </c>
      <c r="B11" s="129">
        <f>SUMIFS(Collection!$J:$J, Collection!$A:$A, $A11, Collection!$B:$B, B$2)</f>
        <v>0</v>
      </c>
      <c r="C11" s="129">
        <f>SUMIFS(Collection!$J:$J, Collection!$A:$A, $A11, Collection!$B:$B, C$2)</f>
        <v>0</v>
      </c>
      <c r="D11" s="129">
        <f>SUMIFS(Collection!$J:$J, Collection!$A:$A, $A11, Collection!$B:$B, D$2)</f>
        <v>0</v>
      </c>
      <c r="E11" s="129">
        <f>SUMIFS(Collection!$J:$J, Collection!$A:$A, $A11, Collection!$B:$B, E$2)</f>
        <v>0</v>
      </c>
      <c r="F11" s="129">
        <f>SUMIFS(Collection!$J:$J, Collection!$A:$A, $A11, Collection!$B:$B, F$2)</f>
        <v>0</v>
      </c>
      <c r="G11" s="129">
        <f>SUMIFS(Collection!$J:$J, Collection!$A:$A, $A11, Collection!$B:$B, G$2)</f>
        <v>0</v>
      </c>
      <c r="H11" s="129">
        <f>SUMIFS(Collection!$J:$J, Collection!$A:$A, $A11, Collection!$B:$B, H$2)</f>
        <v>0</v>
      </c>
      <c r="I11" s="129">
        <f>SUMIFS(Collection!$J:$J, Collection!$A:$A, $A11, Collection!$B:$B, I$2)</f>
        <v>0</v>
      </c>
      <c r="J11" s="129">
        <f>SUMIFS(Collection!$J:$J, Collection!$A:$A, $A11, Collection!$B:$B, J$2)</f>
        <v>0</v>
      </c>
      <c r="K11" s="129">
        <f>SUMIFS(Collection!$J:$J, Collection!$A:$A, $A11, Collection!$B:$B, K$2)</f>
        <v>0</v>
      </c>
      <c r="L11" s="129">
        <f>SUMIFS(Collection!$J:$J, Collection!$A:$A, $A11, Collection!$B:$B, L$2)</f>
        <v>0</v>
      </c>
      <c r="M11" s="129">
        <f>SUMIFS(Collection!$J:$J, Collection!$A:$A, $A11, Collection!$B:$B, M$2)</f>
        <v>0</v>
      </c>
      <c r="N11" s="129">
        <f>SUMIFS(Collection!$J:$J, Collection!$A:$A, $A11, Collection!$B:$B, N$2)</f>
        <v>0</v>
      </c>
      <c r="O11" s="129">
        <f>SUMIFS(Collection!$J:$J, Collection!$A:$A, $A11, Collection!$B:$B, O$2)</f>
        <v>0</v>
      </c>
      <c r="P11" s="129">
        <f>SUMIFS(Collection!$J:$J, Collection!$A:$A, $A11, Collection!$B:$B, P$2)</f>
        <v>0</v>
      </c>
      <c r="Q11" s="129">
        <f>SUMIFS(Collection!$J:$J, Collection!$A:$A, $A11, Collection!$B:$B, Q$2)</f>
        <v>0</v>
      </c>
      <c r="R11" s="129">
        <f>SUMIFS(Collection!$J:$J, Collection!$A:$A, $A11, Collection!$B:$B, R$2)</f>
        <v>0</v>
      </c>
      <c r="S11" s="129">
        <f>SUMIFS(Collection!$J:$J, Collection!$A:$A, $A11, Collection!$B:$B, S$2)</f>
        <v>0</v>
      </c>
      <c r="T11" s="129">
        <f>SUMIFS(Collection!$J:$J, Collection!$A:$A, $A11, Collection!$B:$B, T$2)</f>
        <v>0</v>
      </c>
      <c r="U11" s="129">
        <f>SUMIFS(Collection!$J:$J, Collection!$A:$A, $A11, Collection!$B:$B, U$2)</f>
        <v>0</v>
      </c>
      <c r="V11" s="129">
        <f>SUMIFS(Collection!$J:$J, Collection!$A:$A, $A11, Collection!$B:$B, V$2)</f>
        <v>0</v>
      </c>
      <c r="W11" s="129">
        <f>SUMIFS(Collection!$J:$J, Collection!$A:$A, $A11, Collection!$B:$B, W$2)</f>
        <v>0</v>
      </c>
      <c r="X11" s="129">
        <f>SUMIFS(Collection!$J:$J, Collection!$A:$A, $A11, Collection!$B:$B, X$2)</f>
        <v>0</v>
      </c>
      <c r="Y11" s="129">
        <f>SUMIFS(Collection!$J:$J, Collection!$A:$A, $A11, Collection!$B:$B, Y$2)</f>
        <v>0</v>
      </c>
      <c r="AA11" s="27" t="s">
        <v>38</v>
      </c>
    </row>
    <row r="12" spans="1:30" s="62" customFormat="1" ht="16" thickBot="1">
      <c r="A12" s="137">
        <f t="shared" si="0"/>
        <v>42880</v>
      </c>
      <c r="B12" s="130">
        <f>SUMIFS(Collection!$J:$J, Collection!$A:$A, $A12, Collection!$B:$B, B$2)</f>
        <v>0</v>
      </c>
      <c r="C12" s="130">
        <f>SUMIFS(Collection!$J:$J, Collection!$A:$A, $A12, Collection!$B:$B, C$2)</f>
        <v>0</v>
      </c>
      <c r="D12" s="130">
        <f>SUMIFS(Collection!$J:$J, Collection!$A:$A, $A12, Collection!$B:$B, D$2)</f>
        <v>0</v>
      </c>
      <c r="E12" s="130">
        <f>SUMIFS(Collection!$J:$J, Collection!$A:$A, $A12, Collection!$B:$B, E$2)</f>
        <v>0</v>
      </c>
      <c r="F12" s="130">
        <f>SUMIFS(Collection!$J:$J, Collection!$A:$A, $A12, Collection!$B:$B, F$2)</f>
        <v>0</v>
      </c>
      <c r="G12" s="130">
        <f>SUMIFS(Collection!$J:$J, Collection!$A:$A, $A12, Collection!$B:$B, G$2)</f>
        <v>0</v>
      </c>
      <c r="H12" s="130">
        <f>SUMIFS(Collection!$J:$J, Collection!$A:$A, $A12, Collection!$B:$B, H$2)</f>
        <v>0</v>
      </c>
      <c r="I12" s="130">
        <f>SUMIFS(Collection!$J:$J, Collection!$A:$A, $A12, Collection!$B:$B, I$2)</f>
        <v>0</v>
      </c>
      <c r="J12" s="130">
        <f>SUMIFS(Collection!$J:$J, Collection!$A:$A, $A12, Collection!$B:$B, J$2)</f>
        <v>0</v>
      </c>
      <c r="K12" s="130">
        <f>SUMIFS(Collection!$J:$J, Collection!$A:$A, $A12, Collection!$B:$B, K$2)</f>
        <v>0</v>
      </c>
      <c r="L12" s="130">
        <f>SUMIFS(Collection!$J:$J, Collection!$A:$A, $A12, Collection!$B:$B, L$2)</f>
        <v>0</v>
      </c>
      <c r="M12" s="130">
        <f>SUMIFS(Collection!$J:$J, Collection!$A:$A, $A12, Collection!$B:$B, M$2)</f>
        <v>0</v>
      </c>
      <c r="N12" s="130">
        <f>SUMIFS(Collection!$J:$J, Collection!$A:$A, $A12, Collection!$B:$B, N$2)</f>
        <v>0</v>
      </c>
      <c r="O12" s="130">
        <f>SUMIFS(Collection!$J:$J, Collection!$A:$A, $A12, Collection!$B:$B, O$2)</f>
        <v>0</v>
      </c>
      <c r="P12" s="130">
        <f>SUMIFS(Collection!$J:$J, Collection!$A:$A, $A12, Collection!$B:$B, P$2)</f>
        <v>0</v>
      </c>
      <c r="Q12" s="130">
        <f>SUMIFS(Collection!$J:$J, Collection!$A:$A, $A12, Collection!$B:$B, Q$2)</f>
        <v>0</v>
      </c>
      <c r="R12" s="130">
        <f>SUMIFS(Collection!$J:$J, Collection!$A:$A, $A12, Collection!$B:$B, R$2)</f>
        <v>0</v>
      </c>
      <c r="S12" s="130">
        <f>SUMIFS(Collection!$J:$J, Collection!$A:$A, $A12, Collection!$B:$B, S$2)</f>
        <v>0</v>
      </c>
      <c r="T12" s="130">
        <f>SUMIFS(Collection!$J:$J, Collection!$A:$A, $A12, Collection!$B:$B, T$2)</f>
        <v>0</v>
      </c>
      <c r="U12" s="130">
        <f>SUMIFS(Collection!$J:$J, Collection!$A:$A, $A12, Collection!$B:$B, U$2)</f>
        <v>0</v>
      </c>
      <c r="V12" s="130">
        <f>SUMIFS(Collection!$J:$J, Collection!$A:$A, $A12, Collection!$B:$B, V$2)</f>
        <v>0</v>
      </c>
      <c r="W12" s="130">
        <f>SUMIFS(Collection!$J:$J, Collection!$A:$A, $A12, Collection!$B:$B, W$2)</f>
        <v>0</v>
      </c>
      <c r="X12" s="130">
        <f>SUMIFS(Collection!$J:$J, Collection!$A:$A, $A12, Collection!$B:$B, X$2)</f>
        <v>0</v>
      </c>
      <c r="Y12" s="130">
        <f>SUMIFS(Collection!$J:$J, Collection!$A:$A, $A12, Collection!$B:$B, Y$2)</f>
        <v>0</v>
      </c>
      <c r="AA12" s="31" t="s">
        <v>37</v>
      </c>
    </row>
    <row r="13" spans="1:30" s="60" customFormat="1">
      <c r="A13" s="135" t="s">
        <v>1</v>
      </c>
      <c r="B13" s="128"/>
      <c r="C13" s="128"/>
      <c r="D13" s="128" t="e">
        <f>IF('Bucket Counts'!B20:B34="Stocking!D2", 'Bucket Counts'!C20:C34, "nothing")</f>
        <v>#VALUE!</v>
      </c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AA13" s="23"/>
    </row>
    <row r="14" spans="1:30" s="61" customFormat="1">
      <c r="A14" s="136" t="s">
        <v>69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AA14" s="27"/>
    </row>
    <row r="15" spans="1:30" s="61" customFormat="1">
      <c r="A15" s="136">
        <f>1+A12</f>
        <v>42881</v>
      </c>
      <c r="B15" s="129">
        <f>SUMIFS(Collection!$J:$J, Collection!$A:$A, $A15, Collection!$B:$B, B$2)</f>
        <v>0</v>
      </c>
      <c r="C15" s="129">
        <f>SUMIFS(Collection!$J:$J, Collection!$A:$A, $A15, Collection!$B:$B, C$2)</f>
        <v>0</v>
      </c>
      <c r="D15" s="129">
        <f>SUMIFS(Collection!$J:$J, Collection!$A:$A, $A15, Collection!$B:$B, D$2)</f>
        <v>0</v>
      </c>
      <c r="E15" s="129">
        <f>SUMIFS(Collection!$J:$J, Collection!$A:$A, $A15, Collection!$B:$B, E$2)</f>
        <v>0</v>
      </c>
      <c r="F15" s="129">
        <f>SUMIFS(Collection!$J:$J, Collection!$A:$A, $A15, Collection!$B:$B, F$2)</f>
        <v>0</v>
      </c>
      <c r="G15" s="129">
        <f>SUMIFS(Collection!$J:$J, Collection!$A:$A, $A15, Collection!$B:$B, G$2)</f>
        <v>0</v>
      </c>
      <c r="H15" s="129">
        <f>SUMIFS(Collection!$J:$J, Collection!$A:$A, $A15, Collection!$B:$B, H$2)</f>
        <v>0</v>
      </c>
      <c r="I15" s="129">
        <f>SUMIFS(Collection!$J:$J, Collection!$A:$A, $A15, Collection!$B:$B, I$2)</f>
        <v>0</v>
      </c>
      <c r="J15" s="129">
        <f>SUMIFS(Collection!$J:$J, Collection!$A:$A, $A15, Collection!$B:$B, J$2)</f>
        <v>0</v>
      </c>
      <c r="K15" s="129">
        <f>SUMIFS(Collection!$J:$J, Collection!$A:$A, $A15, Collection!$B:$B, K$2)</f>
        <v>0</v>
      </c>
      <c r="L15" s="129">
        <f>SUMIFS(Collection!$J:$J, Collection!$A:$A, $A15, Collection!$B:$B, L$2)</f>
        <v>0</v>
      </c>
      <c r="M15" s="129">
        <f>SUMIFS(Collection!$J:$J, Collection!$A:$A, $A15, Collection!$B:$B, M$2)</f>
        <v>0</v>
      </c>
      <c r="N15" s="129">
        <f>SUMIFS(Collection!$J:$J, Collection!$A:$A, $A15, Collection!$B:$B, N$2)</f>
        <v>0</v>
      </c>
      <c r="O15" s="129">
        <f>SUMIFS(Collection!$J:$J, Collection!$A:$A, $A15, Collection!$B:$B, O$2)</f>
        <v>0</v>
      </c>
      <c r="P15" s="129">
        <f>SUMIFS(Collection!$J:$J, Collection!$A:$A, $A15, Collection!$B:$B, P$2)</f>
        <v>0</v>
      </c>
      <c r="Q15" s="129">
        <f>SUMIFS(Collection!$J:$J, Collection!$A:$A, $A15, Collection!$B:$B, Q$2)</f>
        <v>0</v>
      </c>
      <c r="R15" s="129">
        <f>SUMIFS(Collection!$J:$J, Collection!$A:$A, $A15, Collection!$B:$B, R$2)</f>
        <v>0</v>
      </c>
      <c r="S15" s="129">
        <f>SUMIFS(Collection!$J:$J, Collection!$A:$A, $A15, Collection!$B:$B, S$2)</f>
        <v>0</v>
      </c>
      <c r="T15" s="129">
        <f>SUMIFS(Collection!$J:$J, Collection!$A:$A, $A15, Collection!$B:$B, T$2)</f>
        <v>0</v>
      </c>
      <c r="U15" s="129">
        <f>SUMIFS(Collection!$J:$J, Collection!$A:$A, $A15, Collection!$B:$B, U$2)</f>
        <v>0</v>
      </c>
      <c r="V15" s="129">
        <f>SUMIFS(Collection!$J:$J, Collection!$A:$A, $A15, Collection!$B:$B, V$2)</f>
        <v>0</v>
      </c>
      <c r="W15" s="129">
        <f>SUMIFS(Collection!$J:$J, Collection!$A:$A, $A15, Collection!$B:$B, W$2)</f>
        <v>0</v>
      </c>
      <c r="X15" s="129">
        <f>SUMIFS(Collection!$J:$J, Collection!$A:$A, $A15, Collection!$B:$B, X$2)</f>
        <v>0</v>
      </c>
      <c r="Y15" s="129">
        <f>SUMIFS(Collection!$J:$J, Collection!$A:$A, $A15, Collection!$B:$B, Y$2)</f>
        <v>0</v>
      </c>
      <c r="AA15" s="27" t="s">
        <v>17</v>
      </c>
    </row>
    <row r="16" spans="1:30" s="61" customFormat="1">
      <c r="A16" s="136">
        <f t="shared" si="0"/>
        <v>42882</v>
      </c>
      <c r="B16" s="129">
        <f>SUMIFS(Collection!$J:$J, Collection!$A:$A, $A16, Collection!$B:$B, B$2)</f>
        <v>0</v>
      </c>
      <c r="C16" s="129">
        <f>SUMIFS(Collection!$J:$J, Collection!$A:$A, $A16, Collection!$B:$B, C$2)</f>
        <v>0</v>
      </c>
      <c r="D16" s="129">
        <f>SUMIFS(Collection!$J:$J, Collection!$A:$A, $A16, Collection!$B:$B, D$2)</f>
        <v>0</v>
      </c>
      <c r="E16" s="129">
        <f>SUMIFS(Collection!$J:$J, Collection!$A:$A, $A16, Collection!$B:$B, E$2)</f>
        <v>0</v>
      </c>
      <c r="F16" s="129">
        <f>SUMIFS(Collection!$J:$J, Collection!$A:$A, $A16, Collection!$B:$B, F$2)</f>
        <v>0</v>
      </c>
      <c r="G16" s="129">
        <f>SUMIFS(Collection!$J:$J, Collection!$A:$A, $A16, Collection!$B:$B, G$2)</f>
        <v>0</v>
      </c>
      <c r="H16" s="129">
        <f>SUMIFS(Collection!$J:$J, Collection!$A:$A, $A16, Collection!$B:$B, H$2)</f>
        <v>0</v>
      </c>
      <c r="I16" s="129">
        <f>SUMIFS(Collection!$J:$J, Collection!$A:$A, $A16, Collection!$B:$B, I$2)</f>
        <v>0</v>
      </c>
      <c r="J16" s="129">
        <f>SUMIFS(Collection!$J:$J, Collection!$A:$A, $A16, Collection!$B:$B, J$2)</f>
        <v>0</v>
      </c>
      <c r="K16" s="129">
        <f>SUMIFS(Collection!$J:$J, Collection!$A:$A, $A16, Collection!$B:$B, K$2)</f>
        <v>0</v>
      </c>
      <c r="L16" s="129">
        <f>SUMIFS(Collection!$J:$J, Collection!$A:$A, $A16, Collection!$B:$B, L$2)</f>
        <v>0</v>
      </c>
      <c r="M16" s="129">
        <f>SUMIFS(Collection!$J:$J, Collection!$A:$A, $A16, Collection!$B:$B, M$2)</f>
        <v>0</v>
      </c>
      <c r="N16" s="129">
        <f>SUMIFS(Collection!$J:$J, Collection!$A:$A, $A16, Collection!$B:$B, N$2)</f>
        <v>0</v>
      </c>
      <c r="O16" s="129">
        <f>SUMIFS(Collection!$J:$J, Collection!$A:$A, $A16, Collection!$B:$B, O$2)</f>
        <v>0</v>
      </c>
      <c r="P16" s="129">
        <f>SUMIFS(Collection!$J:$J, Collection!$A:$A, $A16, Collection!$B:$B, P$2)</f>
        <v>0</v>
      </c>
      <c r="Q16" s="129">
        <f>SUMIFS(Collection!$J:$J, Collection!$A:$A, $A16, Collection!$B:$B, Q$2)</f>
        <v>0</v>
      </c>
      <c r="R16" s="129">
        <f>SUMIFS(Collection!$J:$J, Collection!$A:$A, $A16, Collection!$B:$B, R$2)</f>
        <v>0</v>
      </c>
      <c r="S16" s="129">
        <f>SUMIFS(Collection!$J:$J, Collection!$A:$A, $A16, Collection!$B:$B, S$2)</f>
        <v>0</v>
      </c>
      <c r="T16" s="129">
        <f>SUMIFS(Collection!$J:$J, Collection!$A:$A, $A16, Collection!$B:$B, T$2)</f>
        <v>0</v>
      </c>
      <c r="U16" s="129">
        <f>SUMIFS(Collection!$J:$J, Collection!$A:$A, $A16, Collection!$B:$B, U$2)</f>
        <v>0</v>
      </c>
      <c r="V16" s="129">
        <f>SUMIFS(Collection!$J:$J, Collection!$A:$A, $A16, Collection!$B:$B, V$2)</f>
        <v>0</v>
      </c>
      <c r="W16" s="129">
        <f>SUMIFS(Collection!$J:$J, Collection!$A:$A, $A16, Collection!$B:$B, W$2)</f>
        <v>0</v>
      </c>
      <c r="X16" s="129">
        <f>SUMIFS(Collection!$J:$J, Collection!$A:$A, $A16, Collection!$B:$B, X$2)</f>
        <v>0</v>
      </c>
      <c r="Y16" s="129">
        <f>SUMIFS(Collection!$J:$J, Collection!$A:$A, $A16, Collection!$B:$B, Y$2)</f>
        <v>0</v>
      </c>
    </row>
    <row r="17" spans="1:25" s="61" customFormat="1">
      <c r="A17" s="136">
        <f t="shared" si="0"/>
        <v>42883</v>
      </c>
      <c r="B17" s="129">
        <f>SUMIFS(Collection!$J:$J, Collection!$A:$A, $A17, Collection!$B:$B, B$2)</f>
        <v>0</v>
      </c>
      <c r="C17" s="129">
        <f>SUMIFS(Collection!$J:$J, Collection!$A:$A, $A17, Collection!$B:$B, C$2)</f>
        <v>0</v>
      </c>
      <c r="D17" s="129">
        <f>SUMIFS(Collection!$J:$J, Collection!$A:$A, $A17, Collection!$B:$B, D$2)</f>
        <v>0</v>
      </c>
      <c r="E17" s="129">
        <f>SUMIFS(Collection!$J:$J, Collection!$A:$A, $A17, Collection!$B:$B, E$2)</f>
        <v>0</v>
      </c>
      <c r="F17" s="129">
        <f>SUMIFS(Collection!$J:$J, Collection!$A:$A, $A17, Collection!$B:$B, F$2)</f>
        <v>0</v>
      </c>
      <c r="G17" s="129">
        <f>SUMIFS(Collection!$J:$J, Collection!$A:$A, $A17, Collection!$B:$B, G$2)</f>
        <v>0</v>
      </c>
      <c r="H17" s="129">
        <f>SUMIFS(Collection!$J:$J, Collection!$A:$A, $A17, Collection!$B:$B, H$2)</f>
        <v>0</v>
      </c>
      <c r="I17" s="129">
        <f>SUMIFS(Collection!$J:$J, Collection!$A:$A, $A17, Collection!$B:$B, I$2)</f>
        <v>0</v>
      </c>
      <c r="J17" s="129">
        <f>SUMIFS(Collection!$J:$J, Collection!$A:$A, $A17, Collection!$B:$B, J$2)</f>
        <v>0</v>
      </c>
      <c r="K17" s="129">
        <f>SUMIFS(Collection!$J:$J, Collection!$A:$A, $A17, Collection!$B:$B, K$2)</f>
        <v>0</v>
      </c>
      <c r="L17" s="129">
        <f>SUMIFS(Collection!$J:$J, Collection!$A:$A, $A17, Collection!$B:$B, L$2)</f>
        <v>0</v>
      </c>
      <c r="M17" s="129">
        <f>SUMIFS(Collection!$J:$J, Collection!$A:$A, $A17, Collection!$B:$B, M$2)</f>
        <v>0</v>
      </c>
      <c r="N17" s="129">
        <f>SUMIFS(Collection!$J:$J, Collection!$A:$A, $A17, Collection!$B:$B, N$2)</f>
        <v>0</v>
      </c>
      <c r="O17" s="129">
        <f>SUMIFS(Collection!$J:$J, Collection!$A:$A, $A17, Collection!$B:$B, O$2)</f>
        <v>0</v>
      </c>
      <c r="P17" s="129">
        <f>SUMIFS(Collection!$J:$J, Collection!$A:$A, $A17, Collection!$B:$B, P$2)</f>
        <v>0</v>
      </c>
      <c r="Q17" s="129">
        <f>SUMIFS(Collection!$J:$J, Collection!$A:$A, $A17, Collection!$B:$B, Q$2)</f>
        <v>0</v>
      </c>
      <c r="R17" s="129">
        <f>SUMIFS(Collection!$J:$J, Collection!$A:$A, $A17, Collection!$B:$B, R$2)</f>
        <v>0</v>
      </c>
      <c r="S17" s="129">
        <f>SUMIFS(Collection!$J:$J, Collection!$A:$A, $A17, Collection!$B:$B, S$2)</f>
        <v>0</v>
      </c>
      <c r="T17" s="129">
        <f>SUMIFS(Collection!$J:$J, Collection!$A:$A, $A17, Collection!$B:$B, T$2)</f>
        <v>0</v>
      </c>
      <c r="U17" s="129">
        <f>SUMIFS(Collection!$J:$J, Collection!$A:$A, $A17, Collection!$B:$B, U$2)</f>
        <v>0</v>
      </c>
      <c r="V17" s="129">
        <f>SUMIFS(Collection!$J:$J, Collection!$A:$A, $A17, Collection!$B:$B, V$2)</f>
        <v>0</v>
      </c>
      <c r="W17" s="129">
        <f>SUMIFS(Collection!$J:$J, Collection!$A:$A, $A17, Collection!$B:$B, W$2)</f>
        <v>0</v>
      </c>
      <c r="X17" s="129">
        <f>SUMIFS(Collection!$J:$J, Collection!$A:$A, $A17, Collection!$B:$B, X$2)</f>
        <v>0</v>
      </c>
      <c r="Y17" s="129">
        <f>SUMIFS(Collection!$J:$J, Collection!$A:$A, $A17, Collection!$B:$B, Y$2)</f>
        <v>0</v>
      </c>
    </row>
    <row r="18" spans="1:25" s="62" customFormat="1" ht="16" thickBot="1">
      <c r="A18" s="137">
        <f t="shared" si="0"/>
        <v>42884</v>
      </c>
      <c r="B18" s="130">
        <f>SUMIFS(Collection!$J:$J, Collection!$A:$A, $A18, Collection!$B:$B, B$2)</f>
        <v>0</v>
      </c>
      <c r="C18" s="130">
        <f>SUMIFS(Collection!$J:$J, Collection!$A:$A, $A18, Collection!$B:$B, C$2)</f>
        <v>0</v>
      </c>
      <c r="D18" s="130">
        <f>SUMIFS(Collection!$J:$J, Collection!$A:$A, $A18, Collection!$B:$B, D$2)</f>
        <v>0</v>
      </c>
      <c r="E18" s="130">
        <f>SUMIFS(Collection!$J:$J, Collection!$A:$A, $A18, Collection!$B:$B, E$2)</f>
        <v>0</v>
      </c>
      <c r="F18" s="130">
        <f>SUMIFS(Collection!$J:$J, Collection!$A:$A, $A18, Collection!$B:$B, F$2)</f>
        <v>0</v>
      </c>
      <c r="G18" s="130">
        <f>SUMIFS(Collection!$J:$J, Collection!$A:$A, $A18, Collection!$B:$B, G$2)</f>
        <v>0</v>
      </c>
      <c r="H18" s="130">
        <f>SUMIFS(Collection!$J:$J, Collection!$A:$A, $A18, Collection!$B:$B, H$2)</f>
        <v>0</v>
      </c>
      <c r="I18" s="130">
        <f>SUMIFS(Collection!$J:$J, Collection!$A:$A, $A18, Collection!$B:$B, I$2)</f>
        <v>0</v>
      </c>
      <c r="J18" s="130">
        <f>SUMIFS(Collection!$J:$J, Collection!$A:$A, $A18, Collection!$B:$B, J$2)</f>
        <v>0</v>
      </c>
      <c r="K18" s="130">
        <f>SUMIFS(Collection!$J:$J, Collection!$A:$A, $A18, Collection!$B:$B, K$2)</f>
        <v>0</v>
      </c>
      <c r="L18" s="130">
        <f>SUMIFS(Collection!$J:$J, Collection!$A:$A, $A18, Collection!$B:$B, L$2)</f>
        <v>0</v>
      </c>
      <c r="M18" s="130">
        <f>SUMIFS(Collection!$J:$J, Collection!$A:$A, $A18, Collection!$B:$B, M$2)</f>
        <v>0</v>
      </c>
      <c r="N18" s="130">
        <f>SUMIFS(Collection!$J:$J, Collection!$A:$A, $A18, Collection!$B:$B, N$2)</f>
        <v>0</v>
      </c>
      <c r="O18" s="130">
        <f>SUMIFS(Collection!$J:$J, Collection!$A:$A, $A18, Collection!$B:$B, O$2)</f>
        <v>0</v>
      </c>
      <c r="P18" s="130">
        <f>SUMIFS(Collection!$J:$J, Collection!$A:$A, $A18, Collection!$B:$B, P$2)</f>
        <v>0</v>
      </c>
      <c r="Q18" s="130">
        <f>SUMIFS(Collection!$J:$J, Collection!$A:$A, $A18, Collection!$B:$B, Q$2)</f>
        <v>0</v>
      </c>
      <c r="R18" s="130">
        <f>SUMIFS(Collection!$J:$J, Collection!$A:$A, $A18, Collection!$B:$B, R$2)</f>
        <v>0</v>
      </c>
      <c r="S18" s="130">
        <f>SUMIFS(Collection!$J:$J, Collection!$A:$A, $A18, Collection!$B:$B, S$2)</f>
        <v>0</v>
      </c>
      <c r="T18" s="130">
        <f>SUMIFS(Collection!$J:$J, Collection!$A:$A, $A18, Collection!$B:$B, T$2)</f>
        <v>0</v>
      </c>
      <c r="U18" s="130">
        <f>SUMIFS(Collection!$J:$J, Collection!$A:$A, $A18, Collection!$B:$B, U$2)</f>
        <v>0</v>
      </c>
      <c r="V18" s="130">
        <f>SUMIFS(Collection!$J:$J, Collection!$A:$A, $A18, Collection!$B:$B, V$2)</f>
        <v>0</v>
      </c>
      <c r="W18" s="130">
        <f>SUMIFS(Collection!$J:$J, Collection!$A:$A, $A18, Collection!$B:$B, W$2)</f>
        <v>0</v>
      </c>
      <c r="X18" s="130">
        <f>SUMIFS(Collection!$J:$J, Collection!$A:$A, $A18, Collection!$B:$B, X$2)</f>
        <v>0</v>
      </c>
      <c r="Y18" s="130">
        <f>SUMIFS(Collection!$J:$J, Collection!$A:$A, $A18, Collection!$B:$B, Y$2)</f>
        <v>0</v>
      </c>
    </row>
    <row r="19" spans="1:25" s="60" customFormat="1">
      <c r="A19" s="135" t="s">
        <v>1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</row>
    <row r="20" spans="1:25" s="61" customFormat="1">
      <c r="A20" s="136" t="s">
        <v>69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</row>
    <row r="21" spans="1:25" s="61" customFormat="1">
      <c r="A21" s="136">
        <f>1+A18</f>
        <v>42885</v>
      </c>
      <c r="B21" s="129">
        <f>SUMIFS(Collection!$J:$J, Collection!$A:$A, $A21, Collection!$B:$B, B$2)</f>
        <v>0</v>
      </c>
      <c r="C21" s="129">
        <f>SUMIFS(Collection!$J:$J, Collection!$A:$A, $A21, Collection!$B:$B, C$2)</f>
        <v>0</v>
      </c>
      <c r="D21" s="129">
        <f>SUMIFS(Collection!$J:$J, Collection!$A:$A, $A21, Collection!$B:$B, D$2)</f>
        <v>0</v>
      </c>
      <c r="E21" s="129">
        <f>SUMIFS(Collection!$J:$J, Collection!$A:$A, $A21, Collection!$B:$B, E$2)</f>
        <v>0</v>
      </c>
      <c r="F21" s="129">
        <f>SUMIFS(Collection!$J:$J, Collection!$A:$A, $A21, Collection!$B:$B, F$2)</f>
        <v>0</v>
      </c>
      <c r="G21" s="129">
        <f>SUMIFS(Collection!$J:$J, Collection!$A:$A, $A21, Collection!$B:$B, G$2)</f>
        <v>0</v>
      </c>
      <c r="H21" s="129">
        <f>SUMIFS(Collection!$J:$J, Collection!$A:$A, $A21, Collection!$B:$B, H$2)</f>
        <v>0</v>
      </c>
      <c r="I21" s="129">
        <f>SUMIFS(Collection!$J:$J, Collection!$A:$A, $A21, Collection!$B:$B, I$2)</f>
        <v>0</v>
      </c>
      <c r="J21" s="129">
        <f>SUMIFS(Collection!$J:$J, Collection!$A:$A, $A21, Collection!$B:$B, J$2)</f>
        <v>0</v>
      </c>
      <c r="K21" s="129">
        <f>SUMIFS(Collection!$J:$J, Collection!$A:$A, $A21, Collection!$B:$B, K$2)</f>
        <v>0</v>
      </c>
      <c r="L21" s="129">
        <f>SUMIFS(Collection!$J:$J, Collection!$A:$A, $A21, Collection!$B:$B, L$2)</f>
        <v>0</v>
      </c>
      <c r="M21" s="129">
        <f>SUMIFS(Collection!$J:$J, Collection!$A:$A, $A21, Collection!$B:$B, M$2)</f>
        <v>0</v>
      </c>
      <c r="N21" s="129">
        <f>SUMIFS(Collection!$J:$J, Collection!$A:$A, $A21, Collection!$B:$B, N$2)</f>
        <v>0</v>
      </c>
      <c r="O21" s="129">
        <f>SUMIFS(Collection!$J:$J, Collection!$A:$A, $A21, Collection!$B:$B, O$2)</f>
        <v>0</v>
      </c>
      <c r="P21" s="129">
        <f>SUMIFS(Collection!$J:$J, Collection!$A:$A, $A21, Collection!$B:$B, P$2)</f>
        <v>0</v>
      </c>
      <c r="Q21" s="129">
        <f>SUMIFS(Collection!$J:$J, Collection!$A:$A, $A21, Collection!$B:$B, Q$2)</f>
        <v>0</v>
      </c>
      <c r="R21" s="129">
        <f>SUMIFS(Collection!$J:$J, Collection!$A:$A, $A21, Collection!$B:$B, R$2)</f>
        <v>0</v>
      </c>
      <c r="S21" s="129">
        <f>SUMIFS(Collection!$J:$J, Collection!$A:$A, $A21, Collection!$B:$B, S$2)</f>
        <v>0</v>
      </c>
      <c r="T21" s="129">
        <f>SUMIFS(Collection!$J:$J, Collection!$A:$A, $A21, Collection!$B:$B, T$2)</f>
        <v>0</v>
      </c>
      <c r="U21" s="129">
        <f>SUMIFS(Collection!$J:$J, Collection!$A:$A, $A21, Collection!$B:$B, U$2)</f>
        <v>0</v>
      </c>
      <c r="V21" s="129">
        <f>SUMIFS(Collection!$J:$J, Collection!$A:$A, $A21, Collection!$B:$B, V$2)</f>
        <v>0</v>
      </c>
      <c r="W21" s="129">
        <f>SUMIFS(Collection!$J:$J, Collection!$A:$A, $A21, Collection!$B:$B, W$2)</f>
        <v>0</v>
      </c>
      <c r="X21" s="129">
        <f>SUMIFS(Collection!$J:$J, Collection!$A:$A, $A21, Collection!$B:$B, X$2)</f>
        <v>0</v>
      </c>
      <c r="Y21" s="129">
        <f>SUMIFS(Collection!$J:$J, Collection!$A:$A, $A21, Collection!$B:$B, Y$2)</f>
        <v>0</v>
      </c>
    </row>
    <row r="22" spans="1:25" s="61" customFormat="1">
      <c r="A22" s="136">
        <f t="shared" si="0"/>
        <v>42886</v>
      </c>
      <c r="B22" s="129">
        <f>SUMIFS(Collection!$J:$J, Collection!$A:$A, $A22, Collection!$B:$B, B$2)</f>
        <v>0</v>
      </c>
      <c r="C22" s="129">
        <f>SUMIFS(Collection!$J:$J, Collection!$A:$A, $A22, Collection!$B:$B, C$2)</f>
        <v>0</v>
      </c>
      <c r="D22" s="129">
        <f>SUMIFS(Collection!$J:$J, Collection!$A:$A, $A22, Collection!$B:$B, D$2)</f>
        <v>0</v>
      </c>
      <c r="E22" s="129">
        <f>SUMIFS(Collection!$J:$J, Collection!$A:$A, $A22, Collection!$B:$B, E$2)</f>
        <v>0</v>
      </c>
      <c r="F22" s="129">
        <f>SUMIFS(Collection!$J:$J, Collection!$A:$A, $A22, Collection!$B:$B, F$2)</f>
        <v>0</v>
      </c>
      <c r="G22" s="129">
        <f>SUMIFS(Collection!$J:$J, Collection!$A:$A, $A22, Collection!$B:$B, G$2)</f>
        <v>0</v>
      </c>
      <c r="H22" s="129">
        <f>SUMIFS(Collection!$J:$J, Collection!$A:$A, $A22, Collection!$B:$B, H$2)</f>
        <v>0</v>
      </c>
      <c r="I22" s="129">
        <f>SUMIFS(Collection!$J:$J, Collection!$A:$A, $A22, Collection!$B:$B, I$2)</f>
        <v>0</v>
      </c>
      <c r="J22" s="129">
        <f>SUMIFS(Collection!$J:$J, Collection!$A:$A, $A22, Collection!$B:$B, J$2)</f>
        <v>0</v>
      </c>
      <c r="K22" s="129">
        <f>SUMIFS(Collection!$J:$J, Collection!$A:$A, $A22, Collection!$B:$B, K$2)</f>
        <v>0</v>
      </c>
      <c r="L22" s="129">
        <f>SUMIFS(Collection!$J:$J, Collection!$A:$A, $A22, Collection!$B:$B, L$2)</f>
        <v>0</v>
      </c>
      <c r="M22" s="129">
        <f>SUMIFS(Collection!$J:$J, Collection!$A:$A, $A22, Collection!$B:$B, M$2)</f>
        <v>0</v>
      </c>
      <c r="N22" s="129">
        <f>SUMIFS(Collection!$J:$J, Collection!$A:$A, $A22, Collection!$B:$B, N$2)</f>
        <v>0</v>
      </c>
      <c r="O22" s="129">
        <f>SUMIFS(Collection!$J:$J, Collection!$A:$A, $A22, Collection!$B:$B, O$2)</f>
        <v>0</v>
      </c>
      <c r="P22" s="129">
        <f>SUMIFS(Collection!$J:$J, Collection!$A:$A, $A22, Collection!$B:$B, P$2)</f>
        <v>0</v>
      </c>
      <c r="Q22" s="129">
        <f>SUMIFS(Collection!$J:$J, Collection!$A:$A, $A22, Collection!$B:$B, Q$2)</f>
        <v>0</v>
      </c>
      <c r="R22" s="129">
        <f>SUMIFS(Collection!$J:$J, Collection!$A:$A, $A22, Collection!$B:$B, R$2)</f>
        <v>0</v>
      </c>
      <c r="S22" s="129">
        <f>SUMIFS(Collection!$J:$J, Collection!$A:$A, $A22, Collection!$B:$B, S$2)</f>
        <v>0</v>
      </c>
      <c r="T22" s="129">
        <f>SUMIFS(Collection!$J:$J, Collection!$A:$A, $A22, Collection!$B:$B, T$2)</f>
        <v>0</v>
      </c>
      <c r="U22" s="129">
        <f>SUMIFS(Collection!$J:$J, Collection!$A:$A, $A22, Collection!$B:$B, U$2)</f>
        <v>0</v>
      </c>
      <c r="V22" s="129">
        <f>SUMIFS(Collection!$J:$J, Collection!$A:$A, $A22, Collection!$B:$B, V$2)</f>
        <v>0</v>
      </c>
      <c r="W22" s="129">
        <f>SUMIFS(Collection!$J:$J, Collection!$A:$A, $A22, Collection!$B:$B, W$2)</f>
        <v>0</v>
      </c>
      <c r="X22" s="129">
        <f>SUMIFS(Collection!$J:$J, Collection!$A:$A, $A22, Collection!$B:$B, X$2)</f>
        <v>0</v>
      </c>
      <c r="Y22" s="129">
        <f>SUMIFS(Collection!$J:$J, Collection!$A:$A, $A22, Collection!$B:$B, Y$2)</f>
        <v>0</v>
      </c>
    </row>
    <row r="23" spans="1:25" s="61" customFormat="1">
      <c r="A23" s="136">
        <f t="shared" si="0"/>
        <v>42887</v>
      </c>
      <c r="B23" s="129">
        <f>SUMIFS(Collection!$J:$J, Collection!$A:$A, $A23, Collection!$B:$B, B$2)</f>
        <v>0</v>
      </c>
      <c r="C23" s="129">
        <f>SUMIFS(Collection!$J:$J, Collection!$A:$A, $A23, Collection!$B:$B, C$2)</f>
        <v>0</v>
      </c>
      <c r="D23" s="129">
        <f>SUMIFS(Collection!$J:$J, Collection!$A:$A, $A23, Collection!$B:$B, D$2)</f>
        <v>0</v>
      </c>
      <c r="E23" s="129">
        <f>SUMIFS(Collection!$J:$J, Collection!$A:$A, $A23, Collection!$B:$B, E$2)</f>
        <v>0</v>
      </c>
      <c r="F23" s="129">
        <f>SUMIFS(Collection!$J:$J, Collection!$A:$A, $A23, Collection!$B:$B, F$2)</f>
        <v>0</v>
      </c>
      <c r="G23" s="129">
        <f>SUMIFS(Collection!$J:$J, Collection!$A:$A, $A23, Collection!$B:$B, G$2)</f>
        <v>0</v>
      </c>
      <c r="H23" s="129">
        <f>SUMIFS(Collection!$J:$J, Collection!$A:$A, $A23, Collection!$B:$B, H$2)</f>
        <v>0</v>
      </c>
      <c r="I23" s="129">
        <f>SUMIFS(Collection!$J:$J, Collection!$A:$A, $A23, Collection!$B:$B, I$2)</f>
        <v>0</v>
      </c>
      <c r="J23" s="129">
        <f>SUMIFS(Collection!$J:$J, Collection!$A:$A, $A23, Collection!$B:$B, J$2)</f>
        <v>0</v>
      </c>
      <c r="K23" s="129">
        <f>SUMIFS(Collection!$J:$J, Collection!$A:$A, $A23, Collection!$B:$B, K$2)</f>
        <v>0</v>
      </c>
      <c r="L23" s="129">
        <f>SUMIFS(Collection!$J:$J, Collection!$A:$A, $A23, Collection!$B:$B, L$2)</f>
        <v>0</v>
      </c>
      <c r="M23" s="129">
        <f>SUMIFS(Collection!$J:$J, Collection!$A:$A, $A23, Collection!$B:$B, M$2)</f>
        <v>0</v>
      </c>
      <c r="N23" s="129">
        <f>SUMIFS(Collection!$J:$J, Collection!$A:$A, $A23, Collection!$B:$B, N$2)</f>
        <v>0</v>
      </c>
      <c r="O23" s="129">
        <f>SUMIFS(Collection!$J:$J, Collection!$A:$A, $A23, Collection!$B:$B, O$2)</f>
        <v>0</v>
      </c>
      <c r="P23" s="129">
        <f>SUMIFS(Collection!$J:$J, Collection!$A:$A, $A23, Collection!$B:$B, P$2)</f>
        <v>0</v>
      </c>
      <c r="Q23" s="129">
        <f>SUMIFS(Collection!$J:$J, Collection!$A:$A, $A23, Collection!$B:$B, Q$2)</f>
        <v>0</v>
      </c>
      <c r="R23" s="129">
        <f>SUMIFS(Collection!$J:$J, Collection!$A:$A, $A23, Collection!$B:$B, R$2)</f>
        <v>0</v>
      </c>
      <c r="S23" s="129">
        <f>SUMIFS(Collection!$J:$J, Collection!$A:$A, $A23, Collection!$B:$B, S$2)</f>
        <v>0</v>
      </c>
      <c r="T23" s="129">
        <f>SUMIFS(Collection!$J:$J, Collection!$A:$A, $A23, Collection!$B:$B, T$2)</f>
        <v>0</v>
      </c>
      <c r="U23" s="129">
        <f>SUMIFS(Collection!$J:$J, Collection!$A:$A, $A23, Collection!$B:$B, U$2)</f>
        <v>0</v>
      </c>
      <c r="V23" s="129">
        <f>SUMIFS(Collection!$J:$J, Collection!$A:$A, $A23, Collection!$B:$B, V$2)</f>
        <v>0</v>
      </c>
      <c r="W23" s="129">
        <f>SUMIFS(Collection!$J:$J, Collection!$A:$A, $A23, Collection!$B:$B, W$2)</f>
        <v>0</v>
      </c>
      <c r="X23" s="129">
        <f>SUMIFS(Collection!$J:$J, Collection!$A:$A, $A23, Collection!$B:$B, X$2)</f>
        <v>0</v>
      </c>
      <c r="Y23" s="129">
        <f>SUMIFS(Collection!$J:$J, Collection!$A:$A, $A23, Collection!$B:$B, Y$2)</f>
        <v>0</v>
      </c>
    </row>
    <row r="24" spans="1:25" s="62" customFormat="1" ht="16" thickBot="1">
      <c r="A24" s="137">
        <f t="shared" si="0"/>
        <v>42888</v>
      </c>
      <c r="B24" s="130">
        <f>SUMIFS(Collection!$J:$J, Collection!$A:$A, $A24, Collection!$B:$B, B$2)</f>
        <v>0</v>
      </c>
      <c r="C24" s="130">
        <f>SUMIFS(Collection!$J:$J, Collection!$A:$A, $A24, Collection!$B:$B, C$2)</f>
        <v>0</v>
      </c>
      <c r="D24" s="130">
        <f>SUMIFS(Collection!$J:$J, Collection!$A:$A, $A24, Collection!$B:$B, D$2)</f>
        <v>0</v>
      </c>
      <c r="E24" s="130">
        <f>SUMIFS(Collection!$J:$J, Collection!$A:$A, $A24, Collection!$B:$B, E$2)</f>
        <v>0</v>
      </c>
      <c r="F24" s="130">
        <f>SUMIFS(Collection!$J:$J, Collection!$A:$A, $A24, Collection!$B:$B, F$2)</f>
        <v>0</v>
      </c>
      <c r="G24" s="130">
        <f>SUMIFS(Collection!$J:$J, Collection!$A:$A, $A24, Collection!$B:$B, G$2)</f>
        <v>0</v>
      </c>
      <c r="H24" s="130">
        <f>SUMIFS(Collection!$J:$J, Collection!$A:$A, $A24, Collection!$B:$B, H$2)</f>
        <v>0</v>
      </c>
      <c r="I24" s="130">
        <f>SUMIFS(Collection!$J:$J, Collection!$A:$A, $A24, Collection!$B:$B, I$2)</f>
        <v>0</v>
      </c>
      <c r="J24" s="130">
        <f>SUMIFS(Collection!$J:$J, Collection!$A:$A, $A24, Collection!$B:$B, J$2)</f>
        <v>0</v>
      </c>
      <c r="K24" s="130">
        <f>SUMIFS(Collection!$J:$J, Collection!$A:$A, $A24, Collection!$B:$B, K$2)</f>
        <v>0</v>
      </c>
      <c r="L24" s="130">
        <f>SUMIFS(Collection!$J:$J, Collection!$A:$A, $A24, Collection!$B:$B, L$2)</f>
        <v>0</v>
      </c>
      <c r="M24" s="130">
        <f>SUMIFS(Collection!$J:$J, Collection!$A:$A, $A24, Collection!$B:$B, M$2)</f>
        <v>0</v>
      </c>
      <c r="N24" s="130">
        <f>SUMIFS(Collection!$J:$J, Collection!$A:$A, $A24, Collection!$B:$B, N$2)</f>
        <v>0</v>
      </c>
      <c r="O24" s="130">
        <f>SUMIFS(Collection!$J:$J, Collection!$A:$A, $A24, Collection!$B:$B, O$2)</f>
        <v>0</v>
      </c>
      <c r="P24" s="130">
        <f>SUMIFS(Collection!$J:$J, Collection!$A:$A, $A24, Collection!$B:$B, P$2)</f>
        <v>0</v>
      </c>
      <c r="Q24" s="130">
        <f>SUMIFS(Collection!$J:$J, Collection!$A:$A, $A24, Collection!$B:$B, Q$2)</f>
        <v>0</v>
      </c>
      <c r="R24" s="130">
        <f>SUMIFS(Collection!$J:$J, Collection!$A:$A, $A24, Collection!$B:$B, R$2)</f>
        <v>0</v>
      </c>
      <c r="S24" s="130">
        <f>SUMIFS(Collection!$J:$J, Collection!$A:$A, $A24, Collection!$B:$B, S$2)</f>
        <v>0</v>
      </c>
      <c r="T24" s="130">
        <f>SUMIFS(Collection!$J:$J, Collection!$A:$A, $A24, Collection!$B:$B, T$2)</f>
        <v>0</v>
      </c>
      <c r="U24" s="130">
        <f>SUMIFS(Collection!$J:$J, Collection!$A:$A, $A24, Collection!$B:$B, U$2)</f>
        <v>0</v>
      </c>
      <c r="V24" s="130">
        <f>SUMIFS(Collection!$J:$J, Collection!$A:$A, $A24, Collection!$B:$B, V$2)</f>
        <v>0</v>
      </c>
      <c r="W24" s="130">
        <f>SUMIFS(Collection!$J:$J, Collection!$A:$A, $A24, Collection!$B:$B, W$2)</f>
        <v>0</v>
      </c>
      <c r="X24" s="130">
        <f>SUMIFS(Collection!$J:$J, Collection!$A:$A, $A24, Collection!$B:$B, X$2)</f>
        <v>0</v>
      </c>
      <c r="Y24" s="130">
        <f>SUMIFS(Collection!$J:$J, Collection!$A:$A, $A24, Collection!$B:$B, Y$2)</f>
        <v>0</v>
      </c>
    </row>
    <row r="25" spans="1:25" s="60" customFormat="1">
      <c r="A25" s="135" t="s">
        <v>1</v>
      </c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</row>
    <row r="26" spans="1:25" s="61" customFormat="1">
      <c r="A26" s="136" t="s">
        <v>69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</row>
    <row r="27" spans="1:25" s="61" customFormat="1">
      <c r="A27" s="136">
        <f>1+A24</f>
        <v>42889</v>
      </c>
      <c r="B27" s="129">
        <f>SUMIFS(Collection!$J:$J, Collection!$A:$A, $A27, Collection!$B:$B, B$2)</f>
        <v>0</v>
      </c>
      <c r="C27" s="129">
        <f>SUMIFS(Collection!$J:$J, Collection!$A:$A, $A27, Collection!$B:$B, C$2)</f>
        <v>0</v>
      </c>
      <c r="D27" s="129">
        <f>SUMIFS(Collection!$J:$J, Collection!$A:$A, $A27, Collection!$B:$B, D$2)</f>
        <v>0</v>
      </c>
      <c r="E27" s="129">
        <f>SUMIFS(Collection!$J:$J, Collection!$A:$A, $A27, Collection!$B:$B, E$2)</f>
        <v>0</v>
      </c>
      <c r="F27" s="129">
        <f>SUMIFS(Collection!$J:$J, Collection!$A:$A, $A27, Collection!$B:$B, F$2)</f>
        <v>0</v>
      </c>
      <c r="G27" s="129">
        <f>SUMIFS(Collection!$J:$J, Collection!$A:$A, $A27, Collection!$B:$B, G$2)</f>
        <v>0</v>
      </c>
      <c r="H27" s="129">
        <f>SUMIFS(Collection!$J:$J, Collection!$A:$A, $A27, Collection!$B:$B, H$2)</f>
        <v>0</v>
      </c>
      <c r="I27" s="129">
        <f>SUMIFS(Collection!$J:$J, Collection!$A:$A, $A27, Collection!$B:$B, I$2)</f>
        <v>0</v>
      </c>
      <c r="J27" s="129">
        <f>SUMIFS(Collection!$J:$J, Collection!$A:$A, $A27, Collection!$B:$B, J$2)</f>
        <v>0</v>
      </c>
      <c r="K27" s="129">
        <f>SUMIFS(Collection!$J:$J, Collection!$A:$A, $A27, Collection!$B:$B, K$2)</f>
        <v>0</v>
      </c>
      <c r="L27" s="129">
        <f>SUMIFS(Collection!$J:$J, Collection!$A:$A, $A27, Collection!$B:$B, L$2)</f>
        <v>0</v>
      </c>
      <c r="M27" s="129">
        <f>SUMIFS(Collection!$J:$J, Collection!$A:$A, $A27, Collection!$B:$B, M$2)</f>
        <v>0</v>
      </c>
      <c r="N27" s="129">
        <f>SUMIFS(Collection!$J:$J, Collection!$A:$A, $A27, Collection!$B:$B, N$2)</f>
        <v>0</v>
      </c>
      <c r="O27" s="129">
        <f>SUMIFS(Collection!$J:$J, Collection!$A:$A, $A27, Collection!$B:$B, O$2)</f>
        <v>0</v>
      </c>
      <c r="P27" s="129">
        <f>SUMIFS(Collection!$J:$J, Collection!$A:$A, $A27, Collection!$B:$B, P$2)</f>
        <v>0</v>
      </c>
      <c r="Q27" s="129">
        <f>SUMIFS(Collection!$J:$J, Collection!$A:$A, $A27, Collection!$B:$B, Q$2)</f>
        <v>0</v>
      </c>
      <c r="R27" s="129">
        <f>SUMIFS(Collection!$J:$J, Collection!$A:$A, $A27, Collection!$B:$B, R$2)</f>
        <v>0</v>
      </c>
      <c r="S27" s="129">
        <f>SUMIFS(Collection!$J:$J, Collection!$A:$A, $A27, Collection!$B:$B, S$2)</f>
        <v>0</v>
      </c>
      <c r="T27" s="129">
        <f>SUMIFS(Collection!$J:$J, Collection!$A:$A, $A27, Collection!$B:$B, T$2)</f>
        <v>0</v>
      </c>
      <c r="U27" s="129">
        <f>SUMIFS(Collection!$J:$J, Collection!$A:$A, $A27, Collection!$B:$B, U$2)</f>
        <v>0</v>
      </c>
      <c r="V27" s="129">
        <f>SUMIFS(Collection!$J:$J, Collection!$A:$A, $A27, Collection!$B:$B, V$2)</f>
        <v>0</v>
      </c>
      <c r="W27" s="129">
        <f>SUMIFS(Collection!$J:$J, Collection!$A:$A, $A27, Collection!$B:$B, W$2)</f>
        <v>0</v>
      </c>
      <c r="X27" s="129">
        <f>SUMIFS(Collection!$J:$J, Collection!$A:$A, $A27, Collection!$B:$B, X$2)</f>
        <v>0</v>
      </c>
      <c r="Y27" s="129">
        <f>SUMIFS(Collection!$J:$J, Collection!$A:$A, $A27, Collection!$B:$B, Y$2)</f>
        <v>0</v>
      </c>
    </row>
    <row r="28" spans="1:25" s="61" customFormat="1">
      <c r="A28" s="136">
        <f t="shared" si="0"/>
        <v>42890</v>
      </c>
      <c r="B28" s="129">
        <f>SUMIFS(Collection!$J:$J, Collection!$A:$A, $A28, Collection!$B:$B, B$2)</f>
        <v>0</v>
      </c>
      <c r="C28" s="129">
        <f>SUMIFS(Collection!$J:$J, Collection!$A:$A, $A28, Collection!$B:$B, C$2)</f>
        <v>0</v>
      </c>
      <c r="D28" s="129">
        <f>SUMIFS(Collection!$J:$J, Collection!$A:$A, $A28, Collection!$B:$B, D$2)</f>
        <v>0</v>
      </c>
      <c r="E28" s="129">
        <f>SUMIFS(Collection!$J:$J, Collection!$A:$A, $A28, Collection!$B:$B, E$2)</f>
        <v>0</v>
      </c>
      <c r="F28" s="129">
        <f>SUMIFS(Collection!$J:$J, Collection!$A:$A, $A28, Collection!$B:$B, F$2)</f>
        <v>0</v>
      </c>
      <c r="G28" s="129">
        <f>SUMIFS(Collection!$J:$J, Collection!$A:$A, $A28, Collection!$B:$B, G$2)</f>
        <v>0</v>
      </c>
      <c r="H28" s="129">
        <f>SUMIFS(Collection!$J:$J, Collection!$A:$A, $A28, Collection!$B:$B, H$2)</f>
        <v>0</v>
      </c>
      <c r="I28" s="129">
        <f>SUMIFS(Collection!$J:$J, Collection!$A:$A, $A28, Collection!$B:$B, I$2)</f>
        <v>0</v>
      </c>
      <c r="J28" s="129">
        <f>SUMIFS(Collection!$J:$J, Collection!$A:$A, $A28, Collection!$B:$B, J$2)</f>
        <v>0</v>
      </c>
      <c r="K28" s="129">
        <f>SUMIFS(Collection!$J:$J, Collection!$A:$A, $A28, Collection!$B:$B, K$2)</f>
        <v>0</v>
      </c>
      <c r="L28" s="129">
        <f>SUMIFS(Collection!$J:$J, Collection!$A:$A, $A28, Collection!$B:$B, L$2)</f>
        <v>0</v>
      </c>
      <c r="M28" s="129">
        <f>SUMIFS(Collection!$J:$J, Collection!$A:$A, $A28, Collection!$B:$B, M$2)</f>
        <v>0</v>
      </c>
      <c r="N28" s="129">
        <f>SUMIFS(Collection!$J:$J, Collection!$A:$A, $A28, Collection!$B:$B, N$2)</f>
        <v>0</v>
      </c>
      <c r="O28" s="129">
        <f>SUMIFS(Collection!$J:$J, Collection!$A:$A, $A28, Collection!$B:$B, O$2)</f>
        <v>0</v>
      </c>
      <c r="P28" s="129">
        <f>SUMIFS(Collection!$J:$J, Collection!$A:$A, $A28, Collection!$B:$B, P$2)</f>
        <v>0</v>
      </c>
      <c r="Q28" s="129">
        <f>SUMIFS(Collection!$J:$J, Collection!$A:$A, $A28, Collection!$B:$B, Q$2)</f>
        <v>0</v>
      </c>
      <c r="R28" s="129">
        <f>SUMIFS(Collection!$J:$J, Collection!$A:$A, $A28, Collection!$B:$B, R$2)</f>
        <v>0</v>
      </c>
      <c r="S28" s="129">
        <f>SUMIFS(Collection!$J:$J, Collection!$A:$A, $A28, Collection!$B:$B, S$2)</f>
        <v>0</v>
      </c>
      <c r="T28" s="129">
        <f>SUMIFS(Collection!$J:$J, Collection!$A:$A, $A28, Collection!$B:$B, T$2)</f>
        <v>0</v>
      </c>
      <c r="U28" s="129">
        <f>SUMIFS(Collection!$J:$J, Collection!$A:$A, $A28, Collection!$B:$B, U$2)</f>
        <v>0</v>
      </c>
      <c r="V28" s="129">
        <f>SUMIFS(Collection!$J:$J, Collection!$A:$A, $A28, Collection!$B:$B, V$2)</f>
        <v>0</v>
      </c>
      <c r="W28" s="129">
        <f>SUMIFS(Collection!$J:$J, Collection!$A:$A, $A28, Collection!$B:$B, W$2)</f>
        <v>0</v>
      </c>
      <c r="X28" s="129">
        <f>SUMIFS(Collection!$J:$J, Collection!$A:$A, $A28, Collection!$B:$B, X$2)</f>
        <v>0</v>
      </c>
      <c r="Y28" s="129">
        <f>SUMIFS(Collection!$J:$J, Collection!$A:$A, $A28, Collection!$B:$B, Y$2)</f>
        <v>0</v>
      </c>
    </row>
    <row r="29" spans="1:25" s="62" customFormat="1" ht="16" thickBot="1">
      <c r="A29" s="137">
        <f t="shared" si="0"/>
        <v>42891</v>
      </c>
      <c r="B29" s="130">
        <f>SUMIFS(Collection!$J:$J, Collection!$A:$A, $A29, Collection!$B:$B, B$2)</f>
        <v>0</v>
      </c>
      <c r="C29" s="130">
        <f>SUMIFS(Collection!$J:$J, Collection!$A:$A, $A29, Collection!$B:$B, C$2)</f>
        <v>0</v>
      </c>
      <c r="D29" s="130">
        <f>SUMIFS(Collection!$J:$J, Collection!$A:$A, $A29, Collection!$B:$B, D$2)</f>
        <v>0</v>
      </c>
      <c r="E29" s="130">
        <f>SUMIFS(Collection!$J:$J, Collection!$A:$A, $A29, Collection!$B:$B, E$2)</f>
        <v>0</v>
      </c>
      <c r="F29" s="130">
        <f>SUMIFS(Collection!$J:$J, Collection!$A:$A, $A29, Collection!$B:$B, F$2)</f>
        <v>0</v>
      </c>
      <c r="G29" s="130">
        <f>SUMIFS(Collection!$J:$J, Collection!$A:$A, $A29, Collection!$B:$B, G$2)</f>
        <v>0</v>
      </c>
      <c r="H29" s="130">
        <f>SUMIFS(Collection!$J:$J, Collection!$A:$A, $A29, Collection!$B:$B, H$2)</f>
        <v>0</v>
      </c>
      <c r="I29" s="130">
        <f>SUMIFS(Collection!$J:$J, Collection!$A:$A, $A29, Collection!$B:$B, I$2)</f>
        <v>0</v>
      </c>
      <c r="J29" s="130">
        <f>SUMIFS(Collection!$J:$J, Collection!$A:$A, $A29, Collection!$B:$B, J$2)</f>
        <v>0</v>
      </c>
      <c r="K29" s="130">
        <f>SUMIFS(Collection!$J:$J, Collection!$A:$A, $A29, Collection!$B:$B, K$2)</f>
        <v>0</v>
      </c>
      <c r="L29" s="130">
        <f>SUMIFS(Collection!$J:$J, Collection!$A:$A, $A29, Collection!$B:$B, L$2)</f>
        <v>0</v>
      </c>
      <c r="M29" s="130">
        <f>SUMIFS(Collection!$J:$J, Collection!$A:$A, $A29, Collection!$B:$B, M$2)</f>
        <v>0</v>
      </c>
      <c r="N29" s="130">
        <f>SUMIFS(Collection!$J:$J, Collection!$A:$A, $A29, Collection!$B:$B, N$2)</f>
        <v>0</v>
      </c>
      <c r="O29" s="130">
        <f>SUMIFS(Collection!$J:$J, Collection!$A:$A, $A29, Collection!$B:$B, O$2)</f>
        <v>0</v>
      </c>
      <c r="P29" s="130">
        <f>SUMIFS(Collection!$J:$J, Collection!$A:$A, $A29, Collection!$B:$B, P$2)</f>
        <v>0</v>
      </c>
      <c r="Q29" s="130">
        <f>SUMIFS(Collection!$J:$J, Collection!$A:$A, $A29, Collection!$B:$B, Q$2)</f>
        <v>0</v>
      </c>
      <c r="R29" s="130">
        <f>SUMIFS(Collection!$J:$J, Collection!$A:$A, $A29, Collection!$B:$B, R$2)</f>
        <v>0</v>
      </c>
      <c r="S29" s="130">
        <f>SUMIFS(Collection!$J:$J, Collection!$A:$A, $A29, Collection!$B:$B, S$2)</f>
        <v>0</v>
      </c>
      <c r="T29" s="130">
        <f>SUMIFS(Collection!$J:$J, Collection!$A:$A, $A29, Collection!$B:$B, T$2)</f>
        <v>0</v>
      </c>
      <c r="U29" s="130">
        <f>SUMIFS(Collection!$J:$J, Collection!$A:$A, $A29, Collection!$B:$B, U$2)</f>
        <v>0</v>
      </c>
      <c r="V29" s="130">
        <f>SUMIFS(Collection!$J:$J, Collection!$A:$A, $A29, Collection!$B:$B, V$2)</f>
        <v>0</v>
      </c>
      <c r="W29" s="130">
        <f>SUMIFS(Collection!$J:$J, Collection!$A:$A, $A29, Collection!$B:$B, W$2)</f>
        <v>0</v>
      </c>
      <c r="X29" s="130">
        <f>SUMIFS(Collection!$J:$J, Collection!$A:$A, $A29, Collection!$B:$B, X$2)</f>
        <v>0</v>
      </c>
      <c r="Y29" s="130">
        <f>SUMIFS(Collection!$J:$J, Collection!$A:$A, $A29, Collection!$B:$B, Y$2)</f>
        <v>0</v>
      </c>
    </row>
    <row r="30" spans="1:25" s="60" customFormat="1">
      <c r="A30" s="135" t="s">
        <v>1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</row>
    <row r="31" spans="1:25" s="61" customFormat="1">
      <c r="A31" s="136" t="s">
        <v>69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</row>
    <row r="32" spans="1:25" s="61" customFormat="1">
      <c r="A32" s="136">
        <f>1+A29</f>
        <v>42892</v>
      </c>
      <c r="B32" s="129">
        <f>SUMIFS(Collection!$J:$J, Collection!$A:$A, $A32, Collection!$B:$B, B$2)</f>
        <v>0</v>
      </c>
      <c r="C32" s="129">
        <f>SUMIFS(Collection!$J:$J, Collection!$A:$A, $A32, Collection!$B:$B, C$2)</f>
        <v>0</v>
      </c>
      <c r="D32" s="129">
        <f>SUMIFS(Collection!$J:$J, Collection!$A:$A, $A32, Collection!$B:$B, D$2)</f>
        <v>0</v>
      </c>
      <c r="E32" s="129">
        <f>SUMIFS(Collection!$J:$J, Collection!$A:$A, $A32, Collection!$B:$B, E$2)</f>
        <v>0</v>
      </c>
      <c r="F32" s="129">
        <f>SUMIFS(Collection!$J:$J, Collection!$A:$A, $A32, Collection!$B:$B, F$2)</f>
        <v>0</v>
      </c>
      <c r="G32" s="129">
        <f>SUMIFS(Collection!$J:$J, Collection!$A:$A, $A32, Collection!$B:$B, G$2)</f>
        <v>0</v>
      </c>
      <c r="H32" s="129">
        <f>SUMIFS(Collection!$J:$J, Collection!$A:$A, $A32, Collection!$B:$B, H$2)</f>
        <v>0</v>
      </c>
      <c r="I32" s="129">
        <f>SUMIFS(Collection!$J:$J, Collection!$A:$A, $A32, Collection!$B:$B, I$2)</f>
        <v>0</v>
      </c>
      <c r="J32" s="129">
        <f>SUMIFS(Collection!$J:$J, Collection!$A:$A, $A32, Collection!$B:$B, J$2)</f>
        <v>0</v>
      </c>
      <c r="K32" s="129">
        <f>SUMIFS(Collection!$J:$J, Collection!$A:$A, $A32, Collection!$B:$B, K$2)</f>
        <v>0</v>
      </c>
      <c r="L32" s="129">
        <f>SUMIFS(Collection!$J:$J, Collection!$A:$A, $A32, Collection!$B:$B, L$2)</f>
        <v>0</v>
      </c>
      <c r="M32" s="129">
        <f>SUMIFS(Collection!$J:$J, Collection!$A:$A, $A32, Collection!$B:$B, M$2)</f>
        <v>0</v>
      </c>
      <c r="N32" s="129">
        <f>SUMIFS(Collection!$J:$J, Collection!$A:$A, $A32, Collection!$B:$B, N$2)</f>
        <v>0</v>
      </c>
      <c r="O32" s="129">
        <f>SUMIFS(Collection!$J:$J, Collection!$A:$A, $A32, Collection!$B:$B, O$2)</f>
        <v>0</v>
      </c>
      <c r="P32" s="129">
        <f>SUMIFS(Collection!$J:$J, Collection!$A:$A, $A32, Collection!$B:$B, P$2)</f>
        <v>0</v>
      </c>
      <c r="Q32" s="129">
        <f>SUMIFS(Collection!$J:$J, Collection!$A:$A, $A32, Collection!$B:$B, Q$2)</f>
        <v>0</v>
      </c>
      <c r="R32" s="129">
        <f>SUMIFS(Collection!$J:$J, Collection!$A:$A, $A32, Collection!$B:$B, R$2)</f>
        <v>0</v>
      </c>
      <c r="S32" s="129">
        <f>SUMIFS(Collection!$J:$J, Collection!$A:$A, $A32, Collection!$B:$B, S$2)</f>
        <v>0</v>
      </c>
      <c r="T32" s="129">
        <f>SUMIFS(Collection!$J:$J, Collection!$A:$A, $A32, Collection!$B:$B, T$2)</f>
        <v>0</v>
      </c>
      <c r="U32" s="129">
        <f>SUMIFS(Collection!$J:$J, Collection!$A:$A, $A32, Collection!$B:$B, U$2)</f>
        <v>0</v>
      </c>
      <c r="V32" s="129">
        <f>SUMIFS(Collection!$J:$J, Collection!$A:$A, $A32, Collection!$B:$B, V$2)</f>
        <v>0</v>
      </c>
      <c r="W32" s="129">
        <f>SUMIFS(Collection!$J:$J, Collection!$A:$A, $A32, Collection!$B:$B, W$2)</f>
        <v>0</v>
      </c>
      <c r="X32" s="129">
        <f>SUMIFS(Collection!$J:$J, Collection!$A:$A, $A32, Collection!$B:$B, X$2)</f>
        <v>0</v>
      </c>
      <c r="Y32" s="129">
        <f>SUMIFS(Collection!$J:$J, Collection!$A:$A, $A32, Collection!$B:$B, Y$2)</f>
        <v>0</v>
      </c>
    </row>
    <row r="33" spans="1:25" s="61" customFormat="1">
      <c r="A33" s="136">
        <f t="shared" si="0"/>
        <v>42893</v>
      </c>
      <c r="B33" s="129">
        <f>SUMIFS(Collection!$J:$J, Collection!$A:$A, $A33, Collection!$B:$B, B$2)</f>
        <v>0</v>
      </c>
      <c r="C33" s="129">
        <f>SUMIFS(Collection!$J:$J, Collection!$A:$A, $A33, Collection!$B:$B, C$2)</f>
        <v>0</v>
      </c>
      <c r="D33" s="129">
        <f>SUMIFS(Collection!$J:$J, Collection!$A:$A, $A33, Collection!$B:$B, D$2)</f>
        <v>0</v>
      </c>
      <c r="E33" s="129">
        <f>SUMIFS(Collection!$J:$J, Collection!$A:$A, $A33, Collection!$B:$B, E$2)</f>
        <v>0</v>
      </c>
      <c r="F33" s="129">
        <f>SUMIFS(Collection!$J:$J, Collection!$A:$A, $A33, Collection!$B:$B, F$2)</f>
        <v>0</v>
      </c>
      <c r="G33" s="129">
        <f>SUMIFS(Collection!$J:$J, Collection!$A:$A, $A33, Collection!$B:$B, G$2)</f>
        <v>0</v>
      </c>
      <c r="H33" s="129">
        <f>SUMIFS(Collection!$J:$J, Collection!$A:$A, $A33, Collection!$B:$B, H$2)</f>
        <v>0</v>
      </c>
      <c r="I33" s="129">
        <f>SUMIFS(Collection!$J:$J, Collection!$A:$A, $A33, Collection!$B:$B, I$2)</f>
        <v>0</v>
      </c>
      <c r="J33" s="129">
        <f>SUMIFS(Collection!$J:$J, Collection!$A:$A, $A33, Collection!$B:$B, J$2)</f>
        <v>0</v>
      </c>
      <c r="K33" s="129">
        <f>SUMIFS(Collection!$J:$J, Collection!$A:$A, $A33, Collection!$B:$B, K$2)</f>
        <v>0</v>
      </c>
      <c r="L33" s="129">
        <f>SUMIFS(Collection!$J:$J, Collection!$A:$A, $A33, Collection!$B:$B, L$2)</f>
        <v>0</v>
      </c>
      <c r="M33" s="129">
        <f>SUMIFS(Collection!$J:$J, Collection!$A:$A, $A33, Collection!$B:$B, M$2)</f>
        <v>0</v>
      </c>
      <c r="N33" s="129">
        <f>SUMIFS(Collection!$J:$J, Collection!$A:$A, $A33, Collection!$B:$B, N$2)</f>
        <v>0</v>
      </c>
      <c r="O33" s="129">
        <f>SUMIFS(Collection!$J:$J, Collection!$A:$A, $A33, Collection!$B:$B, O$2)</f>
        <v>0</v>
      </c>
      <c r="P33" s="129">
        <f>SUMIFS(Collection!$J:$J, Collection!$A:$A, $A33, Collection!$B:$B, P$2)</f>
        <v>0</v>
      </c>
      <c r="Q33" s="129">
        <f>SUMIFS(Collection!$J:$J, Collection!$A:$A, $A33, Collection!$B:$B, Q$2)</f>
        <v>0</v>
      </c>
      <c r="R33" s="129">
        <f>SUMIFS(Collection!$J:$J, Collection!$A:$A, $A33, Collection!$B:$B, R$2)</f>
        <v>0</v>
      </c>
      <c r="S33" s="129">
        <f>SUMIFS(Collection!$J:$J, Collection!$A:$A, $A33, Collection!$B:$B, S$2)</f>
        <v>0</v>
      </c>
      <c r="T33" s="129">
        <f>SUMIFS(Collection!$J:$J, Collection!$A:$A, $A33, Collection!$B:$B, T$2)</f>
        <v>0</v>
      </c>
      <c r="U33" s="129">
        <f>SUMIFS(Collection!$J:$J, Collection!$A:$A, $A33, Collection!$B:$B, U$2)</f>
        <v>0</v>
      </c>
      <c r="V33" s="129">
        <f>SUMIFS(Collection!$J:$J, Collection!$A:$A, $A33, Collection!$B:$B, V$2)</f>
        <v>0</v>
      </c>
      <c r="W33" s="129">
        <f>SUMIFS(Collection!$J:$J, Collection!$A:$A, $A33, Collection!$B:$B, W$2)</f>
        <v>0</v>
      </c>
      <c r="X33" s="129">
        <f>SUMIFS(Collection!$J:$J, Collection!$A:$A, $A33, Collection!$B:$B, X$2)</f>
        <v>0</v>
      </c>
      <c r="Y33" s="129">
        <f>SUMIFS(Collection!$J:$J, Collection!$A:$A, $A33, Collection!$B:$B, Y$2)</f>
        <v>0</v>
      </c>
    </row>
    <row r="34" spans="1:25" s="62" customFormat="1" ht="16" thickBot="1">
      <c r="A34" s="137">
        <f t="shared" si="0"/>
        <v>42894</v>
      </c>
      <c r="B34" s="130">
        <f>SUMIFS(Collection!$J:$J, Collection!$A:$A, $A34, Collection!$B:$B, B$2)</f>
        <v>0</v>
      </c>
      <c r="C34" s="130">
        <f>SUMIFS(Collection!$J:$J, Collection!$A:$A, $A34, Collection!$B:$B, C$2)</f>
        <v>0</v>
      </c>
      <c r="D34" s="130">
        <f>SUMIFS(Collection!$J:$J, Collection!$A:$A, $A34, Collection!$B:$B, D$2)</f>
        <v>0</v>
      </c>
      <c r="E34" s="130">
        <f>SUMIFS(Collection!$J:$J, Collection!$A:$A, $A34, Collection!$B:$B, E$2)</f>
        <v>0</v>
      </c>
      <c r="F34" s="130">
        <f>SUMIFS(Collection!$J:$J, Collection!$A:$A, $A34, Collection!$B:$B, F$2)</f>
        <v>0</v>
      </c>
      <c r="G34" s="130">
        <f>SUMIFS(Collection!$J:$J, Collection!$A:$A, $A34, Collection!$B:$B, G$2)</f>
        <v>0</v>
      </c>
      <c r="H34" s="130">
        <f>SUMIFS(Collection!$J:$J, Collection!$A:$A, $A34, Collection!$B:$B, H$2)</f>
        <v>0</v>
      </c>
      <c r="I34" s="130">
        <f>SUMIFS(Collection!$J:$J, Collection!$A:$A, $A34, Collection!$B:$B, I$2)</f>
        <v>0</v>
      </c>
      <c r="J34" s="130">
        <f>SUMIFS(Collection!$J:$J, Collection!$A:$A, $A34, Collection!$B:$B, J$2)</f>
        <v>0</v>
      </c>
      <c r="K34" s="130">
        <f>SUMIFS(Collection!$J:$J, Collection!$A:$A, $A34, Collection!$B:$B, K$2)</f>
        <v>0</v>
      </c>
      <c r="L34" s="130">
        <f>SUMIFS(Collection!$J:$J, Collection!$A:$A, $A34, Collection!$B:$B, L$2)</f>
        <v>0</v>
      </c>
      <c r="M34" s="130">
        <f>SUMIFS(Collection!$J:$J, Collection!$A:$A, $A34, Collection!$B:$B, M$2)</f>
        <v>0</v>
      </c>
      <c r="N34" s="130">
        <f>SUMIFS(Collection!$J:$J, Collection!$A:$A, $A34, Collection!$B:$B, N$2)</f>
        <v>0</v>
      </c>
      <c r="O34" s="130">
        <f>SUMIFS(Collection!$J:$J, Collection!$A:$A, $A34, Collection!$B:$B, O$2)</f>
        <v>0</v>
      </c>
      <c r="P34" s="130">
        <f>SUMIFS(Collection!$J:$J, Collection!$A:$A, $A34, Collection!$B:$B, P$2)</f>
        <v>0</v>
      </c>
      <c r="Q34" s="130">
        <f>SUMIFS(Collection!$J:$J, Collection!$A:$A, $A34, Collection!$B:$B, Q$2)</f>
        <v>0</v>
      </c>
      <c r="R34" s="130">
        <f>SUMIFS(Collection!$J:$J, Collection!$A:$A, $A34, Collection!$B:$B, R$2)</f>
        <v>0</v>
      </c>
      <c r="S34" s="130">
        <f>SUMIFS(Collection!$J:$J, Collection!$A:$A, $A34, Collection!$B:$B, S$2)</f>
        <v>0</v>
      </c>
      <c r="T34" s="130">
        <f>SUMIFS(Collection!$J:$J, Collection!$A:$A, $A34, Collection!$B:$B, T$2)</f>
        <v>0</v>
      </c>
      <c r="U34" s="130">
        <f>SUMIFS(Collection!$J:$J, Collection!$A:$A, $A34, Collection!$B:$B, U$2)</f>
        <v>0</v>
      </c>
      <c r="V34" s="130">
        <f>SUMIFS(Collection!$J:$J, Collection!$A:$A, $A34, Collection!$B:$B, V$2)</f>
        <v>0</v>
      </c>
      <c r="W34" s="130">
        <f>SUMIFS(Collection!$J:$J, Collection!$A:$A, $A34, Collection!$B:$B, W$2)</f>
        <v>0</v>
      </c>
      <c r="X34" s="130">
        <f>SUMIFS(Collection!$J:$J, Collection!$A:$A, $A34, Collection!$B:$B, X$2)</f>
        <v>0</v>
      </c>
      <c r="Y34" s="130">
        <f>SUMIFS(Collection!$J:$J, Collection!$A:$A, $A34, Collection!$B:$B, Y$2)</f>
        <v>0</v>
      </c>
    </row>
    <row r="35" spans="1:25" s="60" customFormat="1">
      <c r="A35" s="135" t="s">
        <v>1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</row>
    <row r="36" spans="1:25" s="61" customFormat="1">
      <c r="A36" s="136" t="s">
        <v>69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</row>
    <row r="37" spans="1:25" s="61" customFormat="1">
      <c r="A37" s="136">
        <f>1+A34</f>
        <v>42895</v>
      </c>
      <c r="B37" s="129">
        <f>SUMIFS(Collection!$J:$J, Collection!$A:$A, $A37, Collection!$B:$B, B$2)</f>
        <v>0</v>
      </c>
      <c r="C37" s="129">
        <f>SUMIFS(Collection!$J:$J, Collection!$A:$A, $A37, Collection!$B:$B, C$2)</f>
        <v>0</v>
      </c>
      <c r="D37" s="129">
        <f>SUMIFS(Collection!$J:$J, Collection!$A:$A, $A37, Collection!$B:$B, D$2)</f>
        <v>0</v>
      </c>
      <c r="E37" s="129">
        <f>SUMIFS(Collection!$J:$J, Collection!$A:$A, $A37, Collection!$B:$B, E$2)</f>
        <v>0</v>
      </c>
      <c r="F37" s="129">
        <f>SUMIFS(Collection!$J:$J, Collection!$A:$A, $A37, Collection!$B:$B, F$2)</f>
        <v>0</v>
      </c>
      <c r="G37" s="129">
        <f>SUMIFS(Collection!$J:$J, Collection!$A:$A, $A37, Collection!$B:$B, G$2)</f>
        <v>0</v>
      </c>
      <c r="H37" s="129">
        <f>SUMIFS(Collection!$J:$J, Collection!$A:$A, $A37, Collection!$B:$B, H$2)</f>
        <v>0</v>
      </c>
      <c r="I37" s="129">
        <f>SUMIFS(Collection!$J:$J, Collection!$A:$A, $A37, Collection!$B:$B, I$2)</f>
        <v>0</v>
      </c>
      <c r="J37" s="129">
        <f>SUMIFS(Collection!$J:$J, Collection!$A:$A, $A37, Collection!$B:$B, J$2)</f>
        <v>0</v>
      </c>
      <c r="K37" s="129">
        <f>SUMIFS(Collection!$J:$J, Collection!$A:$A, $A37, Collection!$B:$B, K$2)</f>
        <v>0</v>
      </c>
      <c r="L37" s="129">
        <f>SUMIFS(Collection!$J:$J, Collection!$A:$A, $A37, Collection!$B:$B, L$2)</f>
        <v>0</v>
      </c>
      <c r="M37" s="129">
        <f>SUMIFS(Collection!$J:$J, Collection!$A:$A, $A37, Collection!$B:$B, M$2)</f>
        <v>0</v>
      </c>
      <c r="N37" s="129">
        <f>SUMIFS(Collection!$J:$J, Collection!$A:$A, $A37, Collection!$B:$B, N$2)</f>
        <v>0</v>
      </c>
      <c r="O37" s="129">
        <f>SUMIFS(Collection!$J:$J, Collection!$A:$A, $A37, Collection!$B:$B, O$2)</f>
        <v>0</v>
      </c>
      <c r="P37" s="129">
        <f>SUMIFS(Collection!$J:$J, Collection!$A:$A, $A37, Collection!$B:$B, P$2)</f>
        <v>0</v>
      </c>
      <c r="Q37" s="129">
        <f>SUMIFS(Collection!$J:$J, Collection!$A:$A, $A37, Collection!$B:$B, Q$2)</f>
        <v>0</v>
      </c>
      <c r="R37" s="129">
        <f>SUMIFS(Collection!$J:$J, Collection!$A:$A, $A37, Collection!$B:$B, R$2)</f>
        <v>0</v>
      </c>
      <c r="S37" s="129">
        <f>SUMIFS(Collection!$J:$J, Collection!$A:$A, $A37, Collection!$B:$B, S$2)</f>
        <v>0</v>
      </c>
      <c r="T37" s="129">
        <f>SUMIFS(Collection!$J:$J, Collection!$A:$A, $A37, Collection!$B:$B, T$2)</f>
        <v>0</v>
      </c>
      <c r="U37" s="129">
        <f>SUMIFS(Collection!$J:$J, Collection!$A:$A, $A37, Collection!$B:$B, U$2)</f>
        <v>0</v>
      </c>
      <c r="V37" s="129">
        <f>SUMIFS(Collection!$J:$J, Collection!$A:$A, $A37, Collection!$B:$B, V$2)</f>
        <v>0</v>
      </c>
      <c r="W37" s="129">
        <f>SUMIFS(Collection!$J:$J, Collection!$A:$A, $A37, Collection!$B:$B, W$2)</f>
        <v>0</v>
      </c>
      <c r="X37" s="129">
        <f>SUMIFS(Collection!$J:$J, Collection!$A:$A, $A37, Collection!$B:$B, X$2)</f>
        <v>0</v>
      </c>
      <c r="Y37" s="129">
        <f>SUMIFS(Collection!$J:$J, Collection!$A:$A, $A37, Collection!$B:$B, Y$2)</f>
        <v>0</v>
      </c>
    </row>
    <row r="38" spans="1:25" s="61" customFormat="1">
      <c r="A38" s="136">
        <f t="shared" si="0"/>
        <v>42896</v>
      </c>
      <c r="B38" s="129">
        <f>SUMIFS(Collection!$J:$J, Collection!$A:$A, $A38, Collection!$B:$B, B$2)</f>
        <v>0</v>
      </c>
      <c r="C38" s="129">
        <f>SUMIFS(Collection!$J:$J, Collection!$A:$A, $A38, Collection!$B:$B, C$2)</f>
        <v>0</v>
      </c>
      <c r="D38" s="129">
        <f>SUMIFS(Collection!$J:$J, Collection!$A:$A, $A38, Collection!$B:$B, D$2)</f>
        <v>0</v>
      </c>
      <c r="E38" s="131">
        <f>SUMIFS(Collection!$J:$J, Collection!$A:$A, $A38, Collection!$B:$B, E$2)</f>
        <v>0</v>
      </c>
      <c r="F38" s="129">
        <f>SUMIFS(Collection!$J:$J, Collection!$A:$A, $A38, Collection!$B:$B, F$2)</f>
        <v>0</v>
      </c>
      <c r="G38" s="129">
        <f>SUMIFS(Collection!$J:$J, Collection!$A:$A, $A38, Collection!$B:$B, G$2)</f>
        <v>0</v>
      </c>
      <c r="H38" s="129">
        <f>SUMIFS(Collection!$J:$J, Collection!$A:$A, $A38, Collection!$B:$B, H$2)</f>
        <v>0</v>
      </c>
      <c r="I38" s="129">
        <f>SUMIFS(Collection!$J:$J, Collection!$A:$A, $A38, Collection!$B:$B, I$2)</f>
        <v>0</v>
      </c>
      <c r="J38" s="129">
        <f>SUMIFS(Collection!$J:$J, Collection!$A:$A, $A38, Collection!$B:$B, J$2)</f>
        <v>0</v>
      </c>
      <c r="K38" s="129">
        <f>SUMIFS(Collection!$J:$J, Collection!$A:$A, $A38, Collection!$B:$B, K$2)</f>
        <v>0</v>
      </c>
      <c r="L38" s="129">
        <f>SUMIFS(Collection!$J:$J, Collection!$A:$A, $A38, Collection!$B:$B, L$2)</f>
        <v>0</v>
      </c>
      <c r="M38" s="129">
        <f>SUMIFS(Collection!$J:$J, Collection!$A:$A, $A38, Collection!$B:$B, M$2)</f>
        <v>0</v>
      </c>
      <c r="N38" s="129">
        <f>SUMIFS(Collection!$J:$J, Collection!$A:$A, $A38, Collection!$B:$B, N$2)</f>
        <v>0</v>
      </c>
      <c r="O38" s="129">
        <f>SUMIFS(Collection!$J:$J, Collection!$A:$A, $A38, Collection!$B:$B, O$2)</f>
        <v>0</v>
      </c>
      <c r="P38" s="129">
        <f>SUMIFS(Collection!$J:$J, Collection!$A:$A, $A38, Collection!$B:$B, P$2)</f>
        <v>0</v>
      </c>
      <c r="Q38" s="129">
        <f>SUMIFS(Collection!$J:$J, Collection!$A:$A, $A38, Collection!$B:$B, Q$2)</f>
        <v>0</v>
      </c>
      <c r="R38" s="129">
        <f>SUMIFS(Collection!$J:$J, Collection!$A:$A, $A38, Collection!$B:$B, R$2)</f>
        <v>0</v>
      </c>
      <c r="S38" s="129">
        <f>SUMIFS(Collection!$J:$J, Collection!$A:$A, $A38, Collection!$B:$B, S$2)</f>
        <v>0</v>
      </c>
      <c r="T38" s="129">
        <f>SUMIFS(Collection!$J:$J, Collection!$A:$A, $A38, Collection!$B:$B, T$2)</f>
        <v>0</v>
      </c>
      <c r="U38" s="129">
        <f>SUMIFS(Collection!$J:$J, Collection!$A:$A, $A38, Collection!$B:$B, U$2)</f>
        <v>0</v>
      </c>
      <c r="V38" s="129">
        <f>SUMIFS(Collection!$J:$J, Collection!$A:$A, $A38, Collection!$B:$B, V$2)</f>
        <v>0</v>
      </c>
      <c r="W38" s="129">
        <f>SUMIFS(Collection!$J:$J, Collection!$A:$A, $A38, Collection!$B:$B, W$2)</f>
        <v>0</v>
      </c>
      <c r="X38" s="129">
        <f>SUMIFS(Collection!$J:$J, Collection!$A:$A, $A38, Collection!$B:$B, X$2)</f>
        <v>0</v>
      </c>
      <c r="Y38" s="129">
        <f>SUMIFS(Collection!$J:$J, Collection!$A:$A, $A38, Collection!$B:$B, Y$2)</f>
        <v>0</v>
      </c>
    </row>
    <row r="39" spans="1:25" s="61" customFormat="1">
      <c r="A39" s="136">
        <f t="shared" si="0"/>
        <v>42897</v>
      </c>
      <c r="B39" s="129">
        <f>SUMIFS(Collection!$J:$J, Collection!$A:$A, $A39, Collection!$B:$B, B$2)</f>
        <v>0</v>
      </c>
      <c r="C39" s="129">
        <f>SUMIFS(Collection!$J:$J, Collection!$A:$A, $A39, Collection!$B:$B, C$2)</f>
        <v>0</v>
      </c>
      <c r="D39" s="129">
        <f>SUMIFS(Collection!$J:$J, Collection!$A:$A, $A39, Collection!$B:$B, D$2)</f>
        <v>0</v>
      </c>
      <c r="E39" s="129">
        <f>SUMIFS(Collection!$J:$J, Collection!$A:$A, $A39, Collection!$B:$B, E$2)</f>
        <v>0</v>
      </c>
      <c r="F39" s="129">
        <f>SUMIFS(Collection!$J:$J, Collection!$A:$A, $A39, Collection!$B:$B, F$2)</f>
        <v>0</v>
      </c>
      <c r="G39" s="129">
        <f>SUMIFS(Collection!$J:$J, Collection!$A:$A, $A39, Collection!$B:$B, G$2)</f>
        <v>0</v>
      </c>
      <c r="H39" s="129">
        <f>SUMIFS(Collection!$J:$J, Collection!$A:$A, $A39, Collection!$B:$B, H$2)</f>
        <v>0</v>
      </c>
      <c r="I39" s="129">
        <f>SUMIFS(Collection!$J:$J, Collection!$A:$A, $A39, Collection!$B:$B, I$2)</f>
        <v>0</v>
      </c>
      <c r="J39" s="129">
        <f>SUMIFS(Collection!$J:$J, Collection!$A:$A, $A39, Collection!$B:$B, J$2)</f>
        <v>0</v>
      </c>
      <c r="K39" s="129">
        <f>SUMIFS(Collection!$J:$J, Collection!$A:$A, $A39, Collection!$B:$B, K$2)</f>
        <v>0</v>
      </c>
      <c r="L39" s="129">
        <f>SUMIFS(Collection!$J:$J, Collection!$A:$A, $A39, Collection!$B:$B, L$2)</f>
        <v>0</v>
      </c>
      <c r="M39" s="129">
        <f>SUMIFS(Collection!$J:$J, Collection!$A:$A, $A39, Collection!$B:$B, M$2)</f>
        <v>0</v>
      </c>
      <c r="N39" s="129">
        <f>SUMIFS(Collection!$J:$J, Collection!$A:$A, $A39, Collection!$B:$B, N$2)</f>
        <v>0</v>
      </c>
      <c r="O39" s="129">
        <f>SUMIFS(Collection!$J:$J, Collection!$A:$A, $A39, Collection!$B:$B, O$2)</f>
        <v>0</v>
      </c>
      <c r="P39" s="129">
        <f>SUMIFS(Collection!$J:$J, Collection!$A:$A, $A39, Collection!$B:$B, P$2)</f>
        <v>0</v>
      </c>
      <c r="Q39" s="129">
        <f>SUMIFS(Collection!$J:$J, Collection!$A:$A, $A39, Collection!$B:$B, Q$2)</f>
        <v>0</v>
      </c>
      <c r="R39" s="129">
        <f>SUMIFS(Collection!$J:$J, Collection!$A:$A, $A39, Collection!$B:$B, R$2)</f>
        <v>0</v>
      </c>
      <c r="S39" s="129">
        <f>SUMIFS(Collection!$J:$J, Collection!$A:$A, $A39, Collection!$B:$B, S$2)</f>
        <v>0</v>
      </c>
      <c r="T39" s="129">
        <f>SUMIFS(Collection!$J:$J, Collection!$A:$A, $A39, Collection!$B:$B, T$2)</f>
        <v>0</v>
      </c>
      <c r="U39" s="129">
        <f>SUMIFS(Collection!$J:$J, Collection!$A:$A, $A39, Collection!$B:$B, U$2)</f>
        <v>0</v>
      </c>
      <c r="V39" s="129">
        <f>SUMIFS(Collection!$J:$J, Collection!$A:$A, $A39, Collection!$B:$B, V$2)</f>
        <v>0</v>
      </c>
      <c r="W39" s="129">
        <f>SUMIFS(Collection!$J:$J, Collection!$A:$A, $A39, Collection!$B:$B, W$2)</f>
        <v>0</v>
      </c>
      <c r="X39" s="129">
        <f>SUMIFS(Collection!$J:$J, Collection!$A:$A, $A39, Collection!$B:$B, X$2)</f>
        <v>0</v>
      </c>
      <c r="Y39" s="129">
        <f>SUMIFS(Collection!$J:$J, Collection!$A:$A, $A39, Collection!$B:$B, Y$2)</f>
        <v>0</v>
      </c>
    </row>
    <row r="40" spans="1:25" s="62" customFormat="1" ht="16" thickBot="1">
      <c r="A40" s="137">
        <f t="shared" si="0"/>
        <v>42898</v>
      </c>
      <c r="B40" s="130">
        <f>SUMIFS(Collection!$J:$J, Collection!$A:$A, $A40, Collection!$B:$B, B$2)</f>
        <v>0</v>
      </c>
      <c r="C40" s="130">
        <f>SUMIFS(Collection!$J:$J, Collection!$A:$A, $A40, Collection!$B:$B, C$2)</f>
        <v>0</v>
      </c>
      <c r="D40" s="130">
        <f>SUMIFS(Collection!$J:$J, Collection!$A:$A, $A40, Collection!$B:$B, D$2)</f>
        <v>0</v>
      </c>
      <c r="E40" s="130">
        <f>SUMIFS(Collection!$J:$J, Collection!$A:$A, $A40, Collection!$B:$B, E$2)</f>
        <v>0</v>
      </c>
      <c r="F40" s="130">
        <f>SUMIFS(Collection!$J:$J, Collection!$A:$A, $A40, Collection!$B:$B, F$2)</f>
        <v>0</v>
      </c>
      <c r="G40" s="130">
        <f>SUMIFS(Collection!$J:$J, Collection!$A:$A, $A40, Collection!$B:$B, G$2)</f>
        <v>0</v>
      </c>
      <c r="H40" s="130">
        <f>SUMIFS(Collection!$J:$J, Collection!$A:$A, $A40, Collection!$B:$B, H$2)</f>
        <v>0</v>
      </c>
      <c r="I40" s="130">
        <f>SUMIFS(Collection!$J:$J, Collection!$A:$A, $A40, Collection!$B:$B, I$2)</f>
        <v>0</v>
      </c>
      <c r="J40" s="130">
        <f>SUMIFS(Collection!$J:$J, Collection!$A:$A, $A40, Collection!$B:$B, J$2)</f>
        <v>0</v>
      </c>
      <c r="K40" s="130">
        <f>SUMIFS(Collection!$J:$J, Collection!$A:$A, $A40, Collection!$B:$B, K$2)</f>
        <v>0</v>
      </c>
      <c r="L40" s="130">
        <f>SUMIFS(Collection!$J:$J, Collection!$A:$A, $A40, Collection!$B:$B, L$2)</f>
        <v>0</v>
      </c>
      <c r="M40" s="130">
        <f>SUMIFS(Collection!$J:$J, Collection!$A:$A, $A40, Collection!$B:$B, M$2)</f>
        <v>0</v>
      </c>
      <c r="N40" s="130">
        <f>SUMIFS(Collection!$J:$J, Collection!$A:$A, $A40, Collection!$B:$B, N$2)</f>
        <v>0</v>
      </c>
      <c r="O40" s="130">
        <f>SUMIFS(Collection!$J:$J, Collection!$A:$A, $A40, Collection!$B:$B, O$2)</f>
        <v>0</v>
      </c>
      <c r="P40" s="130">
        <f>SUMIFS(Collection!$J:$J, Collection!$A:$A, $A40, Collection!$B:$B, P$2)</f>
        <v>0</v>
      </c>
      <c r="Q40" s="130">
        <f>SUMIFS(Collection!$J:$J, Collection!$A:$A, $A40, Collection!$B:$B, Q$2)</f>
        <v>0</v>
      </c>
      <c r="R40" s="130">
        <f>SUMIFS(Collection!$J:$J, Collection!$A:$A, $A40, Collection!$B:$B, R$2)</f>
        <v>0</v>
      </c>
      <c r="S40" s="130">
        <f>SUMIFS(Collection!$J:$J, Collection!$A:$A, $A40, Collection!$B:$B, S$2)</f>
        <v>0</v>
      </c>
      <c r="T40" s="130">
        <f>SUMIFS(Collection!$J:$J, Collection!$A:$A, $A40, Collection!$B:$B, T$2)</f>
        <v>0</v>
      </c>
      <c r="U40" s="130">
        <f>SUMIFS(Collection!$J:$J, Collection!$A:$A, $A40, Collection!$B:$B, U$2)</f>
        <v>0</v>
      </c>
      <c r="V40" s="130">
        <f>SUMIFS(Collection!$J:$J, Collection!$A:$A, $A40, Collection!$B:$B, V$2)</f>
        <v>0</v>
      </c>
      <c r="W40" s="130">
        <f>SUMIFS(Collection!$J:$J, Collection!$A:$A, $A40, Collection!$B:$B, W$2)</f>
        <v>0</v>
      </c>
      <c r="X40" s="130">
        <f>SUMIFS(Collection!$J:$J, Collection!$A:$A, $A40, Collection!$B:$B, X$2)</f>
        <v>0</v>
      </c>
      <c r="Y40" s="130">
        <f>SUMIFS(Collection!$J:$J, Collection!$A:$A, $A40, Collection!$B:$B, Y$2)</f>
        <v>0</v>
      </c>
    </row>
    <row r="41" spans="1:25" s="60" customFormat="1">
      <c r="A41" s="135" t="s">
        <v>1</v>
      </c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</row>
    <row r="42" spans="1:25" s="61" customFormat="1">
      <c r="A42" s="136" t="s">
        <v>69</v>
      </c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</row>
    <row r="43" spans="1:25" s="61" customFormat="1">
      <c r="A43" s="136">
        <f>1+A40</f>
        <v>42899</v>
      </c>
      <c r="B43" s="129">
        <f>SUMIFS(Collection!$J:$J, Collection!$A:$A, $A43, Collection!$B:$B, B$2)</f>
        <v>0</v>
      </c>
      <c r="C43" s="129">
        <f>SUMIFS(Collection!$J:$J, Collection!$A:$A, $A43, Collection!$B:$B, C$2)</f>
        <v>0</v>
      </c>
      <c r="D43" s="129">
        <f>SUMIFS(Collection!$J:$J, Collection!$A:$A, $A43, Collection!$B:$B, D$2)</f>
        <v>0</v>
      </c>
      <c r="E43" s="129">
        <f>SUMIFS(Collection!$J:$J, Collection!$A:$A, $A43, Collection!$B:$B, E$2)</f>
        <v>0</v>
      </c>
      <c r="F43" s="129">
        <f>SUMIFS(Collection!$J:$J, Collection!$A:$A, $A43, Collection!$B:$B, F$2)</f>
        <v>0</v>
      </c>
      <c r="G43" s="129">
        <f>SUMIFS(Collection!$J:$J, Collection!$A:$A, $A43, Collection!$B:$B, G$2)</f>
        <v>0</v>
      </c>
      <c r="H43" s="129">
        <f>SUMIFS(Collection!$J:$J, Collection!$A:$A, $A43, Collection!$B:$B, H$2)</f>
        <v>0</v>
      </c>
      <c r="I43" s="129">
        <f>SUMIFS(Collection!$J:$J, Collection!$A:$A, $A43, Collection!$B:$B, I$2)</f>
        <v>0</v>
      </c>
      <c r="J43" s="129">
        <f>SUMIFS(Collection!$J:$J, Collection!$A:$A, $A43, Collection!$B:$B, J$2)</f>
        <v>0</v>
      </c>
      <c r="K43" s="129">
        <f>SUMIFS(Collection!$J:$J, Collection!$A:$A, $A43, Collection!$B:$B, K$2)</f>
        <v>0</v>
      </c>
      <c r="L43" s="129">
        <f>SUMIFS(Collection!$J:$J, Collection!$A:$A, $A43, Collection!$B:$B, L$2)</f>
        <v>0</v>
      </c>
      <c r="M43" s="129">
        <f>SUMIFS(Collection!$J:$J, Collection!$A:$A, $A43, Collection!$B:$B, M$2)</f>
        <v>0</v>
      </c>
      <c r="N43" s="129">
        <f>SUMIFS(Collection!$J:$J, Collection!$A:$A, $A43, Collection!$B:$B, N$2)</f>
        <v>0</v>
      </c>
      <c r="O43" s="129">
        <f>SUMIFS(Collection!$J:$J, Collection!$A:$A, $A43, Collection!$B:$B, O$2)</f>
        <v>0</v>
      </c>
      <c r="P43" s="129">
        <f>SUMIFS(Collection!$J:$J, Collection!$A:$A, $A43, Collection!$B:$B, P$2)</f>
        <v>0</v>
      </c>
      <c r="Q43" s="129">
        <f>SUMIFS(Collection!$J:$J, Collection!$A:$A, $A43, Collection!$B:$B, Q$2)</f>
        <v>0</v>
      </c>
      <c r="R43" s="129">
        <f>SUMIFS(Collection!$J:$J, Collection!$A:$A, $A43, Collection!$B:$B, R$2)</f>
        <v>0</v>
      </c>
      <c r="S43" s="129">
        <f>SUMIFS(Collection!$J:$J, Collection!$A:$A, $A43, Collection!$B:$B, S$2)</f>
        <v>0</v>
      </c>
      <c r="T43" s="129">
        <f>SUMIFS(Collection!$J:$J, Collection!$A:$A, $A43, Collection!$B:$B, T$2)</f>
        <v>0</v>
      </c>
      <c r="U43" s="129">
        <f>SUMIFS(Collection!$J:$J, Collection!$A:$A, $A43, Collection!$B:$B, U$2)</f>
        <v>0</v>
      </c>
      <c r="V43" s="129">
        <f>SUMIFS(Collection!$J:$J, Collection!$A:$A, $A43, Collection!$B:$B, V$2)</f>
        <v>0</v>
      </c>
      <c r="W43" s="129">
        <f>SUMIFS(Collection!$J:$J, Collection!$A:$A, $A43, Collection!$B:$B, W$2)</f>
        <v>0</v>
      </c>
      <c r="X43" s="129">
        <f>SUMIFS(Collection!$J:$J, Collection!$A:$A, $A43, Collection!$B:$B, X$2)</f>
        <v>0</v>
      </c>
      <c r="Y43" s="129">
        <f>SUMIFS(Collection!$J:$J, Collection!$A:$A, $A43, Collection!$B:$B, Y$2)</f>
        <v>0</v>
      </c>
    </row>
    <row r="44" spans="1:25" s="61" customFormat="1">
      <c r="A44" s="136">
        <f t="shared" si="0"/>
        <v>42900</v>
      </c>
      <c r="B44" s="129">
        <f>SUMIFS(Collection!$J:$J, Collection!$A:$A, $A44, Collection!$B:$B, B$2)</f>
        <v>0</v>
      </c>
      <c r="C44" s="129">
        <f>SUMIFS(Collection!$J:$J, Collection!$A:$A, $A44, Collection!$B:$B, C$2)</f>
        <v>0</v>
      </c>
      <c r="D44" s="129">
        <f>SUMIFS(Collection!$J:$J, Collection!$A:$A, $A44, Collection!$B:$B, D$2)</f>
        <v>0</v>
      </c>
      <c r="E44" s="129">
        <f>SUMIFS(Collection!$J:$J, Collection!$A:$A, $A44, Collection!$B:$B, E$2)</f>
        <v>0</v>
      </c>
      <c r="F44" s="129">
        <f>SUMIFS(Collection!$J:$J, Collection!$A:$A, $A44, Collection!$B:$B, F$2)</f>
        <v>0</v>
      </c>
      <c r="G44" s="129">
        <f>SUMIFS(Collection!$J:$J, Collection!$A:$A, $A44, Collection!$B:$B, G$2)</f>
        <v>0</v>
      </c>
      <c r="H44" s="129">
        <f>SUMIFS(Collection!$J:$J, Collection!$A:$A, $A44, Collection!$B:$B, H$2)</f>
        <v>0</v>
      </c>
      <c r="I44" s="129">
        <f>SUMIFS(Collection!$J:$J, Collection!$A:$A, $A44, Collection!$B:$B, I$2)</f>
        <v>0</v>
      </c>
      <c r="J44" s="129">
        <f>SUMIFS(Collection!$J:$J, Collection!$A:$A, $A44, Collection!$B:$B, J$2)</f>
        <v>0</v>
      </c>
      <c r="K44" s="129">
        <f>SUMIFS(Collection!$J:$J, Collection!$A:$A, $A44, Collection!$B:$B, K$2)</f>
        <v>0</v>
      </c>
      <c r="L44" s="129">
        <f>SUMIFS(Collection!$J:$J, Collection!$A:$A, $A44, Collection!$B:$B, L$2)</f>
        <v>0</v>
      </c>
      <c r="M44" s="129">
        <f>SUMIFS(Collection!$J:$J, Collection!$A:$A, $A44, Collection!$B:$B, M$2)</f>
        <v>0</v>
      </c>
      <c r="N44" s="129">
        <f>SUMIFS(Collection!$J:$J, Collection!$A:$A, $A44, Collection!$B:$B, N$2)</f>
        <v>0</v>
      </c>
      <c r="O44" s="129">
        <f>SUMIFS(Collection!$J:$J, Collection!$A:$A, $A44, Collection!$B:$B, O$2)</f>
        <v>0</v>
      </c>
      <c r="P44" s="129">
        <f>SUMIFS(Collection!$J:$J, Collection!$A:$A, $A44, Collection!$B:$B, P$2)</f>
        <v>0</v>
      </c>
      <c r="Q44" s="129">
        <f>SUMIFS(Collection!$J:$J, Collection!$A:$A, $A44, Collection!$B:$B, Q$2)</f>
        <v>0</v>
      </c>
      <c r="R44" s="129">
        <f>SUMIFS(Collection!$J:$J, Collection!$A:$A, $A44, Collection!$B:$B, R$2)</f>
        <v>0</v>
      </c>
      <c r="S44" s="129">
        <f>SUMIFS(Collection!$J:$J, Collection!$A:$A, $A44, Collection!$B:$B, S$2)</f>
        <v>0</v>
      </c>
      <c r="T44" s="129">
        <f>SUMIFS(Collection!$J:$J, Collection!$A:$A, $A44, Collection!$B:$B, T$2)</f>
        <v>0</v>
      </c>
      <c r="U44" s="129">
        <f>SUMIFS(Collection!$J:$J, Collection!$A:$A, $A44, Collection!$B:$B, U$2)</f>
        <v>0</v>
      </c>
      <c r="V44" s="129">
        <f>SUMIFS(Collection!$J:$J, Collection!$A:$A, $A44, Collection!$B:$B, V$2)</f>
        <v>0</v>
      </c>
      <c r="W44" s="129">
        <f>SUMIFS(Collection!$J:$J, Collection!$A:$A, $A44, Collection!$B:$B, W$2)</f>
        <v>0</v>
      </c>
      <c r="X44" s="129">
        <f>SUMIFS(Collection!$J:$J, Collection!$A:$A, $A44, Collection!$B:$B, X$2)</f>
        <v>0</v>
      </c>
      <c r="Y44" s="129">
        <f>SUMIFS(Collection!$J:$J, Collection!$A:$A, $A44, Collection!$B:$B, Y$2)</f>
        <v>0</v>
      </c>
    </row>
    <row r="45" spans="1:25" s="62" customFormat="1" ht="16" thickBot="1">
      <c r="A45" s="137">
        <f t="shared" si="0"/>
        <v>42901</v>
      </c>
      <c r="B45" s="130">
        <f>SUMIFS(Collection!$J:$J, Collection!$A:$A, $A45, Collection!$B:$B, B$2)</f>
        <v>0</v>
      </c>
      <c r="C45" s="130">
        <f>SUMIFS(Collection!$J:$J, Collection!$A:$A, $A45, Collection!$B:$B, C$2)</f>
        <v>0</v>
      </c>
      <c r="D45" s="130">
        <f>SUMIFS(Collection!$J:$J, Collection!$A:$A, $A45, Collection!$B:$B, D$2)</f>
        <v>0</v>
      </c>
      <c r="E45" s="130">
        <f>SUMIFS(Collection!$J:$J, Collection!$A:$A, $A45, Collection!$B:$B, E$2)</f>
        <v>0</v>
      </c>
      <c r="F45" s="130">
        <f>SUMIFS(Collection!$J:$J, Collection!$A:$A, $A45, Collection!$B:$B, F$2)</f>
        <v>0</v>
      </c>
      <c r="G45" s="130">
        <f>SUMIFS(Collection!$J:$J, Collection!$A:$A, $A45, Collection!$B:$B, G$2)</f>
        <v>0</v>
      </c>
      <c r="H45" s="130">
        <f>SUMIFS(Collection!$J:$J, Collection!$A:$A, $A45, Collection!$B:$B, H$2)</f>
        <v>0</v>
      </c>
      <c r="I45" s="130">
        <f>SUMIFS(Collection!$J:$J, Collection!$A:$A, $A45, Collection!$B:$B, I$2)</f>
        <v>0</v>
      </c>
      <c r="J45" s="130">
        <f>SUMIFS(Collection!$J:$J, Collection!$A:$A, $A45, Collection!$B:$B, J$2)</f>
        <v>0</v>
      </c>
      <c r="K45" s="130">
        <f>SUMIFS(Collection!$J:$J, Collection!$A:$A, $A45, Collection!$B:$B, K$2)</f>
        <v>0</v>
      </c>
      <c r="L45" s="130">
        <f>SUMIFS(Collection!$J:$J, Collection!$A:$A, $A45, Collection!$B:$B, L$2)</f>
        <v>0</v>
      </c>
      <c r="M45" s="130">
        <f>SUMIFS(Collection!$J:$J, Collection!$A:$A, $A45, Collection!$B:$B, M$2)</f>
        <v>0</v>
      </c>
      <c r="N45" s="130">
        <f>SUMIFS(Collection!$J:$J, Collection!$A:$A, $A45, Collection!$B:$B, N$2)</f>
        <v>0</v>
      </c>
      <c r="O45" s="130">
        <f>SUMIFS(Collection!$J:$J, Collection!$A:$A, $A45, Collection!$B:$B, O$2)</f>
        <v>0</v>
      </c>
      <c r="P45" s="130">
        <f>SUMIFS(Collection!$J:$J, Collection!$A:$A, $A45, Collection!$B:$B, P$2)</f>
        <v>0</v>
      </c>
      <c r="Q45" s="130">
        <f>SUMIFS(Collection!$J:$J, Collection!$A:$A, $A45, Collection!$B:$B, Q$2)</f>
        <v>0</v>
      </c>
      <c r="R45" s="130">
        <f>SUMIFS(Collection!$J:$J, Collection!$A:$A, $A45, Collection!$B:$B, R$2)</f>
        <v>0</v>
      </c>
      <c r="S45" s="130">
        <f>SUMIFS(Collection!$J:$J, Collection!$A:$A, $A45, Collection!$B:$B, S$2)</f>
        <v>0</v>
      </c>
      <c r="T45" s="130">
        <f>SUMIFS(Collection!$J:$J, Collection!$A:$A, $A45, Collection!$B:$B, T$2)</f>
        <v>0</v>
      </c>
      <c r="U45" s="130">
        <f>SUMIFS(Collection!$J:$J, Collection!$A:$A, $A45, Collection!$B:$B, U$2)</f>
        <v>0</v>
      </c>
      <c r="V45" s="130">
        <f>SUMIFS(Collection!$J:$J, Collection!$A:$A, $A45, Collection!$B:$B, V$2)</f>
        <v>0</v>
      </c>
      <c r="W45" s="130">
        <f>SUMIFS(Collection!$J:$J, Collection!$A:$A, $A45, Collection!$B:$B, W$2)</f>
        <v>0</v>
      </c>
      <c r="X45" s="130">
        <f>SUMIFS(Collection!$J:$J, Collection!$A:$A, $A45, Collection!$B:$B, X$2)</f>
        <v>0</v>
      </c>
      <c r="Y45" s="130">
        <f>SUMIFS(Collection!$J:$J, Collection!$A:$A, $A45, Collection!$B:$B, Y$2)</f>
        <v>0</v>
      </c>
    </row>
    <row r="46" spans="1:25" s="60" customFormat="1">
      <c r="A46" s="135" t="s">
        <v>1</v>
      </c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</row>
    <row r="47" spans="1:25" s="61" customFormat="1">
      <c r="A47" s="136" t="s">
        <v>69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</row>
    <row r="48" spans="1:25" s="61" customFormat="1">
      <c r="A48" s="136">
        <f>1+A45</f>
        <v>42902</v>
      </c>
      <c r="B48" s="129">
        <f>SUMIFS(Collection!$J:$J, Collection!$A:$A, $A48, Collection!$B:$B, B$2)</f>
        <v>0</v>
      </c>
      <c r="C48" s="129">
        <f>SUMIFS(Collection!$J:$J, Collection!$A:$A, $A48, Collection!$B:$B, C$2)</f>
        <v>0</v>
      </c>
      <c r="D48" s="129">
        <f>SUMIFS(Collection!$J:$J, Collection!$A:$A, $A48, Collection!$B:$B, D$2)</f>
        <v>0</v>
      </c>
      <c r="E48" s="129">
        <f>SUMIFS(Collection!$J:$J, Collection!$A:$A, $A48, Collection!$B:$B, E$2)</f>
        <v>0</v>
      </c>
      <c r="F48" s="129">
        <f>SUMIFS(Collection!$J:$J, Collection!$A:$A, $A48, Collection!$B:$B, F$2)</f>
        <v>0</v>
      </c>
      <c r="G48" s="129">
        <f>SUMIFS(Collection!$J:$J, Collection!$A:$A, $A48, Collection!$B:$B, G$2)</f>
        <v>0</v>
      </c>
      <c r="H48" s="129">
        <f>SUMIFS(Collection!$J:$J, Collection!$A:$A, $A48, Collection!$B:$B, H$2)</f>
        <v>0</v>
      </c>
      <c r="I48" s="129">
        <f>SUMIFS(Collection!$J:$J, Collection!$A:$A, $A48, Collection!$B:$B, I$2)</f>
        <v>0</v>
      </c>
      <c r="J48" s="129">
        <f>SUMIFS(Collection!$J:$J, Collection!$A:$A, $A48, Collection!$B:$B, J$2)</f>
        <v>0</v>
      </c>
      <c r="K48" s="129">
        <f>SUMIFS(Collection!$J:$J, Collection!$A:$A, $A48, Collection!$B:$B, K$2)</f>
        <v>0</v>
      </c>
      <c r="L48" s="129">
        <f>SUMIFS(Collection!$J:$J, Collection!$A:$A, $A48, Collection!$B:$B, L$2)</f>
        <v>0</v>
      </c>
      <c r="M48" s="129">
        <f>SUMIFS(Collection!$J:$J, Collection!$A:$A, $A48, Collection!$B:$B, M$2)</f>
        <v>0</v>
      </c>
      <c r="N48" s="129">
        <f>SUMIFS(Collection!$J:$J, Collection!$A:$A, $A48, Collection!$B:$B, N$2)</f>
        <v>0</v>
      </c>
      <c r="O48" s="129">
        <f>SUMIFS(Collection!$J:$J, Collection!$A:$A, $A48, Collection!$B:$B, O$2)</f>
        <v>0</v>
      </c>
      <c r="P48" s="129">
        <f>SUMIFS(Collection!$J:$J, Collection!$A:$A, $A48, Collection!$B:$B, P$2)</f>
        <v>0</v>
      </c>
      <c r="Q48" s="129">
        <f>SUMIFS(Collection!$J:$J, Collection!$A:$A, $A48, Collection!$B:$B, Q$2)</f>
        <v>0</v>
      </c>
      <c r="R48" s="129">
        <f>SUMIFS(Collection!$J:$J, Collection!$A:$A, $A48, Collection!$B:$B, R$2)</f>
        <v>0</v>
      </c>
      <c r="S48" s="129">
        <f>SUMIFS(Collection!$J:$J, Collection!$A:$A, $A48, Collection!$B:$B, S$2)</f>
        <v>0</v>
      </c>
      <c r="T48" s="129">
        <f>SUMIFS(Collection!$J:$J, Collection!$A:$A, $A48, Collection!$B:$B, T$2)</f>
        <v>0</v>
      </c>
      <c r="U48" s="129">
        <f>SUMIFS(Collection!$J:$J, Collection!$A:$A, $A48, Collection!$B:$B, U$2)</f>
        <v>0</v>
      </c>
      <c r="V48" s="129">
        <f>SUMIFS(Collection!$J:$J, Collection!$A:$A, $A48, Collection!$B:$B, V$2)</f>
        <v>0</v>
      </c>
      <c r="W48" s="129">
        <f>SUMIFS(Collection!$J:$J, Collection!$A:$A, $A48, Collection!$B:$B, W$2)</f>
        <v>0</v>
      </c>
      <c r="X48" s="129">
        <f>SUMIFS(Collection!$J:$J, Collection!$A:$A, $A48, Collection!$B:$B, X$2)</f>
        <v>0</v>
      </c>
      <c r="Y48" s="129">
        <f>SUMIFS(Collection!$J:$J, Collection!$A:$A, $A48, Collection!$B:$B, Y$2)</f>
        <v>0</v>
      </c>
    </row>
    <row r="49" spans="1:25" s="61" customFormat="1">
      <c r="A49" s="136">
        <f t="shared" si="0"/>
        <v>42903</v>
      </c>
      <c r="B49" s="129">
        <f>SUMIFS(Collection!$J:$J, Collection!$A:$A, $A49, Collection!$B:$B, B$2)</f>
        <v>0</v>
      </c>
      <c r="C49" s="129">
        <f>SUMIFS(Collection!$J:$J, Collection!$A:$A, $A49, Collection!$B:$B, C$2)</f>
        <v>0</v>
      </c>
      <c r="D49" s="129">
        <f>SUMIFS(Collection!$J:$J, Collection!$A:$A, $A49, Collection!$B:$B, D$2)</f>
        <v>0</v>
      </c>
      <c r="E49" s="129">
        <f>SUMIFS(Collection!$J:$J, Collection!$A:$A, $A49, Collection!$B:$B, E$2)</f>
        <v>0</v>
      </c>
      <c r="F49" s="129">
        <f>SUMIFS(Collection!$J:$J, Collection!$A:$A, $A49, Collection!$B:$B, F$2)</f>
        <v>0</v>
      </c>
      <c r="G49" s="129">
        <f>SUMIFS(Collection!$J:$J, Collection!$A:$A, $A49, Collection!$B:$B, G$2)</f>
        <v>0</v>
      </c>
      <c r="H49" s="129">
        <f>SUMIFS(Collection!$J:$J, Collection!$A:$A, $A49, Collection!$B:$B, H$2)</f>
        <v>0</v>
      </c>
      <c r="I49" s="129">
        <f>SUMIFS(Collection!$J:$J, Collection!$A:$A, $A49, Collection!$B:$B, I$2)</f>
        <v>0</v>
      </c>
      <c r="J49" s="129">
        <f>SUMIFS(Collection!$J:$J, Collection!$A:$A, $A49, Collection!$B:$B, J$2)</f>
        <v>0</v>
      </c>
      <c r="K49" s="129">
        <f>SUMIFS(Collection!$J:$J, Collection!$A:$A, $A49, Collection!$B:$B, K$2)</f>
        <v>0</v>
      </c>
      <c r="L49" s="129">
        <f>SUMIFS(Collection!$J:$J, Collection!$A:$A, $A49, Collection!$B:$B, L$2)</f>
        <v>0</v>
      </c>
      <c r="M49" s="129">
        <f>SUMIFS(Collection!$J:$J, Collection!$A:$A, $A49, Collection!$B:$B, M$2)</f>
        <v>0</v>
      </c>
      <c r="N49" s="129">
        <f>SUMIFS(Collection!$J:$J, Collection!$A:$A, $A49, Collection!$B:$B, N$2)</f>
        <v>0</v>
      </c>
      <c r="O49" s="129">
        <f>SUMIFS(Collection!$J:$J, Collection!$A:$A, $A49, Collection!$B:$B, O$2)</f>
        <v>0</v>
      </c>
      <c r="P49" s="129">
        <f>SUMIFS(Collection!$J:$J, Collection!$A:$A, $A49, Collection!$B:$B, P$2)</f>
        <v>0</v>
      </c>
      <c r="Q49" s="129">
        <f>SUMIFS(Collection!$J:$J, Collection!$A:$A, $A49, Collection!$B:$B, Q$2)</f>
        <v>0</v>
      </c>
      <c r="R49" s="129">
        <f>SUMIFS(Collection!$J:$J, Collection!$A:$A, $A49, Collection!$B:$B, R$2)</f>
        <v>0</v>
      </c>
      <c r="S49" s="129">
        <f>SUMIFS(Collection!$J:$J, Collection!$A:$A, $A49, Collection!$B:$B, S$2)</f>
        <v>0</v>
      </c>
      <c r="T49" s="129">
        <f>SUMIFS(Collection!$J:$J, Collection!$A:$A, $A49, Collection!$B:$B, T$2)</f>
        <v>0</v>
      </c>
      <c r="U49" s="129">
        <f>SUMIFS(Collection!$J:$J, Collection!$A:$A, $A49, Collection!$B:$B, U$2)</f>
        <v>0</v>
      </c>
      <c r="V49" s="129">
        <f>SUMIFS(Collection!$J:$J, Collection!$A:$A, $A49, Collection!$B:$B, V$2)</f>
        <v>0</v>
      </c>
      <c r="W49" s="129">
        <f>SUMIFS(Collection!$J:$J, Collection!$A:$A, $A49, Collection!$B:$B, W$2)</f>
        <v>0</v>
      </c>
      <c r="X49" s="129">
        <f>SUMIFS(Collection!$J:$J, Collection!$A:$A, $A49, Collection!$B:$B, X$2)</f>
        <v>0</v>
      </c>
      <c r="Y49" s="129">
        <f>SUMIFS(Collection!$J:$J, Collection!$A:$A, $A49, Collection!$B:$B, Y$2)</f>
        <v>0</v>
      </c>
    </row>
    <row r="50" spans="1:25" s="61" customFormat="1">
      <c r="A50" s="136">
        <f t="shared" si="0"/>
        <v>42904</v>
      </c>
      <c r="B50" s="129">
        <f>SUMIFS(Collection!$J:$J, Collection!$A:$A, $A50, Collection!$B:$B, B$2)</f>
        <v>0</v>
      </c>
      <c r="C50" s="129">
        <f>SUMIFS(Collection!$J:$J, Collection!$A:$A, $A50, Collection!$B:$B, C$2)</f>
        <v>0</v>
      </c>
      <c r="D50" s="129">
        <f>SUMIFS(Collection!$J:$J, Collection!$A:$A, $A50, Collection!$B:$B, D$2)</f>
        <v>0</v>
      </c>
      <c r="E50" s="129">
        <f>SUMIFS(Collection!$J:$J, Collection!$A:$A, $A50, Collection!$B:$B, E$2)</f>
        <v>0</v>
      </c>
      <c r="F50" s="129">
        <f>SUMIFS(Collection!$J:$J, Collection!$A:$A, $A50, Collection!$B:$B, F$2)</f>
        <v>0</v>
      </c>
      <c r="G50" s="129">
        <f>SUMIFS(Collection!$J:$J, Collection!$A:$A, $A50, Collection!$B:$B, G$2)</f>
        <v>0</v>
      </c>
      <c r="H50" s="129">
        <f>SUMIFS(Collection!$J:$J, Collection!$A:$A, $A50, Collection!$B:$B, H$2)</f>
        <v>0</v>
      </c>
      <c r="I50" s="129">
        <f>SUMIFS(Collection!$J:$J, Collection!$A:$A, $A50, Collection!$B:$B, I$2)</f>
        <v>0</v>
      </c>
      <c r="J50" s="129">
        <f>SUMIFS(Collection!$J:$J, Collection!$A:$A, $A50, Collection!$B:$B, J$2)</f>
        <v>0</v>
      </c>
      <c r="K50" s="129">
        <f>SUMIFS(Collection!$J:$J, Collection!$A:$A, $A50, Collection!$B:$B, K$2)</f>
        <v>0</v>
      </c>
      <c r="L50" s="129">
        <f>SUMIFS(Collection!$J:$J, Collection!$A:$A, $A50, Collection!$B:$B, L$2)</f>
        <v>0</v>
      </c>
      <c r="M50" s="129">
        <f>SUMIFS(Collection!$J:$J, Collection!$A:$A, $A50, Collection!$B:$B, M$2)</f>
        <v>0</v>
      </c>
      <c r="N50" s="129">
        <f>SUMIFS(Collection!$J:$J, Collection!$A:$A, $A50, Collection!$B:$B, N$2)</f>
        <v>0</v>
      </c>
      <c r="O50" s="129">
        <f>SUMIFS(Collection!$J:$J, Collection!$A:$A, $A50, Collection!$B:$B, O$2)</f>
        <v>0</v>
      </c>
      <c r="P50" s="129">
        <f>SUMIFS(Collection!$J:$J, Collection!$A:$A, $A50, Collection!$B:$B, P$2)</f>
        <v>0</v>
      </c>
      <c r="Q50" s="129">
        <f>SUMIFS(Collection!$J:$J, Collection!$A:$A, $A50, Collection!$B:$B, Q$2)</f>
        <v>0</v>
      </c>
      <c r="R50" s="129">
        <f>SUMIFS(Collection!$J:$J, Collection!$A:$A, $A50, Collection!$B:$B, R$2)</f>
        <v>0</v>
      </c>
      <c r="S50" s="129">
        <f>SUMIFS(Collection!$J:$J, Collection!$A:$A, $A50, Collection!$B:$B, S$2)</f>
        <v>0</v>
      </c>
      <c r="T50" s="129">
        <f>SUMIFS(Collection!$J:$J, Collection!$A:$A, $A50, Collection!$B:$B, T$2)</f>
        <v>0</v>
      </c>
      <c r="U50" s="129">
        <f>SUMIFS(Collection!$J:$J, Collection!$A:$A, $A50, Collection!$B:$B, U$2)</f>
        <v>0</v>
      </c>
      <c r="V50" s="129">
        <f>SUMIFS(Collection!$J:$J, Collection!$A:$A, $A50, Collection!$B:$B, V$2)</f>
        <v>0</v>
      </c>
      <c r="W50" s="129">
        <f>SUMIFS(Collection!$J:$J, Collection!$A:$A, $A50, Collection!$B:$B, W$2)</f>
        <v>0</v>
      </c>
      <c r="X50" s="129">
        <f>SUMIFS(Collection!$J:$J, Collection!$A:$A, $A50, Collection!$B:$B, X$2)</f>
        <v>0</v>
      </c>
      <c r="Y50" s="129">
        <f>SUMIFS(Collection!$J:$J, Collection!$A:$A, $A50, Collection!$B:$B, Y$2)</f>
        <v>0</v>
      </c>
    </row>
    <row r="51" spans="1:25" s="62" customFormat="1" ht="16" thickBot="1">
      <c r="A51" s="137">
        <f t="shared" si="0"/>
        <v>42905</v>
      </c>
      <c r="B51" s="130">
        <f>SUMIFS(Collection!$J:$J, Collection!$A:$A, $A51, Collection!$B:$B, B$2)</f>
        <v>0</v>
      </c>
      <c r="C51" s="130">
        <f>SUMIFS(Collection!$J:$J, Collection!$A:$A, $A51, Collection!$B:$B, C$2)</f>
        <v>0</v>
      </c>
      <c r="D51" s="130">
        <f>SUMIFS(Collection!$J:$J, Collection!$A:$A, $A51, Collection!$B:$B, D$2)</f>
        <v>0</v>
      </c>
      <c r="E51" s="130">
        <f>SUMIFS(Collection!$J:$J, Collection!$A:$A, $A51, Collection!$B:$B, E$2)</f>
        <v>0</v>
      </c>
      <c r="F51" s="130">
        <f>SUMIFS(Collection!$J:$J, Collection!$A:$A, $A51, Collection!$B:$B, F$2)</f>
        <v>0</v>
      </c>
      <c r="G51" s="130">
        <f>SUMIFS(Collection!$J:$J, Collection!$A:$A, $A51, Collection!$B:$B, G$2)</f>
        <v>0</v>
      </c>
      <c r="H51" s="130">
        <f>SUMIFS(Collection!$J:$J, Collection!$A:$A, $A51, Collection!$B:$B, H$2)</f>
        <v>0</v>
      </c>
      <c r="I51" s="130">
        <f>SUMIFS(Collection!$J:$J, Collection!$A:$A, $A51, Collection!$B:$B, I$2)</f>
        <v>0</v>
      </c>
      <c r="J51" s="130">
        <f>SUMIFS(Collection!$J:$J, Collection!$A:$A, $A51, Collection!$B:$B, J$2)</f>
        <v>0</v>
      </c>
      <c r="K51" s="130">
        <f>SUMIFS(Collection!$J:$J, Collection!$A:$A, $A51, Collection!$B:$B, K$2)</f>
        <v>0</v>
      </c>
      <c r="L51" s="130">
        <f>SUMIFS(Collection!$J:$J, Collection!$A:$A, $A51, Collection!$B:$B, L$2)</f>
        <v>0</v>
      </c>
      <c r="M51" s="130">
        <f>SUMIFS(Collection!$J:$J, Collection!$A:$A, $A51, Collection!$B:$B, M$2)</f>
        <v>0</v>
      </c>
      <c r="N51" s="130">
        <f>SUMIFS(Collection!$J:$J, Collection!$A:$A, $A51, Collection!$B:$B, N$2)</f>
        <v>0</v>
      </c>
      <c r="O51" s="130">
        <f>SUMIFS(Collection!$J:$J, Collection!$A:$A, $A51, Collection!$B:$B, O$2)</f>
        <v>0</v>
      </c>
      <c r="P51" s="130">
        <f>SUMIFS(Collection!$J:$J, Collection!$A:$A, $A51, Collection!$B:$B, P$2)</f>
        <v>0</v>
      </c>
      <c r="Q51" s="130">
        <f>SUMIFS(Collection!$J:$J, Collection!$A:$A, $A51, Collection!$B:$B, Q$2)</f>
        <v>0</v>
      </c>
      <c r="R51" s="130">
        <f>SUMIFS(Collection!$J:$J, Collection!$A:$A, $A51, Collection!$B:$B, R$2)</f>
        <v>0</v>
      </c>
      <c r="S51" s="130">
        <f>SUMIFS(Collection!$J:$J, Collection!$A:$A, $A51, Collection!$B:$B, S$2)</f>
        <v>0</v>
      </c>
      <c r="T51" s="130">
        <f>SUMIFS(Collection!$J:$J, Collection!$A:$A, $A51, Collection!$B:$B, T$2)</f>
        <v>0</v>
      </c>
      <c r="U51" s="130">
        <f>SUMIFS(Collection!$J:$J, Collection!$A:$A, $A51, Collection!$B:$B, U$2)</f>
        <v>0</v>
      </c>
      <c r="V51" s="130">
        <f>SUMIFS(Collection!$J:$J, Collection!$A:$A, $A51, Collection!$B:$B, V$2)</f>
        <v>0</v>
      </c>
      <c r="W51" s="130">
        <f>SUMIFS(Collection!$J:$J, Collection!$A:$A, $A51, Collection!$B:$B, W$2)</f>
        <v>0</v>
      </c>
      <c r="X51" s="130">
        <f>SUMIFS(Collection!$J:$J, Collection!$A:$A, $A51, Collection!$B:$B, X$2)</f>
        <v>0</v>
      </c>
      <c r="Y51" s="130">
        <f>SUMIFS(Collection!$J:$J, Collection!$A:$A, $A51, Collection!$B:$B, Y$2)</f>
        <v>0</v>
      </c>
    </row>
    <row r="52" spans="1:25" s="60" customFormat="1">
      <c r="A52" s="135" t="s">
        <v>1</v>
      </c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</row>
    <row r="53" spans="1:25" s="61" customFormat="1">
      <c r="A53" s="136" t="s">
        <v>69</v>
      </c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</row>
    <row r="54" spans="1:25" s="61" customFormat="1">
      <c r="A54" s="136">
        <f>1+A51</f>
        <v>42906</v>
      </c>
      <c r="B54" s="129">
        <f>SUMIFS(Collection!$J:$J, Collection!$A:$A, $A54, Collection!$B:$B, B$2)</f>
        <v>0</v>
      </c>
      <c r="C54" s="129">
        <f>SUMIFS(Collection!$J:$J, Collection!$A:$A, $A54, Collection!$B:$B, C$2)</f>
        <v>0</v>
      </c>
      <c r="D54" s="129">
        <f>SUMIFS(Collection!$J:$J, Collection!$A:$A, $A54, Collection!$B:$B, D$2)</f>
        <v>0</v>
      </c>
      <c r="E54" s="129">
        <f>SUMIFS(Collection!$J:$J, Collection!$A:$A, $A54, Collection!$B:$B, E$2)</f>
        <v>0</v>
      </c>
      <c r="F54" s="129">
        <f>SUMIFS(Collection!$J:$J, Collection!$A:$A, $A54, Collection!$B:$B, F$2)</f>
        <v>0</v>
      </c>
      <c r="G54" s="129">
        <f>SUMIFS(Collection!$J:$J, Collection!$A:$A, $A54, Collection!$B:$B, G$2)</f>
        <v>0</v>
      </c>
      <c r="H54" s="129">
        <f>SUMIFS(Collection!$J:$J, Collection!$A:$A, $A54, Collection!$B:$B, H$2)</f>
        <v>0</v>
      </c>
      <c r="I54" s="129">
        <f>SUMIFS(Collection!$J:$J, Collection!$A:$A, $A54, Collection!$B:$B, I$2)</f>
        <v>0</v>
      </c>
      <c r="J54" s="129">
        <f>SUMIFS(Collection!$J:$J, Collection!$A:$A, $A54, Collection!$B:$B, J$2)</f>
        <v>0</v>
      </c>
      <c r="K54" s="129">
        <f>SUMIFS(Collection!$J:$J, Collection!$A:$A, $A54, Collection!$B:$B, K$2)</f>
        <v>0</v>
      </c>
      <c r="L54" s="129">
        <f>SUMIFS(Collection!$J:$J, Collection!$A:$A, $A54, Collection!$B:$B, L$2)</f>
        <v>0</v>
      </c>
      <c r="M54" s="129">
        <f>SUMIFS(Collection!$J:$J, Collection!$A:$A, $A54, Collection!$B:$B, M$2)</f>
        <v>0</v>
      </c>
      <c r="N54" s="129">
        <f>SUMIFS(Collection!$J:$J, Collection!$A:$A, $A54, Collection!$B:$B, N$2)</f>
        <v>0</v>
      </c>
      <c r="O54" s="129">
        <f>SUMIFS(Collection!$J:$J, Collection!$A:$A, $A54, Collection!$B:$B, O$2)</f>
        <v>0</v>
      </c>
      <c r="P54" s="129">
        <f>SUMIFS(Collection!$J:$J, Collection!$A:$A, $A54, Collection!$B:$B, P$2)</f>
        <v>0</v>
      </c>
      <c r="Q54" s="129">
        <f>SUMIFS(Collection!$J:$J, Collection!$A:$A, $A54, Collection!$B:$B, Q$2)</f>
        <v>0</v>
      </c>
      <c r="R54" s="129">
        <f>SUMIFS(Collection!$J:$J, Collection!$A:$A, $A54, Collection!$B:$B, R$2)</f>
        <v>0</v>
      </c>
      <c r="S54" s="129">
        <f>SUMIFS(Collection!$J:$J, Collection!$A:$A, $A54, Collection!$B:$B, S$2)</f>
        <v>0</v>
      </c>
      <c r="T54" s="129">
        <f>SUMIFS(Collection!$J:$J, Collection!$A:$A, $A54, Collection!$B:$B, T$2)</f>
        <v>0</v>
      </c>
      <c r="U54" s="129">
        <f>SUMIFS(Collection!$J:$J, Collection!$A:$A, $A54, Collection!$B:$B, U$2)</f>
        <v>0</v>
      </c>
      <c r="V54" s="129">
        <f>SUMIFS(Collection!$J:$J, Collection!$A:$A, $A54, Collection!$B:$B, V$2)</f>
        <v>0</v>
      </c>
      <c r="W54" s="129">
        <f>SUMIFS(Collection!$J:$J, Collection!$A:$A, $A54, Collection!$B:$B, W$2)</f>
        <v>0</v>
      </c>
      <c r="X54" s="129">
        <f>SUMIFS(Collection!$J:$J, Collection!$A:$A, $A54, Collection!$B:$B, X$2)</f>
        <v>0</v>
      </c>
      <c r="Y54" s="129">
        <f>SUMIFS(Collection!$J:$J, Collection!$A:$A, $A54, Collection!$B:$B, Y$2)</f>
        <v>0</v>
      </c>
    </row>
    <row r="55" spans="1:25" s="61" customFormat="1">
      <c r="A55" s="136">
        <f t="shared" si="0"/>
        <v>42907</v>
      </c>
      <c r="B55" s="129">
        <f>SUMIFS(Collection!$J:$J, Collection!$A:$A, $A55, Collection!$B:$B, B$2)</f>
        <v>0</v>
      </c>
      <c r="C55" s="129">
        <f>SUMIFS(Collection!$J:$J, Collection!$A:$A, $A55, Collection!$B:$B, C$2)</f>
        <v>0</v>
      </c>
      <c r="D55" s="129">
        <f>SUMIFS(Collection!$J:$J, Collection!$A:$A, $A55, Collection!$B:$B, D$2)</f>
        <v>0</v>
      </c>
      <c r="E55" s="129">
        <f>SUMIFS(Collection!$J:$J, Collection!$A:$A, $A55, Collection!$B:$B, E$2)</f>
        <v>0</v>
      </c>
      <c r="F55" s="129">
        <f>SUMIFS(Collection!$J:$J, Collection!$A:$A, $A55, Collection!$B:$B, F$2)</f>
        <v>0</v>
      </c>
      <c r="G55" s="129">
        <f>SUMIFS(Collection!$J:$J, Collection!$A:$A, $A55, Collection!$B:$B, G$2)</f>
        <v>0</v>
      </c>
      <c r="H55" s="129">
        <f>SUMIFS(Collection!$J:$J, Collection!$A:$A, $A55, Collection!$B:$B, H$2)</f>
        <v>0</v>
      </c>
      <c r="I55" s="129">
        <f>SUMIFS(Collection!$J:$J, Collection!$A:$A, $A55, Collection!$B:$B, I$2)</f>
        <v>0</v>
      </c>
      <c r="J55" s="129">
        <f>SUMIFS(Collection!$J:$J, Collection!$A:$A, $A55, Collection!$B:$B, J$2)</f>
        <v>0</v>
      </c>
      <c r="K55" s="129">
        <f>SUMIFS(Collection!$J:$J, Collection!$A:$A, $A55, Collection!$B:$B, K$2)</f>
        <v>0</v>
      </c>
      <c r="L55" s="129">
        <f>SUMIFS(Collection!$J:$J, Collection!$A:$A, $A55, Collection!$B:$B, L$2)</f>
        <v>0</v>
      </c>
      <c r="M55" s="129">
        <f>SUMIFS(Collection!$J:$J, Collection!$A:$A, $A55, Collection!$B:$B, M$2)</f>
        <v>0</v>
      </c>
      <c r="N55" s="129">
        <f>SUMIFS(Collection!$J:$J, Collection!$A:$A, $A55, Collection!$B:$B, N$2)</f>
        <v>0</v>
      </c>
      <c r="O55" s="129">
        <f>SUMIFS(Collection!$J:$J, Collection!$A:$A, $A55, Collection!$B:$B, O$2)</f>
        <v>0</v>
      </c>
      <c r="P55" s="129">
        <f>SUMIFS(Collection!$J:$J, Collection!$A:$A, $A55, Collection!$B:$B, P$2)</f>
        <v>0</v>
      </c>
      <c r="Q55" s="129">
        <f>SUMIFS(Collection!$J:$J, Collection!$A:$A, $A55, Collection!$B:$B, Q$2)</f>
        <v>0</v>
      </c>
      <c r="R55" s="129">
        <f>SUMIFS(Collection!$J:$J, Collection!$A:$A, $A55, Collection!$B:$B, R$2)</f>
        <v>0</v>
      </c>
      <c r="S55" s="129">
        <f>SUMIFS(Collection!$J:$J, Collection!$A:$A, $A55, Collection!$B:$B, S$2)</f>
        <v>0</v>
      </c>
      <c r="T55" s="129">
        <f>SUMIFS(Collection!$J:$J, Collection!$A:$A, $A55, Collection!$B:$B, T$2)</f>
        <v>0</v>
      </c>
      <c r="U55" s="129">
        <f>SUMIFS(Collection!$J:$J, Collection!$A:$A, $A55, Collection!$B:$B, U$2)</f>
        <v>0</v>
      </c>
      <c r="V55" s="129">
        <f>SUMIFS(Collection!$J:$J, Collection!$A:$A, $A55, Collection!$B:$B, V$2)</f>
        <v>0</v>
      </c>
      <c r="W55" s="129">
        <f>SUMIFS(Collection!$J:$J, Collection!$A:$A, $A55, Collection!$B:$B, W$2)</f>
        <v>0</v>
      </c>
      <c r="X55" s="129">
        <f>SUMIFS(Collection!$J:$J, Collection!$A:$A, $A55, Collection!$B:$B, X$2)</f>
        <v>0</v>
      </c>
      <c r="Y55" s="129">
        <f>SUMIFS(Collection!$J:$J, Collection!$A:$A, $A55, Collection!$B:$B, Y$2)</f>
        <v>0</v>
      </c>
    </row>
    <row r="56" spans="1:25" s="62" customFormat="1" ht="16" thickBot="1">
      <c r="A56" s="137">
        <f t="shared" si="0"/>
        <v>42908</v>
      </c>
      <c r="B56" s="130">
        <f>SUMIFS(Collection!$J:$J, Collection!$A:$A, $A56, Collection!$B:$B, B$2)</f>
        <v>0</v>
      </c>
      <c r="C56" s="130">
        <f>SUMIFS(Collection!$J:$J, Collection!$A:$A, $A56, Collection!$B:$B, C$2)</f>
        <v>0</v>
      </c>
      <c r="D56" s="130">
        <f>SUMIFS(Collection!$J:$J, Collection!$A:$A, $A56, Collection!$B:$B, D$2)</f>
        <v>0</v>
      </c>
      <c r="E56" s="130">
        <f>SUMIFS(Collection!$J:$J, Collection!$A:$A, $A56, Collection!$B:$B, E$2)</f>
        <v>0</v>
      </c>
      <c r="F56" s="130">
        <f>SUMIFS(Collection!$J:$J, Collection!$A:$A, $A56, Collection!$B:$B, F$2)</f>
        <v>0</v>
      </c>
      <c r="G56" s="130">
        <f>SUMIFS(Collection!$J:$J, Collection!$A:$A, $A56, Collection!$B:$B, G$2)</f>
        <v>0</v>
      </c>
      <c r="H56" s="130">
        <f>SUMIFS(Collection!$J:$J, Collection!$A:$A, $A56, Collection!$B:$B, H$2)</f>
        <v>0</v>
      </c>
      <c r="I56" s="130">
        <f>SUMIFS(Collection!$J:$J, Collection!$A:$A, $A56, Collection!$B:$B, I$2)</f>
        <v>0</v>
      </c>
      <c r="J56" s="130">
        <f>SUMIFS(Collection!$J:$J, Collection!$A:$A, $A56, Collection!$B:$B, J$2)</f>
        <v>0</v>
      </c>
      <c r="K56" s="130">
        <f>SUMIFS(Collection!$J:$J, Collection!$A:$A, $A56, Collection!$B:$B, K$2)</f>
        <v>0</v>
      </c>
      <c r="L56" s="130">
        <f>SUMIFS(Collection!$J:$J, Collection!$A:$A, $A56, Collection!$B:$B, L$2)</f>
        <v>0</v>
      </c>
      <c r="M56" s="130">
        <f>SUMIFS(Collection!$J:$J, Collection!$A:$A, $A56, Collection!$B:$B, M$2)</f>
        <v>0</v>
      </c>
      <c r="N56" s="130">
        <f>SUMIFS(Collection!$J:$J, Collection!$A:$A, $A56, Collection!$B:$B, N$2)</f>
        <v>0</v>
      </c>
      <c r="O56" s="130">
        <f>SUMIFS(Collection!$J:$J, Collection!$A:$A, $A56, Collection!$B:$B, O$2)</f>
        <v>0</v>
      </c>
      <c r="P56" s="130">
        <f>SUMIFS(Collection!$J:$J, Collection!$A:$A, $A56, Collection!$B:$B, P$2)</f>
        <v>0</v>
      </c>
      <c r="Q56" s="130">
        <f>SUMIFS(Collection!$J:$J, Collection!$A:$A, $A56, Collection!$B:$B, Q$2)</f>
        <v>0</v>
      </c>
      <c r="R56" s="130">
        <f>SUMIFS(Collection!$J:$J, Collection!$A:$A, $A56, Collection!$B:$B, R$2)</f>
        <v>0</v>
      </c>
      <c r="S56" s="130">
        <f>SUMIFS(Collection!$J:$J, Collection!$A:$A, $A56, Collection!$B:$B, S$2)</f>
        <v>0</v>
      </c>
      <c r="T56" s="130">
        <f>SUMIFS(Collection!$J:$J, Collection!$A:$A, $A56, Collection!$B:$B, T$2)</f>
        <v>0</v>
      </c>
      <c r="U56" s="130">
        <f>SUMIFS(Collection!$J:$J, Collection!$A:$A, $A56, Collection!$B:$B, U$2)</f>
        <v>0</v>
      </c>
      <c r="V56" s="130">
        <f>SUMIFS(Collection!$J:$J, Collection!$A:$A, $A56, Collection!$B:$B, V$2)</f>
        <v>0</v>
      </c>
      <c r="W56" s="130">
        <f>SUMIFS(Collection!$J:$J, Collection!$A:$A, $A56, Collection!$B:$B, W$2)</f>
        <v>0</v>
      </c>
      <c r="X56" s="130">
        <f>SUMIFS(Collection!$J:$J, Collection!$A:$A, $A56, Collection!$B:$B, X$2)</f>
        <v>0</v>
      </c>
      <c r="Y56" s="130">
        <f>SUMIFS(Collection!$J:$J, Collection!$A:$A, $A56, Collection!$B:$B, Y$2)</f>
        <v>0</v>
      </c>
    </row>
    <row r="57" spans="1:25" s="60" customFormat="1">
      <c r="A57" s="135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</row>
    <row r="58" spans="1:25" s="61" customFormat="1">
      <c r="A58" s="136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</row>
    <row r="59" spans="1:25" s="61" customFormat="1">
      <c r="A59" s="136">
        <f>1+A56</f>
        <v>42909</v>
      </c>
      <c r="B59" s="129">
        <f>SUMIFS(Collection!$J:$J, Collection!$A:$A, $A59, Collection!$B:$B, B$2)</f>
        <v>0</v>
      </c>
      <c r="C59" s="129">
        <f>SUMIFS(Collection!$J:$J, Collection!$A:$A, $A59, Collection!$B:$B, C$2)</f>
        <v>0</v>
      </c>
      <c r="D59" s="129">
        <f>SUMIFS(Collection!$J:$J, Collection!$A:$A, $A59, Collection!$B:$B, D$2)</f>
        <v>0</v>
      </c>
      <c r="E59" s="129">
        <f>SUMIFS(Collection!$J:$J, Collection!$A:$A, $A59, Collection!$B:$B, E$2)</f>
        <v>0</v>
      </c>
      <c r="F59" s="129">
        <f>SUMIFS(Collection!$J:$J, Collection!$A:$A, $A59, Collection!$B:$B, F$2)</f>
        <v>0</v>
      </c>
      <c r="G59" s="129">
        <f>SUMIFS(Collection!$J:$J, Collection!$A:$A, $A59, Collection!$B:$B, G$2)</f>
        <v>0</v>
      </c>
      <c r="H59" s="129">
        <f>SUMIFS(Collection!$J:$J, Collection!$A:$A, $A59, Collection!$B:$B, H$2)</f>
        <v>0</v>
      </c>
      <c r="I59" s="129">
        <f>SUMIFS(Collection!$J:$J, Collection!$A:$A, $A59, Collection!$B:$B, I$2)</f>
        <v>0</v>
      </c>
      <c r="J59" s="129">
        <f>SUMIFS(Collection!$J:$J, Collection!$A:$A, $A59, Collection!$B:$B, J$2)</f>
        <v>0</v>
      </c>
      <c r="K59" s="129">
        <f>SUMIFS(Collection!$J:$J, Collection!$A:$A, $A59, Collection!$B:$B, K$2)</f>
        <v>0</v>
      </c>
      <c r="L59" s="129">
        <f>SUMIFS(Collection!$J:$J, Collection!$A:$A, $A59, Collection!$B:$B, L$2)</f>
        <v>0</v>
      </c>
      <c r="M59" s="129">
        <f>SUMIFS(Collection!$J:$J, Collection!$A:$A, $A59, Collection!$B:$B, M$2)</f>
        <v>0</v>
      </c>
      <c r="N59" s="129">
        <f>SUMIFS(Collection!$J:$J, Collection!$A:$A, $A59, Collection!$B:$B, N$2)</f>
        <v>0</v>
      </c>
      <c r="O59" s="129">
        <f>SUMIFS(Collection!$J:$J, Collection!$A:$A, $A59, Collection!$B:$B, O$2)</f>
        <v>0</v>
      </c>
      <c r="P59" s="129">
        <f>SUMIFS(Collection!$J:$J, Collection!$A:$A, $A59, Collection!$B:$B, P$2)</f>
        <v>0</v>
      </c>
      <c r="Q59" s="129">
        <f>SUMIFS(Collection!$J:$J, Collection!$A:$A, $A59, Collection!$B:$B, Q$2)</f>
        <v>0</v>
      </c>
      <c r="R59" s="129">
        <f>SUMIFS(Collection!$J:$J, Collection!$A:$A, $A59, Collection!$B:$B, R$2)</f>
        <v>0</v>
      </c>
      <c r="S59" s="129">
        <f>SUMIFS(Collection!$J:$J, Collection!$A:$A, $A59, Collection!$B:$B, S$2)</f>
        <v>0</v>
      </c>
      <c r="T59" s="129">
        <f>SUMIFS(Collection!$J:$J, Collection!$A:$A, $A59, Collection!$B:$B, T$2)</f>
        <v>0</v>
      </c>
      <c r="U59" s="129">
        <f>SUMIFS(Collection!$J:$J, Collection!$A:$A, $A59, Collection!$B:$B, U$2)</f>
        <v>0</v>
      </c>
      <c r="V59" s="129">
        <f>SUMIFS(Collection!$J:$J, Collection!$A:$A, $A59, Collection!$B:$B, V$2)</f>
        <v>0</v>
      </c>
      <c r="W59" s="129">
        <f>SUMIFS(Collection!$J:$J, Collection!$A:$A, $A59, Collection!$B:$B, W$2)</f>
        <v>0</v>
      </c>
      <c r="X59" s="129">
        <f>SUMIFS(Collection!$J:$J, Collection!$A:$A, $A59, Collection!$B:$B, X$2)</f>
        <v>0</v>
      </c>
      <c r="Y59" s="129">
        <f>SUMIFS(Collection!$J:$J, Collection!$A:$A, $A59, Collection!$B:$B, Y$2)</f>
        <v>0</v>
      </c>
    </row>
    <row r="60" spans="1:25" s="61" customFormat="1">
      <c r="A60" s="136">
        <f t="shared" si="0"/>
        <v>42910</v>
      </c>
      <c r="B60" s="129">
        <f>SUMIFS(Collection!$J:$J, Collection!$A:$A, $A60, Collection!$B:$B, B$2)</f>
        <v>0</v>
      </c>
      <c r="C60" s="129">
        <f>SUMIFS(Collection!$J:$J, Collection!$A:$A, $A60, Collection!$B:$B, C$2)</f>
        <v>0</v>
      </c>
      <c r="D60" s="129">
        <f>SUMIFS(Collection!$J:$J, Collection!$A:$A, $A60, Collection!$B:$B, D$2)</f>
        <v>0</v>
      </c>
      <c r="E60" s="129">
        <f>SUMIFS(Collection!$J:$J, Collection!$A:$A, $A60, Collection!$B:$B, E$2)</f>
        <v>0</v>
      </c>
      <c r="F60" s="129">
        <f>SUMIFS(Collection!$J:$J, Collection!$A:$A, $A60, Collection!$B:$B, F$2)</f>
        <v>0</v>
      </c>
      <c r="G60" s="129">
        <f>SUMIFS(Collection!$J:$J, Collection!$A:$A, $A60, Collection!$B:$B, G$2)</f>
        <v>0</v>
      </c>
      <c r="H60" s="129">
        <f>SUMIFS(Collection!$J:$J, Collection!$A:$A, $A60, Collection!$B:$B, H$2)</f>
        <v>0</v>
      </c>
      <c r="I60" s="129">
        <f>SUMIFS(Collection!$J:$J, Collection!$A:$A, $A60, Collection!$B:$B, I$2)</f>
        <v>0</v>
      </c>
      <c r="J60" s="129">
        <f>SUMIFS(Collection!$J:$J, Collection!$A:$A, $A60, Collection!$B:$B, J$2)</f>
        <v>0</v>
      </c>
      <c r="K60" s="129">
        <f>SUMIFS(Collection!$J:$J, Collection!$A:$A, $A60, Collection!$B:$B, K$2)</f>
        <v>0</v>
      </c>
      <c r="L60" s="129">
        <f>SUMIFS(Collection!$J:$J, Collection!$A:$A, $A60, Collection!$B:$B, L$2)</f>
        <v>0</v>
      </c>
      <c r="M60" s="129">
        <f>SUMIFS(Collection!$J:$J, Collection!$A:$A, $A60, Collection!$B:$B, M$2)</f>
        <v>0</v>
      </c>
      <c r="N60" s="129">
        <f>SUMIFS(Collection!$J:$J, Collection!$A:$A, $A60, Collection!$B:$B, N$2)</f>
        <v>0</v>
      </c>
      <c r="O60" s="129">
        <f>SUMIFS(Collection!$J:$J, Collection!$A:$A, $A60, Collection!$B:$B, O$2)</f>
        <v>0</v>
      </c>
      <c r="P60" s="129">
        <f>SUMIFS(Collection!$J:$J, Collection!$A:$A, $A60, Collection!$B:$B, P$2)</f>
        <v>0</v>
      </c>
      <c r="Q60" s="129">
        <f>SUMIFS(Collection!$J:$J, Collection!$A:$A, $A60, Collection!$B:$B, Q$2)</f>
        <v>0</v>
      </c>
      <c r="R60" s="129">
        <f>SUMIFS(Collection!$J:$J, Collection!$A:$A, $A60, Collection!$B:$B, R$2)</f>
        <v>0</v>
      </c>
      <c r="S60" s="129">
        <f>SUMIFS(Collection!$J:$J, Collection!$A:$A, $A60, Collection!$B:$B, S$2)</f>
        <v>0</v>
      </c>
      <c r="T60" s="129">
        <f>SUMIFS(Collection!$J:$J, Collection!$A:$A, $A60, Collection!$B:$B, T$2)</f>
        <v>0</v>
      </c>
      <c r="U60" s="129">
        <f>SUMIFS(Collection!$J:$J, Collection!$A:$A, $A60, Collection!$B:$B, U$2)</f>
        <v>0</v>
      </c>
      <c r="V60" s="129">
        <f>SUMIFS(Collection!$J:$J, Collection!$A:$A, $A60, Collection!$B:$B, V$2)</f>
        <v>0</v>
      </c>
      <c r="W60" s="129">
        <f>SUMIFS(Collection!$J:$J, Collection!$A:$A, $A60, Collection!$B:$B, W$2)</f>
        <v>0</v>
      </c>
      <c r="X60" s="129">
        <f>SUMIFS(Collection!$J:$J, Collection!$A:$A, $A60, Collection!$B:$B, X$2)</f>
        <v>0</v>
      </c>
      <c r="Y60" s="129">
        <f>SUMIFS(Collection!$J:$J, Collection!$A:$A, $A60, Collection!$B:$B, Y$2)</f>
        <v>0</v>
      </c>
    </row>
    <row r="61" spans="1:25" s="61" customFormat="1">
      <c r="A61" s="136">
        <f t="shared" si="0"/>
        <v>42911</v>
      </c>
      <c r="B61" s="129">
        <f>SUMIFS(Collection!$J:$J, Collection!$A:$A, $A61, Collection!$B:$B, B$2)</f>
        <v>0</v>
      </c>
      <c r="C61" s="129">
        <f>SUMIFS(Collection!$J:$J, Collection!$A:$A, $A61, Collection!$B:$B, C$2)</f>
        <v>0</v>
      </c>
      <c r="D61" s="129">
        <f>SUMIFS(Collection!$J:$J, Collection!$A:$A, $A61, Collection!$B:$B, D$2)</f>
        <v>0</v>
      </c>
      <c r="E61" s="129">
        <f>SUMIFS(Collection!$J:$J, Collection!$A:$A, $A61, Collection!$B:$B, E$2)</f>
        <v>0</v>
      </c>
      <c r="F61" s="129">
        <f>SUMIFS(Collection!$J:$J, Collection!$A:$A, $A61, Collection!$B:$B, F$2)</f>
        <v>0</v>
      </c>
      <c r="G61" s="129">
        <f>SUMIFS(Collection!$J:$J, Collection!$A:$A, $A61, Collection!$B:$B, G$2)</f>
        <v>0</v>
      </c>
      <c r="H61" s="129">
        <f>SUMIFS(Collection!$J:$J, Collection!$A:$A, $A61, Collection!$B:$B, H$2)</f>
        <v>0</v>
      </c>
      <c r="I61" s="129">
        <f>SUMIFS(Collection!$J:$J, Collection!$A:$A, $A61, Collection!$B:$B, I$2)</f>
        <v>0</v>
      </c>
      <c r="J61" s="129">
        <f>SUMIFS(Collection!$J:$J, Collection!$A:$A, $A61, Collection!$B:$B, J$2)</f>
        <v>0</v>
      </c>
      <c r="K61" s="129">
        <f>SUMIFS(Collection!$J:$J, Collection!$A:$A, $A61, Collection!$B:$B, K$2)</f>
        <v>0</v>
      </c>
      <c r="L61" s="129">
        <f>SUMIFS(Collection!$J:$J, Collection!$A:$A, $A61, Collection!$B:$B, L$2)</f>
        <v>0</v>
      </c>
      <c r="M61" s="129">
        <f>SUMIFS(Collection!$J:$J, Collection!$A:$A, $A61, Collection!$B:$B, M$2)</f>
        <v>0</v>
      </c>
      <c r="N61" s="129">
        <f>SUMIFS(Collection!$J:$J, Collection!$A:$A, $A61, Collection!$B:$B, N$2)</f>
        <v>0</v>
      </c>
      <c r="O61" s="129">
        <f>SUMIFS(Collection!$J:$J, Collection!$A:$A, $A61, Collection!$B:$B, O$2)</f>
        <v>0</v>
      </c>
      <c r="P61" s="129">
        <f>SUMIFS(Collection!$J:$J, Collection!$A:$A, $A61, Collection!$B:$B, P$2)</f>
        <v>0</v>
      </c>
      <c r="Q61" s="129">
        <f>SUMIFS(Collection!$J:$J, Collection!$A:$A, $A61, Collection!$B:$B, Q$2)</f>
        <v>0</v>
      </c>
      <c r="R61" s="129">
        <f>SUMIFS(Collection!$J:$J, Collection!$A:$A, $A61, Collection!$B:$B, R$2)</f>
        <v>0</v>
      </c>
      <c r="S61" s="129">
        <f>SUMIFS(Collection!$J:$J, Collection!$A:$A, $A61, Collection!$B:$B, S$2)</f>
        <v>0</v>
      </c>
      <c r="T61" s="129">
        <f>SUMIFS(Collection!$J:$J, Collection!$A:$A, $A61, Collection!$B:$B, T$2)</f>
        <v>0</v>
      </c>
      <c r="U61" s="129">
        <f>SUMIFS(Collection!$J:$J, Collection!$A:$A, $A61, Collection!$B:$B, U$2)</f>
        <v>0</v>
      </c>
      <c r="V61" s="129">
        <f>SUMIFS(Collection!$J:$J, Collection!$A:$A, $A61, Collection!$B:$B, V$2)</f>
        <v>0</v>
      </c>
      <c r="W61" s="129">
        <f>SUMIFS(Collection!$J:$J, Collection!$A:$A, $A61, Collection!$B:$B, W$2)</f>
        <v>0</v>
      </c>
      <c r="X61" s="129">
        <f>SUMIFS(Collection!$J:$J, Collection!$A:$A, $A61, Collection!$B:$B, X$2)</f>
        <v>0</v>
      </c>
      <c r="Y61" s="129">
        <f>SUMIFS(Collection!$J:$J, Collection!$A:$A, $A61, Collection!$B:$B, Y$2)</f>
        <v>0</v>
      </c>
    </row>
    <row r="62" spans="1:25" s="62" customFormat="1" ht="16" thickBot="1">
      <c r="A62" s="137">
        <f t="shared" si="0"/>
        <v>42912</v>
      </c>
      <c r="B62" s="130">
        <f>SUMIFS(Collection!$J:$J, Collection!$A:$A, $A62, Collection!$B:$B, B$2)</f>
        <v>0</v>
      </c>
      <c r="C62" s="130">
        <f>SUMIFS(Collection!$J:$J, Collection!$A:$A, $A62, Collection!$B:$B, C$2)</f>
        <v>0</v>
      </c>
      <c r="D62" s="130">
        <f>SUMIFS(Collection!$J:$J, Collection!$A:$A, $A62, Collection!$B:$B, D$2)</f>
        <v>0</v>
      </c>
      <c r="E62" s="130">
        <f>SUMIFS(Collection!$J:$J, Collection!$A:$A, $A62, Collection!$B:$B, E$2)</f>
        <v>0</v>
      </c>
      <c r="F62" s="130">
        <f>SUMIFS(Collection!$J:$J, Collection!$A:$A, $A62, Collection!$B:$B, F$2)</f>
        <v>0</v>
      </c>
      <c r="G62" s="130">
        <f>SUMIFS(Collection!$J:$J, Collection!$A:$A, $A62, Collection!$B:$B, G$2)</f>
        <v>0</v>
      </c>
      <c r="H62" s="130">
        <f>SUMIFS(Collection!$J:$J, Collection!$A:$A, $A62, Collection!$B:$B, H$2)</f>
        <v>0</v>
      </c>
      <c r="I62" s="130">
        <f>SUMIFS(Collection!$J:$J, Collection!$A:$A, $A62, Collection!$B:$B, I$2)</f>
        <v>0</v>
      </c>
      <c r="J62" s="130">
        <f>SUMIFS(Collection!$J:$J, Collection!$A:$A, $A62, Collection!$B:$B, J$2)</f>
        <v>0</v>
      </c>
      <c r="K62" s="130">
        <f>SUMIFS(Collection!$J:$J, Collection!$A:$A, $A62, Collection!$B:$B, K$2)</f>
        <v>0</v>
      </c>
      <c r="L62" s="130">
        <f>SUMIFS(Collection!$J:$J, Collection!$A:$A, $A62, Collection!$B:$B, L$2)</f>
        <v>0</v>
      </c>
      <c r="M62" s="130">
        <f>SUMIFS(Collection!$J:$J, Collection!$A:$A, $A62, Collection!$B:$B, M$2)</f>
        <v>0</v>
      </c>
      <c r="N62" s="130">
        <f>SUMIFS(Collection!$J:$J, Collection!$A:$A, $A62, Collection!$B:$B, N$2)</f>
        <v>0</v>
      </c>
      <c r="O62" s="130">
        <f>SUMIFS(Collection!$J:$J, Collection!$A:$A, $A62, Collection!$B:$B, O$2)</f>
        <v>0</v>
      </c>
      <c r="P62" s="130">
        <f>SUMIFS(Collection!$J:$J, Collection!$A:$A, $A62, Collection!$B:$B, P$2)</f>
        <v>0</v>
      </c>
      <c r="Q62" s="130">
        <f>SUMIFS(Collection!$J:$J, Collection!$A:$A, $A62, Collection!$B:$B, Q$2)</f>
        <v>0</v>
      </c>
      <c r="R62" s="130">
        <f>SUMIFS(Collection!$J:$J, Collection!$A:$A, $A62, Collection!$B:$B, R$2)</f>
        <v>0</v>
      </c>
      <c r="S62" s="130">
        <f>SUMIFS(Collection!$J:$J, Collection!$A:$A, $A62, Collection!$B:$B, S$2)</f>
        <v>0</v>
      </c>
      <c r="T62" s="130">
        <f>SUMIFS(Collection!$J:$J, Collection!$A:$A, $A62, Collection!$B:$B, T$2)</f>
        <v>0</v>
      </c>
      <c r="U62" s="130">
        <f>SUMIFS(Collection!$J:$J, Collection!$A:$A, $A62, Collection!$B:$B, U$2)</f>
        <v>0</v>
      </c>
      <c r="V62" s="130">
        <f>SUMIFS(Collection!$J:$J, Collection!$A:$A, $A62, Collection!$B:$B, V$2)</f>
        <v>0</v>
      </c>
      <c r="W62" s="130">
        <f>SUMIFS(Collection!$J:$J, Collection!$A:$A, $A62, Collection!$B:$B, W$2)</f>
        <v>0</v>
      </c>
      <c r="X62" s="130">
        <f>SUMIFS(Collection!$J:$J, Collection!$A:$A, $A62, Collection!$B:$B, X$2)</f>
        <v>0</v>
      </c>
      <c r="Y62" s="130">
        <f>SUMIFS(Collection!$J:$J, Collection!$A:$A, $A62, Collection!$B:$B, Y$2)</f>
        <v>0</v>
      </c>
    </row>
    <row r="63" spans="1:25" s="60" customFormat="1">
      <c r="A63" s="135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</row>
    <row r="64" spans="1:25" s="61" customFormat="1">
      <c r="A64" s="136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</row>
    <row r="65" spans="1:25" s="61" customFormat="1">
      <c r="A65" s="136">
        <f>1+A62</f>
        <v>42913</v>
      </c>
      <c r="B65" s="129">
        <f>SUMIFS(Collection!$J:$J, Collection!$A:$A, $A65, Collection!$B:$B, B$2)</f>
        <v>0</v>
      </c>
      <c r="C65" s="129">
        <f>SUMIFS(Collection!$J:$J, Collection!$A:$A, $A65, Collection!$B:$B, C$2)</f>
        <v>0</v>
      </c>
      <c r="D65" s="129">
        <f>SUMIFS(Collection!$J:$J, Collection!$A:$A, $A65, Collection!$B:$B, D$2)</f>
        <v>0</v>
      </c>
      <c r="E65" s="129">
        <f>SUMIFS(Collection!$J:$J, Collection!$A:$A, $A65, Collection!$B:$B, E$2)</f>
        <v>0</v>
      </c>
      <c r="F65" s="129">
        <f>SUMIFS(Collection!$J:$J, Collection!$A:$A, $A65, Collection!$B:$B, F$2)</f>
        <v>0</v>
      </c>
      <c r="G65" s="129">
        <f>SUMIFS(Collection!$J:$J, Collection!$A:$A, $A65, Collection!$B:$B, G$2)</f>
        <v>0</v>
      </c>
      <c r="H65" s="129">
        <f>SUMIFS(Collection!$J:$J, Collection!$A:$A, $A65, Collection!$B:$B, H$2)</f>
        <v>0</v>
      </c>
      <c r="I65" s="129">
        <f>SUMIFS(Collection!$J:$J, Collection!$A:$A, $A65, Collection!$B:$B, I$2)</f>
        <v>0</v>
      </c>
      <c r="J65" s="129">
        <f>SUMIFS(Collection!$J:$J, Collection!$A:$A, $A65, Collection!$B:$B, J$2)</f>
        <v>0</v>
      </c>
      <c r="K65" s="129">
        <f>SUMIFS(Collection!$J:$J, Collection!$A:$A, $A65, Collection!$B:$B, K$2)</f>
        <v>0</v>
      </c>
      <c r="L65" s="129">
        <f>SUMIFS(Collection!$J:$J, Collection!$A:$A, $A65, Collection!$B:$B, L$2)</f>
        <v>0</v>
      </c>
      <c r="M65" s="129">
        <f>SUMIFS(Collection!$J:$J, Collection!$A:$A, $A65, Collection!$B:$B, M$2)</f>
        <v>0</v>
      </c>
      <c r="N65" s="129">
        <f>SUMIFS(Collection!$J:$J, Collection!$A:$A, $A65, Collection!$B:$B, N$2)</f>
        <v>0</v>
      </c>
      <c r="O65" s="129">
        <f>SUMIFS(Collection!$J:$J, Collection!$A:$A, $A65, Collection!$B:$B, O$2)</f>
        <v>0</v>
      </c>
      <c r="P65" s="129">
        <f>SUMIFS(Collection!$J:$J, Collection!$A:$A, $A65, Collection!$B:$B, P$2)</f>
        <v>0</v>
      </c>
      <c r="Q65" s="129">
        <f>SUMIFS(Collection!$J:$J, Collection!$A:$A, $A65, Collection!$B:$B, Q$2)</f>
        <v>0</v>
      </c>
      <c r="R65" s="129">
        <f>SUMIFS(Collection!$J:$J, Collection!$A:$A, $A65, Collection!$B:$B, R$2)</f>
        <v>0</v>
      </c>
      <c r="S65" s="129">
        <f>SUMIFS(Collection!$J:$J, Collection!$A:$A, $A65, Collection!$B:$B, S$2)</f>
        <v>0</v>
      </c>
      <c r="T65" s="129">
        <f>SUMIFS(Collection!$J:$J, Collection!$A:$A, $A65, Collection!$B:$B, T$2)</f>
        <v>0</v>
      </c>
      <c r="U65" s="129">
        <f>SUMIFS(Collection!$J:$J, Collection!$A:$A, $A65, Collection!$B:$B, U$2)</f>
        <v>0</v>
      </c>
      <c r="V65" s="129">
        <f>SUMIFS(Collection!$J:$J, Collection!$A:$A, $A65, Collection!$B:$B, V$2)</f>
        <v>0</v>
      </c>
      <c r="W65" s="129">
        <f>SUMIFS(Collection!$J:$J, Collection!$A:$A, $A65, Collection!$B:$B, W$2)</f>
        <v>0</v>
      </c>
      <c r="X65" s="129">
        <f>SUMIFS(Collection!$J:$J, Collection!$A:$A, $A65, Collection!$B:$B, X$2)</f>
        <v>0</v>
      </c>
      <c r="Y65" s="129">
        <f>SUMIFS(Collection!$J:$J, Collection!$A:$A, $A65, Collection!$B:$B, Y$2)</f>
        <v>0</v>
      </c>
    </row>
    <row r="66" spans="1:25" s="61" customFormat="1">
      <c r="A66" s="136">
        <f t="shared" si="0"/>
        <v>42914</v>
      </c>
      <c r="B66" s="129">
        <f>SUMIFS(Collection!$J:$J, Collection!$A:$A, $A66, Collection!$B:$B, B$2)</f>
        <v>0</v>
      </c>
      <c r="C66" s="129">
        <f>SUMIFS(Collection!$J:$J, Collection!$A:$A, $A66, Collection!$B:$B, C$2)</f>
        <v>0</v>
      </c>
      <c r="D66" s="129">
        <f>SUMIFS(Collection!$J:$J, Collection!$A:$A, $A66, Collection!$B:$B, D$2)</f>
        <v>0</v>
      </c>
      <c r="E66" s="129">
        <f>SUMIFS(Collection!$J:$J, Collection!$A:$A, $A66, Collection!$B:$B, E$2)</f>
        <v>0</v>
      </c>
      <c r="F66" s="129">
        <f>SUMIFS(Collection!$J:$J, Collection!$A:$A, $A66, Collection!$B:$B, F$2)</f>
        <v>0</v>
      </c>
      <c r="G66" s="129">
        <f>SUMIFS(Collection!$J:$J, Collection!$A:$A, $A66, Collection!$B:$B, G$2)</f>
        <v>0</v>
      </c>
      <c r="H66" s="129">
        <f>SUMIFS(Collection!$J:$J, Collection!$A:$A, $A66, Collection!$B:$B, H$2)</f>
        <v>0</v>
      </c>
      <c r="I66" s="129">
        <f>SUMIFS(Collection!$J:$J, Collection!$A:$A, $A66, Collection!$B:$B, I$2)</f>
        <v>0</v>
      </c>
      <c r="J66" s="129">
        <f>SUMIFS(Collection!$J:$J, Collection!$A:$A, $A66, Collection!$B:$B, J$2)</f>
        <v>0</v>
      </c>
      <c r="K66" s="129">
        <f>SUMIFS(Collection!$J:$J, Collection!$A:$A, $A66, Collection!$B:$B, K$2)</f>
        <v>0</v>
      </c>
      <c r="L66" s="129">
        <f>SUMIFS(Collection!$J:$J, Collection!$A:$A, $A66, Collection!$B:$B, L$2)</f>
        <v>0</v>
      </c>
      <c r="M66" s="129">
        <f>SUMIFS(Collection!$J:$J, Collection!$A:$A, $A66, Collection!$B:$B, M$2)</f>
        <v>0</v>
      </c>
      <c r="N66" s="129">
        <f>SUMIFS(Collection!$J:$J, Collection!$A:$A, $A66, Collection!$B:$B, N$2)</f>
        <v>0</v>
      </c>
      <c r="O66" s="129">
        <f>SUMIFS(Collection!$J:$J, Collection!$A:$A, $A66, Collection!$B:$B, O$2)</f>
        <v>0</v>
      </c>
      <c r="P66" s="129">
        <f>SUMIFS(Collection!$J:$J, Collection!$A:$A, $A66, Collection!$B:$B, P$2)</f>
        <v>0</v>
      </c>
      <c r="Q66" s="129">
        <f>SUMIFS(Collection!$J:$J, Collection!$A:$A, $A66, Collection!$B:$B, Q$2)</f>
        <v>0</v>
      </c>
      <c r="R66" s="129">
        <f>SUMIFS(Collection!$J:$J, Collection!$A:$A, $A66, Collection!$B:$B, R$2)</f>
        <v>0</v>
      </c>
      <c r="S66" s="129">
        <f>SUMIFS(Collection!$J:$J, Collection!$A:$A, $A66, Collection!$B:$B, S$2)</f>
        <v>0</v>
      </c>
      <c r="T66" s="129">
        <f>SUMIFS(Collection!$J:$J, Collection!$A:$A, $A66, Collection!$B:$B, T$2)</f>
        <v>0</v>
      </c>
      <c r="U66" s="129">
        <f>SUMIFS(Collection!$J:$J, Collection!$A:$A, $A66, Collection!$B:$B, U$2)</f>
        <v>0</v>
      </c>
      <c r="V66" s="129">
        <f>SUMIFS(Collection!$J:$J, Collection!$A:$A, $A66, Collection!$B:$B, V$2)</f>
        <v>0</v>
      </c>
      <c r="W66" s="129">
        <f>SUMIFS(Collection!$J:$J, Collection!$A:$A, $A66, Collection!$B:$B, W$2)</f>
        <v>0</v>
      </c>
      <c r="X66" s="129">
        <f>SUMIFS(Collection!$J:$J, Collection!$A:$A, $A66, Collection!$B:$B, X$2)</f>
        <v>0</v>
      </c>
      <c r="Y66" s="129">
        <f>SUMIFS(Collection!$J:$J, Collection!$A:$A, $A66, Collection!$B:$B, Y$2)</f>
        <v>0</v>
      </c>
    </row>
    <row r="67" spans="1:25" s="62" customFormat="1" ht="16" thickBot="1">
      <c r="A67" s="137">
        <f t="shared" si="0"/>
        <v>42915</v>
      </c>
      <c r="B67" s="130">
        <f>SUMIFS(Collection!$J:$J, Collection!$A:$A, $A67, Collection!$B:$B, B$2)</f>
        <v>0</v>
      </c>
      <c r="C67" s="130">
        <f>SUMIFS(Collection!$J:$J, Collection!$A:$A, $A67, Collection!$B:$B, C$2)</f>
        <v>0</v>
      </c>
      <c r="D67" s="130">
        <f>SUMIFS(Collection!$J:$J, Collection!$A:$A, $A67, Collection!$B:$B, D$2)</f>
        <v>0</v>
      </c>
      <c r="E67" s="130">
        <f>SUMIFS(Collection!$J:$J, Collection!$A:$A, $A67, Collection!$B:$B, E$2)</f>
        <v>0</v>
      </c>
      <c r="F67" s="130">
        <f>SUMIFS(Collection!$J:$J, Collection!$A:$A, $A67, Collection!$B:$B, F$2)</f>
        <v>0</v>
      </c>
      <c r="G67" s="130">
        <f>SUMIFS(Collection!$J:$J, Collection!$A:$A, $A67, Collection!$B:$B, G$2)</f>
        <v>0</v>
      </c>
      <c r="H67" s="130">
        <f>SUMIFS(Collection!$J:$J, Collection!$A:$A, $A67, Collection!$B:$B, H$2)</f>
        <v>0</v>
      </c>
      <c r="I67" s="130">
        <f>SUMIFS(Collection!$J:$J, Collection!$A:$A, $A67, Collection!$B:$B, I$2)</f>
        <v>0</v>
      </c>
      <c r="J67" s="130">
        <f>SUMIFS(Collection!$J:$J, Collection!$A:$A, $A67, Collection!$B:$B, J$2)</f>
        <v>0</v>
      </c>
      <c r="K67" s="130">
        <f>SUMIFS(Collection!$J:$J, Collection!$A:$A, $A67, Collection!$B:$B, K$2)</f>
        <v>0</v>
      </c>
      <c r="L67" s="130">
        <f>SUMIFS(Collection!$J:$J, Collection!$A:$A, $A67, Collection!$B:$B, L$2)</f>
        <v>0</v>
      </c>
      <c r="M67" s="130">
        <f>SUMIFS(Collection!$J:$J, Collection!$A:$A, $A67, Collection!$B:$B, M$2)</f>
        <v>0</v>
      </c>
      <c r="N67" s="130">
        <f>SUMIFS(Collection!$J:$J, Collection!$A:$A, $A67, Collection!$B:$B, N$2)</f>
        <v>0</v>
      </c>
      <c r="O67" s="130">
        <f>SUMIFS(Collection!$J:$J, Collection!$A:$A, $A67, Collection!$B:$B, O$2)</f>
        <v>0</v>
      </c>
      <c r="P67" s="130">
        <f>SUMIFS(Collection!$J:$J, Collection!$A:$A, $A67, Collection!$B:$B, P$2)</f>
        <v>0</v>
      </c>
      <c r="Q67" s="130">
        <f>SUMIFS(Collection!$J:$J, Collection!$A:$A, $A67, Collection!$B:$B, Q$2)</f>
        <v>0</v>
      </c>
      <c r="R67" s="130">
        <f>SUMIFS(Collection!$J:$J, Collection!$A:$A, $A67, Collection!$B:$B, R$2)</f>
        <v>0</v>
      </c>
      <c r="S67" s="130">
        <f>SUMIFS(Collection!$J:$J, Collection!$A:$A, $A67, Collection!$B:$B, S$2)</f>
        <v>0</v>
      </c>
      <c r="T67" s="130">
        <f>SUMIFS(Collection!$J:$J, Collection!$A:$A, $A67, Collection!$B:$B, T$2)</f>
        <v>0</v>
      </c>
      <c r="U67" s="130">
        <f>SUMIFS(Collection!$J:$J, Collection!$A:$A, $A67, Collection!$B:$B, U$2)</f>
        <v>0</v>
      </c>
      <c r="V67" s="130">
        <f>SUMIFS(Collection!$J:$J, Collection!$A:$A, $A67, Collection!$B:$B, V$2)</f>
        <v>0</v>
      </c>
      <c r="W67" s="130">
        <f>SUMIFS(Collection!$J:$J, Collection!$A:$A, $A67, Collection!$B:$B, W$2)</f>
        <v>0</v>
      </c>
      <c r="X67" s="130">
        <f>SUMIFS(Collection!$J:$J, Collection!$A:$A, $A67, Collection!$B:$B, X$2)</f>
        <v>0</v>
      </c>
      <c r="Y67" s="130">
        <f>SUMIFS(Collection!$J:$J, Collection!$A:$A, $A67, Collection!$B:$B, Y$2)</f>
        <v>0</v>
      </c>
    </row>
    <row r="68" spans="1:25" s="60" customFormat="1">
      <c r="A68" s="135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</row>
    <row r="69" spans="1:25" s="61" customFormat="1">
      <c r="A69" s="136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</row>
    <row r="70" spans="1:25" s="61" customFormat="1">
      <c r="A70" s="136">
        <f>1+A67</f>
        <v>42916</v>
      </c>
      <c r="B70" s="129">
        <f>SUMIFS(Collection!$J:$J, Collection!$A:$A, $A70, Collection!$B:$B, B$2)</f>
        <v>0</v>
      </c>
      <c r="C70" s="129">
        <f>SUMIFS(Collection!$J:$J, Collection!$A:$A, $A70, Collection!$B:$B, C$2)</f>
        <v>0</v>
      </c>
      <c r="D70" s="129">
        <f>SUMIFS(Collection!$J:$J, Collection!$A:$A, $A70, Collection!$B:$B, D$2)</f>
        <v>0</v>
      </c>
      <c r="E70" s="129">
        <f>SUMIFS(Collection!$J:$J, Collection!$A:$A, $A70, Collection!$B:$B, E$2)</f>
        <v>0</v>
      </c>
      <c r="F70" s="129">
        <f>SUMIFS(Collection!$J:$J, Collection!$A:$A, $A70, Collection!$B:$B, F$2)</f>
        <v>0</v>
      </c>
      <c r="G70" s="129">
        <f>SUMIFS(Collection!$J:$J, Collection!$A:$A, $A70, Collection!$B:$B, G$2)</f>
        <v>0</v>
      </c>
      <c r="H70" s="129">
        <f>SUMIFS(Collection!$J:$J, Collection!$A:$A, $A70, Collection!$B:$B, H$2)</f>
        <v>0</v>
      </c>
      <c r="I70" s="129">
        <f>SUMIFS(Collection!$J:$J, Collection!$A:$A, $A70, Collection!$B:$B, I$2)</f>
        <v>0</v>
      </c>
      <c r="J70" s="129">
        <f>SUMIFS(Collection!$J:$J, Collection!$A:$A, $A70, Collection!$B:$B, J$2)</f>
        <v>0</v>
      </c>
      <c r="K70" s="129">
        <f>SUMIFS(Collection!$J:$J, Collection!$A:$A, $A70, Collection!$B:$B, K$2)</f>
        <v>0</v>
      </c>
      <c r="L70" s="129">
        <f>SUMIFS(Collection!$J:$J, Collection!$A:$A, $A70, Collection!$B:$B, L$2)</f>
        <v>0</v>
      </c>
      <c r="M70" s="129">
        <f>SUMIFS(Collection!$J:$J, Collection!$A:$A, $A70, Collection!$B:$B, M$2)</f>
        <v>0</v>
      </c>
      <c r="N70" s="129">
        <f>SUMIFS(Collection!$J:$J, Collection!$A:$A, $A70, Collection!$B:$B, N$2)</f>
        <v>0</v>
      </c>
      <c r="O70" s="129">
        <f>SUMIFS(Collection!$J:$J, Collection!$A:$A, $A70, Collection!$B:$B, O$2)</f>
        <v>0</v>
      </c>
      <c r="P70" s="129">
        <f>SUMIFS(Collection!$J:$J, Collection!$A:$A, $A70, Collection!$B:$B, P$2)</f>
        <v>0</v>
      </c>
      <c r="Q70" s="129">
        <f>SUMIFS(Collection!$J:$J, Collection!$A:$A, $A70, Collection!$B:$B, Q$2)</f>
        <v>0</v>
      </c>
      <c r="R70" s="129">
        <f>SUMIFS(Collection!$J:$J, Collection!$A:$A, $A70, Collection!$B:$B, R$2)</f>
        <v>0</v>
      </c>
      <c r="S70" s="129">
        <f>SUMIFS(Collection!$J:$J, Collection!$A:$A, $A70, Collection!$B:$B, S$2)</f>
        <v>0</v>
      </c>
      <c r="T70" s="129">
        <f>SUMIFS(Collection!$J:$J, Collection!$A:$A, $A70, Collection!$B:$B, T$2)</f>
        <v>0</v>
      </c>
      <c r="U70" s="129">
        <f>SUMIFS(Collection!$J:$J, Collection!$A:$A, $A70, Collection!$B:$B, U$2)</f>
        <v>0</v>
      </c>
      <c r="V70" s="129">
        <f>SUMIFS(Collection!$J:$J, Collection!$A:$A, $A70, Collection!$B:$B, V$2)</f>
        <v>0</v>
      </c>
      <c r="W70" s="129">
        <f>SUMIFS(Collection!$J:$J, Collection!$A:$A, $A70, Collection!$B:$B, W$2)</f>
        <v>0</v>
      </c>
      <c r="X70" s="129">
        <f>SUMIFS(Collection!$J:$J, Collection!$A:$A, $A70, Collection!$B:$B, X$2)</f>
        <v>0</v>
      </c>
      <c r="Y70" s="129">
        <f>SUMIFS(Collection!$J:$J, Collection!$A:$A, $A70, Collection!$B:$B, Y$2)</f>
        <v>0</v>
      </c>
    </row>
    <row r="71" spans="1:25" s="61" customFormat="1">
      <c r="A71" s="136">
        <f t="shared" si="0"/>
        <v>42917</v>
      </c>
      <c r="B71" s="129">
        <f>SUMIFS(Collection!$J:$J, Collection!$A:$A, $A71, Collection!$B:$B, B$2)</f>
        <v>0</v>
      </c>
      <c r="C71" s="129">
        <f>SUMIFS(Collection!$J:$J, Collection!$A:$A, $A71, Collection!$B:$B, C$2)</f>
        <v>0</v>
      </c>
      <c r="D71" s="129">
        <f>SUMIFS(Collection!$J:$J, Collection!$A:$A, $A71, Collection!$B:$B, D$2)</f>
        <v>0</v>
      </c>
      <c r="E71" s="129">
        <f>SUMIFS(Collection!$J:$J, Collection!$A:$A, $A71, Collection!$B:$B, E$2)</f>
        <v>0</v>
      </c>
      <c r="F71" s="129">
        <f>SUMIFS(Collection!$J:$J, Collection!$A:$A, $A71, Collection!$B:$B, F$2)</f>
        <v>0</v>
      </c>
      <c r="G71" s="129">
        <f>SUMIFS(Collection!$J:$J, Collection!$A:$A, $A71, Collection!$B:$B, G$2)</f>
        <v>0</v>
      </c>
      <c r="H71" s="129">
        <f>SUMIFS(Collection!$J:$J, Collection!$A:$A, $A71, Collection!$B:$B, H$2)</f>
        <v>0</v>
      </c>
      <c r="I71" s="129">
        <f>SUMIFS(Collection!$J:$J, Collection!$A:$A, $A71, Collection!$B:$B, I$2)</f>
        <v>0</v>
      </c>
      <c r="J71" s="129">
        <f>SUMIFS(Collection!$J:$J, Collection!$A:$A, $A71, Collection!$B:$B, J$2)</f>
        <v>0</v>
      </c>
      <c r="K71" s="129">
        <f>SUMIFS(Collection!$J:$J, Collection!$A:$A, $A71, Collection!$B:$B, K$2)</f>
        <v>0</v>
      </c>
      <c r="L71" s="129">
        <f>SUMIFS(Collection!$J:$J, Collection!$A:$A, $A71, Collection!$B:$B, L$2)</f>
        <v>0</v>
      </c>
      <c r="M71" s="129">
        <f>SUMIFS(Collection!$J:$J, Collection!$A:$A, $A71, Collection!$B:$B, M$2)</f>
        <v>0</v>
      </c>
      <c r="N71" s="129">
        <f>SUMIFS(Collection!$J:$J, Collection!$A:$A, $A71, Collection!$B:$B, N$2)</f>
        <v>0</v>
      </c>
      <c r="O71" s="129">
        <f>SUMIFS(Collection!$J:$J, Collection!$A:$A, $A71, Collection!$B:$B, O$2)</f>
        <v>0</v>
      </c>
      <c r="P71" s="129">
        <f>SUMIFS(Collection!$J:$J, Collection!$A:$A, $A71, Collection!$B:$B, P$2)</f>
        <v>0</v>
      </c>
      <c r="Q71" s="129">
        <f>SUMIFS(Collection!$J:$J, Collection!$A:$A, $A71, Collection!$B:$B, Q$2)</f>
        <v>0</v>
      </c>
      <c r="R71" s="129">
        <f>SUMIFS(Collection!$J:$J, Collection!$A:$A, $A71, Collection!$B:$B, R$2)</f>
        <v>0</v>
      </c>
      <c r="S71" s="129">
        <f>SUMIFS(Collection!$J:$J, Collection!$A:$A, $A71, Collection!$B:$B, S$2)</f>
        <v>0</v>
      </c>
      <c r="T71" s="129">
        <f>SUMIFS(Collection!$J:$J, Collection!$A:$A, $A71, Collection!$B:$B, T$2)</f>
        <v>0</v>
      </c>
      <c r="U71" s="129">
        <f>SUMIFS(Collection!$J:$J, Collection!$A:$A, $A71, Collection!$B:$B, U$2)</f>
        <v>0</v>
      </c>
      <c r="V71" s="129">
        <f>SUMIFS(Collection!$J:$J, Collection!$A:$A, $A71, Collection!$B:$B, V$2)</f>
        <v>0</v>
      </c>
      <c r="W71" s="129">
        <f>SUMIFS(Collection!$J:$J, Collection!$A:$A, $A71, Collection!$B:$B, W$2)</f>
        <v>0</v>
      </c>
      <c r="X71" s="129">
        <f>SUMIFS(Collection!$J:$J, Collection!$A:$A, $A71, Collection!$B:$B, X$2)</f>
        <v>0</v>
      </c>
      <c r="Y71" s="129">
        <f>SUMIFS(Collection!$J:$J, Collection!$A:$A, $A71, Collection!$B:$B, Y$2)</f>
        <v>0</v>
      </c>
    </row>
    <row r="72" spans="1:25" s="62" customFormat="1" ht="16" thickBot="1">
      <c r="A72" s="137">
        <f t="shared" si="0"/>
        <v>42918</v>
      </c>
      <c r="B72" s="130">
        <f>SUMIFS(Collection!$J:$J, Collection!$A:$A, $A72, Collection!$B:$B, B$2)</f>
        <v>0</v>
      </c>
      <c r="C72" s="130">
        <f>SUMIFS(Collection!$J:$J, Collection!$A:$A, $A72, Collection!$B:$B, C$2)</f>
        <v>0</v>
      </c>
      <c r="D72" s="130">
        <f>SUMIFS(Collection!$J:$J, Collection!$A:$A, $A72, Collection!$B:$B, D$2)</f>
        <v>0</v>
      </c>
      <c r="E72" s="130">
        <f>SUMIFS(Collection!$J:$J, Collection!$A:$A, $A72, Collection!$B:$B, E$2)</f>
        <v>0</v>
      </c>
      <c r="F72" s="130">
        <f>SUMIFS(Collection!$J:$J, Collection!$A:$A, $A72, Collection!$B:$B, F$2)</f>
        <v>0</v>
      </c>
      <c r="G72" s="130">
        <f>SUMIFS(Collection!$J:$J, Collection!$A:$A, $A72, Collection!$B:$B, G$2)</f>
        <v>0</v>
      </c>
      <c r="H72" s="130">
        <f>SUMIFS(Collection!$J:$J, Collection!$A:$A, $A72, Collection!$B:$B, H$2)</f>
        <v>0</v>
      </c>
      <c r="I72" s="130">
        <f>SUMIFS(Collection!$J:$J, Collection!$A:$A, $A72, Collection!$B:$B, I$2)</f>
        <v>0</v>
      </c>
      <c r="J72" s="130">
        <f>SUMIFS(Collection!$J:$J, Collection!$A:$A, $A72, Collection!$B:$B, J$2)</f>
        <v>0</v>
      </c>
      <c r="K72" s="130">
        <f>SUMIFS(Collection!$J:$J, Collection!$A:$A, $A72, Collection!$B:$B, K$2)</f>
        <v>0</v>
      </c>
      <c r="L72" s="130">
        <f>SUMIFS(Collection!$J:$J, Collection!$A:$A, $A72, Collection!$B:$B, L$2)</f>
        <v>0</v>
      </c>
      <c r="M72" s="130">
        <f>SUMIFS(Collection!$J:$J, Collection!$A:$A, $A72, Collection!$B:$B, M$2)</f>
        <v>0</v>
      </c>
      <c r="N72" s="130">
        <f>SUMIFS(Collection!$J:$J, Collection!$A:$A, $A72, Collection!$B:$B, N$2)</f>
        <v>0</v>
      </c>
      <c r="O72" s="130">
        <f>SUMIFS(Collection!$J:$J, Collection!$A:$A, $A72, Collection!$B:$B, O$2)</f>
        <v>0</v>
      </c>
      <c r="P72" s="130">
        <f>SUMIFS(Collection!$J:$J, Collection!$A:$A, $A72, Collection!$B:$B, P$2)</f>
        <v>0</v>
      </c>
      <c r="Q72" s="130">
        <f>SUMIFS(Collection!$J:$J, Collection!$A:$A, $A72, Collection!$B:$B, Q$2)</f>
        <v>0</v>
      </c>
      <c r="R72" s="130">
        <f>SUMIFS(Collection!$J:$J, Collection!$A:$A, $A72, Collection!$B:$B, R$2)</f>
        <v>0</v>
      </c>
      <c r="S72" s="130">
        <f>SUMIFS(Collection!$J:$J, Collection!$A:$A, $A72, Collection!$B:$B, S$2)</f>
        <v>0</v>
      </c>
      <c r="T72" s="130">
        <f>SUMIFS(Collection!$J:$J, Collection!$A:$A, $A72, Collection!$B:$B, T$2)</f>
        <v>0</v>
      </c>
      <c r="U72" s="130">
        <f>SUMIFS(Collection!$J:$J, Collection!$A:$A, $A72, Collection!$B:$B, U$2)</f>
        <v>0</v>
      </c>
      <c r="V72" s="130">
        <f>SUMIFS(Collection!$J:$J, Collection!$A:$A, $A72, Collection!$B:$B, V$2)</f>
        <v>0</v>
      </c>
      <c r="W72" s="130">
        <f>SUMIFS(Collection!$J:$J, Collection!$A:$A, $A72, Collection!$B:$B, W$2)</f>
        <v>0</v>
      </c>
      <c r="X72" s="130">
        <f>SUMIFS(Collection!$J:$J, Collection!$A:$A, $A72, Collection!$B:$B, X$2)</f>
        <v>0</v>
      </c>
      <c r="Y72" s="130">
        <f>SUMIFS(Collection!$J:$J, Collection!$A:$A, $A72, Collection!$B:$B, Y$2)</f>
        <v>0</v>
      </c>
    </row>
    <row r="73" spans="1:25" s="60" customFormat="1">
      <c r="A73" s="135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</row>
    <row r="74" spans="1:25" s="61" customFormat="1">
      <c r="A74" s="136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</row>
    <row r="75" spans="1:25" s="61" customFormat="1">
      <c r="A75" s="136">
        <f>1+A72</f>
        <v>42919</v>
      </c>
      <c r="B75" s="129">
        <f>SUMIFS(Collection!$J:$J, Collection!$A:$A, $A75, Collection!$B:$B, B$2)</f>
        <v>0</v>
      </c>
      <c r="C75" s="129">
        <f>SUMIFS(Collection!$J:$J, Collection!$A:$A, $A75, Collection!$B:$B, C$2)</f>
        <v>0</v>
      </c>
      <c r="D75" s="129">
        <f>SUMIFS(Collection!$J:$J, Collection!$A:$A, $A75, Collection!$B:$B, D$2)</f>
        <v>0</v>
      </c>
      <c r="E75" s="129">
        <f>SUMIFS(Collection!$J:$J, Collection!$A:$A, $A75, Collection!$B:$B, E$2)</f>
        <v>0</v>
      </c>
      <c r="F75" s="129">
        <f>SUMIFS(Collection!$J:$J, Collection!$A:$A, $A75, Collection!$B:$B, F$2)</f>
        <v>0</v>
      </c>
      <c r="G75" s="129">
        <f>SUMIFS(Collection!$J:$J, Collection!$A:$A, $A75, Collection!$B:$B, G$2)</f>
        <v>0</v>
      </c>
      <c r="H75" s="129">
        <f>SUMIFS(Collection!$J:$J, Collection!$A:$A, $A75, Collection!$B:$B, H$2)</f>
        <v>0</v>
      </c>
      <c r="I75" s="129">
        <f>SUMIFS(Collection!$J:$J, Collection!$A:$A, $A75, Collection!$B:$B, I$2)</f>
        <v>0</v>
      </c>
      <c r="J75" s="129">
        <f>SUMIFS(Collection!$J:$J, Collection!$A:$A, $A75, Collection!$B:$B, J$2)</f>
        <v>0</v>
      </c>
      <c r="K75" s="129">
        <f>SUMIFS(Collection!$J:$J, Collection!$A:$A, $A75, Collection!$B:$B, K$2)</f>
        <v>0</v>
      </c>
      <c r="L75" s="129">
        <f>SUMIFS(Collection!$J:$J, Collection!$A:$A, $A75, Collection!$B:$B, L$2)</f>
        <v>0</v>
      </c>
      <c r="M75" s="129">
        <f>SUMIFS(Collection!$J:$J, Collection!$A:$A, $A75, Collection!$B:$B, M$2)</f>
        <v>0</v>
      </c>
      <c r="N75" s="129">
        <f>SUMIFS(Collection!$J:$J, Collection!$A:$A, $A75, Collection!$B:$B, N$2)</f>
        <v>0</v>
      </c>
      <c r="O75" s="129">
        <f>SUMIFS(Collection!$J:$J, Collection!$A:$A, $A75, Collection!$B:$B, O$2)</f>
        <v>0</v>
      </c>
      <c r="P75" s="129">
        <f>SUMIFS(Collection!$J:$J, Collection!$A:$A, $A75, Collection!$B:$B, P$2)</f>
        <v>0</v>
      </c>
      <c r="Q75" s="129">
        <f>SUMIFS(Collection!$J:$J, Collection!$A:$A, $A75, Collection!$B:$B, Q$2)</f>
        <v>0</v>
      </c>
      <c r="R75" s="129">
        <f>SUMIFS(Collection!$J:$J, Collection!$A:$A, $A75, Collection!$B:$B, R$2)</f>
        <v>0</v>
      </c>
      <c r="S75" s="129">
        <f>SUMIFS(Collection!$J:$J, Collection!$A:$A, $A75, Collection!$B:$B, S$2)</f>
        <v>0</v>
      </c>
      <c r="T75" s="129">
        <f>SUMIFS(Collection!$J:$J, Collection!$A:$A, $A75, Collection!$B:$B, T$2)</f>
        <v>0</v>
      </c>
      <c r="U75" s="129">
        <f>SUMIFS(Collection!$J:$J, Collection!$A:$A, $A75, Collection!$B:$B, U$2)</f>
        <v>0</v>
      </c>
      <c r="V75" s="129">
        <f>SUMIFS(Collection!$J:$J, Collection!$A:$A, $A75, Collection!$B:$B, V$2)</f>
        <v>0</v>
      </c>
      <c r="W75" s="129">
        <f>SUMIFS(Collection!$J:$J, Collection!$A:$A, $A75, Collection!$B:$B, W$2)</f>
        <v>0</v>
      </c>
      <c r="X75" s="129">
        <f>SUMIFS(Collection!$J:$J, Collection!$A:$A, $A75, Collection!$B:$B, X$2)</f>
        <v>0</v>
      </c>
      <c r="Y75" s="129">
        <f>SUMIFS(Collection!$J:$J, Collection!$A:$A, $A75, Collection!$B:$B, Y$2)</f>
        <v>0</v>
      </c>
    </row>
    <row r="76" spans="1:25" s="61" customFormat="1">
      <c r="A76" s="136">
        <f t="shared" si="0"/>
        <v>42920</v>
      </c>
      <c r="B76" s="129">
        <f>SUMIFS(Collection!$J:$J, Collection!$A:$A, $A76, Collection!$B:$B, B$2)</f>
        <v>0</v>
      </c>
      <c r="C76" s="129">
        <f>SUMIFS(Collection!$J:$J, Collection!$A:$A, $A76, Collection!$B:$B, C$2)</f>
        <v>0</v>
      </c>
      <c r="D76" s="129">
        <f>SUMIFS(Collection!$J:$J, Collection!$A:$A, $A76, Collection!$B:$B, D$2)</f>
        <v>0</v>
      </c>
      <c r="E76" s="129">
        <f>SUMIFS(Collection!$J:$J, Collection!$A:$A, $A76, Collection!$B:$B, E$2)</f>
        <v>0</v>
      </c>
      <c r="F76" s="129">
        <f>SUMIFS(Collection!$J:$J, Collection!$A:$A, $A76, Collection!$B:$B, F$2)</f>
        <v>0</v>
      </c>
      <c r="G76" s="129">
        <f>SUMIFS(Collection!$J:$J, Collection!$A:$A, $A76, Collection!$B:$B, G$2)</f>
        <v>0</v>
      </c>
      <c r="H76" s="129">
        <f>SUMIFS(Collection!$J:$J, Collection!$A:$A, $A76, Collection!$B:$B, H$2)</f>
        <v>0</v>
      </c>
      <c r="I76" s="129">
        <f>SUMIFS(Collection!$J:$J, Collection!$A:$A, $A76, Collection!$B:$B, I$2)</f>
        <v>0</v>
      </c>
      <c r="J76" s="129">
        <f>SUMIFS(Collection!$J:$J, Collection!$A:$A, $A76, Collection!$B:$B, J$2)</f>
        <v>0</v>
      </c>
      <c r="K76" s="129">
        <f>SUMIFS(Collection!$J:$J, Collection!$A:$A, $A76, Collection!$B:$B, K$2)</f>
        <v>0</v>
      </c>
      <c r="L76" s="129">
        <f>SUMIFS(Collection!$J:$J, Collection!$A:$A, $A76, Collection!$B:$B, L$2)</f>
        <v>0</v>
      </c>
      <c r="M76" s="129">
        <f>SUMIFS(Collection!$J:$J, Collection!$A:$A, $A76, Collection!$B:$B, M$2)</f>
        <v>0</v>
      </c>
      <c r="N76" s="129">
        <f>SUMIFS(Collection!$J:$J, Collection!$A:$A, $A76, Collection!$B:$B, N$2)</f>
        <v>0</v>
      </c>
      <c r="O76" s="129">
        <f>SUMIFS(Collection!$J:$J, Collection!$A:$A, $A76, Collection!$B:$B, O$2)</f>
        <v>0</v>
      </c>
      <c r="P76" s="129">
        <f>SUMIFS(Collection!$J:$J, Collection!$A:$A, $A76, Collection!$B:$B, P$2)</f>
        <v>0</v>
      </c>
      <c r="Q76" s="129">
        <f>SUMIFS(Collection!$J:$J, Collection!$A:$A, $A76, Collection!$B:$B, Q$2)</f>
        <v>0</v>
      </c>
      <c r="R76" s="129">
        <f>SUMIFS(Collection!$J:$J, Collection!$A:$A, $A76, Collection!$B:$B, R$2)</f>
        <v>0</v>
      </c>
      <c r="S76" s="129">
        <f>SUMIFS(Collection!$J:$J, Collection!$A:$A, $A76, Collection!$B:$B, S$2)</f>
        <v>0</v>
      </c>
      <c r="T76" s="129">
        <f>SUMIFS(Collection!$J:$J, Collection!$A:$A, $A76, Collection!$B:$B, T$2)</f>
        <v>0</v>
      </c>
      <c r="U76" s="129">
        <f>SUMIFS(Collection!$J:$J, Collection!$A:$A, $A76, Collection!$B:$B, U$2)</f>
        <v>0</v>
      </c>
      <c r="V76" s="129">
        <f>SUMIFS(Collection!$J:$J, Collection!$A:$A, $A76, Collection!$B:$B, V$2)</f>
        <v>0</v>
      </c>
      <c r="W76" s="129">
        <f>SUMIFS(Collection!$J:$J, Collection!$A:$A, $A76, Collection!$B:$B, W$2)</f>
        <v>0</v>
      </c>
      <c r="X76" s="129">
        <f>SUMIFS(Collection!$J:$J, Collection!$A:$A, $A76, Collection!$B:$B, X$2)</f>
        <v>0</v>
      </c>
      <c r="Y76" s="129">
        <f>SUMIFS(Collection!$J:$J, Collection!$A:$A, $A76, Collection!$B:$B, Y$2)</f>
        <v>0</v>
      </c>
    </row>
    <row r="77" spans="1:25" s="61" customFormat="1">
      <c r="A77" s="136">
        <f t="shared" si="0"/>
        <v>42921</v>
      </c>
      <c r="B77" s="129">
        <f>SUMIFS(Collection!$J:$J, Collection!$A:$A, $A77, Collection!$B:$B, B$2)</f>
        <v>0</v>
      </c>
      <c r="C77" s="129">
        <f>SUMIFS(Collection!$J:$J, Collection!$A:$A, $A77, Collection!$B:$B, C$2)</f>
        <v>0</v>
      </c>
      <c r="D77" s="129">
        <f>SUMIFS(Collection!$J:$J, Collection!$A:$A, $A77, Collection!$B:$B, D$2)</f>
        <v>0</v>
      </c>
      <c r="E77" s="129">
        <f>SUMIFS(Collection!$J:$J, Collection!$A:$A, $A77, Collection!$B:$B, E$2)</f>
        <v>0</v>
      </c>
      <c r="F77" s="129">
        <f>SUMIFS(Collection!$J:$J, Collection!$A:$A, $A77, Collection!$B:$B, F$2)</f>
        <v>0</v>
      </c>
      <c r="G77" s="129">
        <f>SUMIFS(Collection!$J:$J, Collection!$A:$A, $A77, Collection!$B:$B, G$2)</f>
        <v>0</v>
      </c>
      <c r="H77" s="129">
        <f>SUMIFS(Collection!$J:$J, Collection!$A:$A, $A77, Collection!$B:$B, H$2)</f>
        <v>0</v>
      </c>
      <c r="I77" s="129">
        <f>SUMIFS(Collection!$J:$J, Collection!$A:$A, $A77, Collection!$B:$B, I$2)</f>
        <v>0</v>
      </c>
      <c r="J77" s="129">
        <f>SUMIFS(Collection!$J:$J, Collection!$A:$A, $A77, Collection!$B:$B, J$2)</f>
        <v>0</v>
      </c>
      <c r="K77" s="129">
        <f>SUMIFS(Collection!$J:$J, Collection!$A:$A, $A77, Collection!$B:$B, K$2)</f>
        <v>0</v>
      </c>
      <c r="L77" s="129">
        <f>SUMIFS(Collection!$J:$J, Collection!$A:$A, $A77, Collection!$B:$B, L$2)</f>
        <v>0</v>
      </c>
      <c r="M77" s="129">
        <f>SUMIFS(Collection!$J:$J, Collection!$A:$A, $A77, Collection!$B:$B, M$2)</f>
        <v>0</v>
      </c>
      <c r="N77" s="129">
        <f>SUMIFS(Collection!$J:$J, Collection!$A:$A, $A77, Collection!$B:$B, N$2)</f>
        <v>0</v>
      </c>
      <c r="O77" s="129">
        <f>SUMIFS(Collection!$J:$J, Collection!$A:$A, $A77, Collection!$B:$B, O$2)</f>
        <v>0</v>
      </c>
      <c r="P77" s="129">
        <f>SUMIFS(Collection!$J:$J, Collection!$A:$A, $A77, Collection!$B:$B, P$2)</f>
        <v>0</v>
      </c>
      <c r="Q77" s="129">
        <f>SUMIFS(Collection!$J:$J, Collection!$A:$A, $A77, Collection!$B:$B, Q$2)</f>
        <v>0</v>
      </c>
      <c r="R77" s="129">
        <f>SUMIFS(Collection!$J:$J, Collection!$A:$A, $A77, Collection!$B:$B, R$2)</f>
        <v>0</v>
      </c>
      <c r="S77" s="129">
        <f>SUMIFS(Collection!$J:$J, Collection!$A:$A, $A77, Collection!$B:$B, S$2)</f>
        <v>0</v>
      </c>
      <c r="T77" s="129">
        <f>SUMIFS(Collection!$J:$J, Collection!$A:$A, $A77, Collection!$B:$B, T$2)</f>
        <v>0</v>
      </c>
      <c r="U77" s="129">
        <f>SUMIFS(Collection!$J:$J, Collection!$A:$A, $A77, Collection!$B:$B, U$2)</f>
        <v>0</v>
      </c>
      <c r="V77" s="129">
        <f>SUMIFS(Collection!$J:$J, Collection!$A:$A, $A77, Collection!$B:$B, V$2)</f>
        <v>0</v>
      </c>
      <c r="W77" s="129">
        <f>SUMIFS(Collection!$J:$J, Collection!$A:$A, $A77, Collection!$B:$B, W$2)</f>
        <v>0</v>
      </c>
      <c r="X77" s="129">
        <f>SUMIFS(Collection!$J:$J, Collection!$A:$A, $A77, Collection!$B:$B, X$2)</f>
        <v>0</v>
      </c>
      <c r="Y77" s="129">
        <f>SUMIFS(Collection!$J:$J, Collection!$A:$A, $A77, Collection!$B:$B, Y$2)</f>
        <v>0</v>
      </c>
    </row>
    <row r="78" spans="1:25" s="62" customFormat="1" ht="16" thickBot="1">
      <c r="A78" s="137">
        <f t="shared" si="0"/>
        <v>42922</v>
      </c>
      <c r="B78" s="130">
        <f>SUMIFS(Collection!$J:$J, Collection!$A:$A, $A78, Collection!$B:$B, B$2)</f>
        <v>0</v>
      </c>
      <c r="C78" s="130">
        <f>SUMIFS(Collection!$J:$J, Collection!$A:$A, $A78, Collection!$B:$B, C$2)</f>
        <v>0</v>
      </c>
      <c r="D78" s="130">
        <f>SUMIFS(Collection!$J:$J, Collection!$A:$A, $A78, Collection!$B:$B, D$2)</f>
        <v>0</v>
      </c>
      <c r="E78" s="130">
        <f>SUMIFS(Collection!$J:$J, Collection!$A:$A, $A78, Collection!$B:$B, E$2)</f>
        <v>0</v>
      </c>
      <c r="F78" s="130">
        <f>SUMIFS(Collection!$J:$J, Collection!$A:$A, $A78, Collection!$B:$B, F$2)</f>
        <v>0</v>
      </c>
      <c r="G78" s="130">
        <f>SUMIFS(Collection!$J:$J, Collection!$A:$A, $A78, Collection!$B:$B, G$2)</f>
        <v>0</v>
      </c>
      <c r="H78" s="130">
        <f>SUMIFS(Collection!$J:$J, Collection!$A:$A, $A78, Collection!$B:$B, H$2)</f>
        <v>0</v>
      </c>
      <c r="I78" s="130">
        <f>SUMIFS(Collection!$J:$J, Collection!$A:$A, $A78, Collection!$B:$B, I$2)</f>
        <v>0</v>
      </c>
      <c r="J78" s="130">
        <f>SUMIFS(Collection!$J:$J, Collection!$A:$A, $A78, Collection!$B:$B, J$2)</f>
        <v>0</v>
      </c>
      <c r="K78" s="130">
        <f>SUMIFS(Collection!$J:$J, Collection!$A:$A, $A78, Collection!$B:$B, K$2)</f>
        <v>0</v>
      </c>
      <c r="L78" s="130">
        <f>SUMIFS(Collection!$J:$J, Collection!$A:$A, $A78, Collection!$B:$B, L$2)</f>
        <v>0</v>
      </c>
      <c r="M78" s="130">
        <f>SUMIFS(Collection!$J:$J, Collection!$A:$A, $A78, Collection!$B:$B, M$2)</f>
        <v>0</v>
      </c>
      <c r="N78" s="130">
        <f>SUMIFS(Collection!$J:$J, Collection!$A:$A, $A78, Collection!$B:$B, N$2)</f>
        <v>0</v>
      </c>
      <c r="O78" s="130">
        <f>SUMIFS(Collection!$J:$J, Collection!$A:$A, $A78, Collection!$B:$B, O$2)</f>
        <v>0</v>
      </c>
      <c r="P78" s="130">
        <f>SUMIFS(Collection!$J:$J, Collection!$A:$A, $A78, Collection!$B:$B, P$2)</f>
        <v>0</v>
      </c>
      <c r="Q78" s="130">
        <f>SUMIFS(Collection!$J:$J, Collection!$A:$A, $A78, Collection!$B:$B, Q$2)</f>
        <v>0</v>
      </c>
      <c r="R78" s="130">
        <f>SUMIFS(Collection!$J:$J, Collection!$A:$A, $A78, Collection!$B:$B, R$2)</f>
        <v>0</v>
      </c>
      <c r="S78" s="130">
        <f>SUMIFS(Collection!$J:$J, Collection!$A:$A, $A78, Collection!$B:$B, S$2)</f>
        <v>0</v>
      </c>
      <c r="T78" s="130">
        <f>SUMIFS(Collection!$J:$J, Collection!$A:$A, $A78, Collection!$B:$B, T$2)</f>
        <v>0</v>
      </c>
      <c r="U78" s="130">
        <f>SUMIFS(Collection!$J:$J, Collection!$A:$A, $A78, Collection!$B:$B, U$2)</f>
        <v>0</v>
      </c>
      <c r="V78" s="130">
        <f>SUMIFS(Collection!$J:$J, Collection!$A:$A, $A78, Collection!$B:$B, V$2)</f>
        <v>0</v>
      </c>
      <c r="W78" s="130">
        <f>SUMIFS(Collection!$J:$J, Collection!$A:$A, $A78, Collection!$B:$B, W$2)</f>
        <v>0</v>
      </c>
      <c r="X78" s="130">
        <f>SUMIFS(Collection!$J:$J, Collection!$A:$A, $A78, Collection!$B:$B, X$2)</f>
        <v>0</v>
      </c>
      <c r="Y78" s="130">
        <f>SUMIFS(Collection!$J:$J, Collection!$A:$A, $A78, Collection!$B:$B, Y$2)</f>
        <v>0</v>
      </c>
    </row>
    <row r="79" spans="1:25" s="60" customFormat="1">
      <c r="A79" s="135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</row>
    <row r="80" spans="1:25" s="61" customFormat="1">
      <c r="A80" s="136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</row>
    <row r="81" spans="1:25" s="61" customFormat="1">
      <c r="A81" s="136">
        <f>1+A78</f>
        <v>42923</v>
      </c>
      <c r="B81" s="129">
        <f>SUMIFS(Collection!$J:$J, Collection!$A:$A, $A81, Collection!$B:$B, B$2)</f>
        <v>0</v>
      </c>
      <c r="C81" s="129">
        <f>SUMIFS(Collection!$J:$J, Collection!$A:$A, $A81, Collection!$B:$B, C$2)</f>
        <v>0</v>
      </c>
      <c r="D81" s="129">
        <f>SUMIFS(Collection!$J:$J, Collection!$A:$A, $A81, Collection!$B:$B, D$2)</f>
        <v>0</v>
      </c>
      <c r="E81" s="129">
        <f>SUMIFS(Collection!$J:$J, Collection!$A:$A, $A81, Collection!$B:$B, E$2)</f>
        <v>0</v>
      </c>
      <c r="F81" s="129">
        <f>SUMIFS(Collection!$J:$J, Collection!$A:$A, $A81, Collection!$B:$B, F$2)</f>
        <v>0</v>
      </c>
      <c r="G81" s="129">
        <f>SUMIFS(Collection!$J:$J, Collection!$A:$A, $A81, Collection!$B:$B, G$2)</f>
        <v>0</v>
      </c>
      <c r="H81" s="129">
        <f>SUMIFS(Collection!$J:$J, Collection!$A:$A, $A81, Collection!$B:$B, H$2)</f>
        <v>0</v>
      </c>
      <c r="I81" s="129">
        <f>SUMIFS(Collection!$J:$J, Collection!$A:$A, $A81, Collection!$B:$B, I$2)</f>
        <v>0</v>
      </c>
      <c r="J81" s="129">
        <f>SUMIFS(Collection!$J:$J, Collection!$A:$A, $A81, Collection!$B:$B, J$2)</f>
        <v>0</v>
      </c>
      <c r="K81" s="129">
        <f>SUMIFS(Collection!$J:$J, Collection!$A:$A, $A81, Collection!$B:$B, K$2)</f>
        <v>0</v>
      </c>
      <c r="L81" s="129">
        <f>SUMIFS(Collection!$J:$J, Collection!$A:$A, $A81, Collection!$B:$B, L$2)</f>
        <v>0</v>
      </c>
      <c r="M81" s="129">
        <f>SUMIFS(Collection!$J:$J, Collection!$A:$A, $A81, Collection!$B:$B, M$2)</f>
        <v>0</v>
      </c>
      <c r="N81" s="129">
        <f>SUMIFS(Collection!$J:$J, Collection!$A:$A, $A81, Collection!$B:$B, N$2)</f>
        <v>0</v>
      </c>
      <c r="O81" s="129">
        <f>SUMIFS(Collection!$J:$J, Collection!$A:$A, $A81, Collection!$B:$B, O$2)</f>
        <v>0</v>
      </c>
      <c r="P81" s="129">
        <f>SUMIFS(Collection!$J:$J, Collection!$A:$A, $A81, Collection!$B:$B, P$2)</f>
        <v>0</v>
      </c>
      <c r="Q81" s="129">
        <f>SUMIFS(Collection!$J:$J, Collection!$A:$A, $A81, Collection!$B:$B, Q$2)</f>
        <v>0</v>
      </c>
      <c r="R81" s="129">
        <f>SUMIFS(Collection!$J:$J, Collection!$A:$A, $A81, Collection!$B:$B, R$2)</f>
        <v>0</v>
      </c>
      <c r="S81" s="129">
        <f>SUMIFS(Collection!$J:$J, Collection!$A:$A, $A81, Collection!$B:$B, S$2)</f>
        <v>0</v>
      </c>
      <c r="T81" s="129">
        <f>SUMIFS(Collection!$J:$J, Collection!$A:$A, $A81, Collection!$B:$B, T$2)</f>
        <v>0</v>
      </c>
      <c r="U81" s="129">
        <f>SUMIFS(Collection!$J:$J, Collection!$A:$A, $A81, Collection!$B:$B, U$2)</f>
        <v>0</v>
      </c>
      <c r="V81" s="129">
        <f>SUMIFS(Collection!$J:$J, Collection!$A:$A, $A81, Collection!$B:$B, V$2)</f>
        <v>0</v>
      </c>
      <c r="W81" s="129">
        <f>SUMIFS(Collection!$J:$J, Collection!$A:$A, $A81, Collection!$B:$B, W$2)</f>
        <v>0</v>
      </c>
      <c r="X81" s="129">
        <f>SUMIFS(Collection!$J:$J, Collection!$A:$A, $A81, Collection!$B:$B, X$2)</f>
        <v>0</v>
      </c>
      <c r="Y81" s="129">
        <f>SUMIFS(Collection!$J:$J, Collection!$A:$A, $A81, Collection!$B:$B, Y$2)</f>
        <v>0</v>
      </c>
    </row>
    <row r="82" spans="1:25" s="61" customFormat="1">
      <c r="A82" s="136">
        <f t="shared" si="0"/>
        <v>42924</v>
      </c>
      <c r="B82" s="129">
        <f>SUMIFS(Collection!$J:$J, Collection!$A:$A, $A82, Collection!$B:$B, B$2)</f>
        <v>0</v>
      </c>
      <c r="C82" s="129">
        <f>SUMIFS(Collection!$J:$J, Collection!$A:$A, $A82, Collection!$B:$B, C$2)</f>
        <v>0</v>
      </c>
      <c r="D82" s="129">
        <f>SUMIFS(Collection!$J:$J, Collection!$A:$A, $A82, Collection!$B:$B, D$2)</f>
        <v>0</v>
      </c>
      <c r="E82" s="129">
        <f>SUMIFS(Collection!$J:$J, Collection!$A:$A, $A82, Collection!$B:$B, E$2)</f>
        <v>0</v>
      </c>
      <c r="F82" s="129">
        <f>SUMIFS(Collection!$J:$J, Collection!$A:$A, $A82, Collection!$B:$B, F$2)</f>
        <v>0</v>
      </c>
      <c r="G82" s="129">
        <f>SUMIFS(Collection!$J:$J, Collection!$A:$A, $A82, Collection!$B:$B, G$2)</f>
        <v>0</v>
      </c>
      <c r="H82" s="129">
        <f>SUMIFS(Collection!$J:$J, Collection!$A:$A, $A82, Collection!$B:$B, H$2)</f>
        <v>0</v>
      </c>
      <c r="I82" s="129">
        <f>SUMIFS(Collection!$J:$J, Collection!$A:$A, $A82, Collection!$B:$B, I$2)</f>
        <v>0</v>
      </c>
      <c r="J82" s="129">
        <f>SUMIFS(Collection!$J:$J, Collection!$A:$A, $A82, Collection!$B:$B, J$2)</f>
        <v>0</v>
      </c>
      <c r="K82" s="129">
        <f>SUMIFS(Collection!$J:$J, Collection!$A:$A, $A82, Collection!$B:$B, K$2)</f>
        <v>0</v>
      </c>
      <c r="L82" s="129">
        <f>SUMIFS(Collection!$J:$J, Collection!$A:$A, $A82, Collection!$B:$B, L$2)</f>
        <v>0</v>
      </c>
      <c r="M82" s="129">
        <f>SUMIFS(Collection!$J:$J, Collection!$A:$A, $A82, Collection!$B:$B, M$2)</f>
        <v>0</v>
      </c>
      <c r="N82" s="129">
        <f>SUMIFS(Collection!$J:$J, Collection!$A:$A, $A82, Collection!$B:$B, N$2)</f>
        <v>0</v>
      </c>
      <c r="O82" s="129">
        <f>SUMIFS(Collection!$J:$J, Collection!$A:$A, $A82, Collection!$B:$B, O$2)</f>
        <v>0</v>
      </c>
      <c r="P82" s="129">
        <f>SUMIFS(Collection!$J:$J, Collection!$A:$A, $A82, Collection!$B:$B, P$2)</f>
        <v>0</v>
      </c>
      <c r="Q82" s="129">
        <f>SUMIFS(Collection!$J:$J, Collection!$A:$A, $A82, Collection!$B:$B, Q$2)</f>
        <v>0</v>
      </c>
      <c r="R82" s="129">
        <f>SUMIFS(Collection!$J:$J, Collection!$A:$A, $A82, Collection!$B:$B, R$2)</f>
        <v>0</v>
      </c>
      <c r="S82" s="129">
        <f>SUMIFS(Collection!$J:$J, Collection!$A:$A, $A82, Collection!$B:$B, S$2)</f>
        <v>0</v>
      </c>
      <c r="T82" s="129">
        <f>SUMIFS(Collection!$J:$J, Collection!$A:$A, $A82, Collection!$B:$B, T$2)</f>
        <v>0</v>
      </c>
      <c r="U82" s="129">
        <f>SUMIFS(Collection!$J:$J, Collection!$A:$A, $A82, Collection!$B:$B, U$2)</f>
        <v>0</v>
      </c>
      <c r="V82" s="129">
        <f>SUMIFS(Collection!$J:$J, Collection!$A:$A, $A82, Collection!$B:$B, V$2)</f>
        <v>0</v>
      </c>
      <c r="W82" s="129">
        <f>SUMIFS(Collection!$J:$J, Collection!$A:$A, $A82, Collection!$B:$B, W$2)</f>
        <v>0</v>
      </c>
      <c r="X82" s="129">
        <f>SUMIFS(Collection!$J:$J, Collection!$A:$A, $A82, Collection!$B:$B, X$2)</f>
        <v>0</v>
      </c>
      <c r="Y82" s="129">
        <f>SUMIFS(Collection!$J:$J, Collection!$A:$A, $A82, Collection!$B:$B, Y$2)</f>
        <v>0</v>
      </c>
    </row>
    <row r="83" spans="1:25" s="61" customFormat="1">
      <c r="A83" s="136">
        <f t="shared" si="0"/>
        <v>42925</v>
      </c>
      <c r="B83" s="129">
        <f>SUMIFS(Collection!$J:$J, Collection!$A:$A, $A83, Collection!$B:$B, B$2)</f>
        <v>0</v>
      </c>
      <c r="C83" s="129">
        <f>SUMIFS(Collection!$J:$J, Collection!$A:$A, $A83, Collection!$B:$B, C$2)</f>
        <v>0</v>
      </c>
      <c r="D83" s="129">
        <f>SUMIFS(Collection!$J:$J, Collection!$A:$A, $A83, Collection!$B:$B, D$2)</f>
        <v>0</v>
      </c>
      <c r="E83" s="129">
        <f>SUMIFS(Collection!$J:$J, Collection!$A:$A, $A83, Collection!$B:$B, E$2)</f>
        <v>0</v>
      </c>
      <c r="F83" s="129">
        <f>SUMIFS(Collection!$J:$J, Collection!$A:$A, $A83, Collection!$B:$B, F$2)</f>
        <v>0</v>
      </c>
      <c r="G83" s="129">
        <f>SUMIFS(Collection!$J:$J, Collection!$A:$A, $A83, Collection!$B:$B, G$2)</f>
        <v>0</v>
      </c>
      <c r="H83" s="129">
        <f>SUMIFS(Collection!$J:$J, Collection!$A:$A, $A83, Collection!$B:$B, H$2)</f>
        <v>0</v>
      </c>
      <c r="I83" s="129">
        <f>SUMIFS(Collection!$J:$J, Collection!$A:$A, $A83, Collection!$B:$B, I$2)</f>
        <v>0</v>
      </c>
      <c r="J83" s="129">
        <f>SUMIFS(Collection!$J:$J, Collection!$A:$A, $A83, Collection!$B:$B, J$2)</f>
        <v>0</v>
      </c>
      <c r="K83" s="129">
        <f>SUMIFS(Collection!$J:$J, Collection!$A:$A, $A83, Collection!$B:$B, K$2)</f>
        <v>0</v>
      </c>
      <c r="L83" s="129">
        <f>SUMIFS(Collection!$J:$J, Collection!$A:$A, $A83, Collection!$B:$B, L$2)</f>
        <v>0</v>
      </c>
      <c r="M83" s="129">
        <f>SUMIFS(Collection!$J:$J, Collection!$A:$A, $A83, Collection!$B:$B, M$2)</f>
        <v>0</v>
      </c>
      <c r="N83" s="129">
        <f>SUMIFS(Collection!$J:$J, Collection!$A:$A, $A83, Collection!$B:$B, N$2)</f>
        <v>0</v>
      </c>
      <c r="O83" s="129">
        <f>SUMIFS(Collection!$J:$J, Collection!$A:$A, $A83, Collection!$B:$B, O$2)</f>
        <v>0</v>
      </c>
      <c r="P83" s="129">
        <f>SUMIFS(Collection!$J:$J, Collection!$A:$A, $A83, Collection!$B:$B, P$2)</f>
        <v>0</v>
      </c>
      <c r="Q83" s="129">
        <f>SUMIFS(Collection!$J:$J, Collection!$A:$A, $A83, Collection!$B:$B, Q$2)</f>
        <v>0</v>
      </c>
      <c r="R83" s="129">
        <f>SUMIFS(Collection!$J:$J, Collection!$A:$A, $A83, Collection!$B:$B, R$2)</f>
        <v>0</v>
      </c>
      <c r="S83" s="129">
        <f>SUMIFS(Collection!$J:$J, Collection!$A:$A, $A83, Collection!$B:$B, S$2)</f>
        <v>0</v>
      </c>
      <c r="T83" s="129">
        <f>SUMIFS(Collection!$J:$J, Collection!$A:$A, $A83, Collection!$B:$B, T$2)</f>
        <v>0</v>
      </c>
      <c r="U83" s="129">
        <f>SUMIFS(Collection!$J:$J, Collection!$A:$A, $A83, Collection!$B:$B, U$2)</f>
        <v>0</v>
      </c>
      <c r="V83" s="129">
        <f>SUMIFS(Collection!$J:$J, Collection!$A:$A, $A83, Collection!$B:$B, V$2)</f>
        <v>0</v>
      </c>
      <c r="W83" s="129">
        <f>SUMIFS(Collection!$J:$J, Collection!$A:$A, $A83, Collection!$B:$B, W$2)</f>
        <v>0</v>
      </c>
      <c r="X83" s="129">
        <f>SUMIFS(Collection!$J:$J, Collection!$A:$A, $A83, Collection!$B:$B, X$2)</f>
        <v>0</v>
      </c>
      <c r="Y83" s="129">
        <f>SUMIFS(Collection!$J:$J, Collection!$A:$A, $A83, Collection!$B:$B, Y$2)</f>
        <v>0</v>
      </c>
    </row>
    <row r="84" spans="1:25" s="62" customFormat="1" ht="16" thickBot="1">
      <c r="A84" s="137">
        <f t="shared" si="0"/>
        <v>42926</v>
      </c>
      <c r="B84" s="130">
        <f>SUMIFS(Collection!$J:$J, Collection!$A:$A, $A84, Collection!$B:$B, B$2)</f>
        <v>0</v>
      </c>
      <c r="C84" s="130">
        <f>SUMIFS(Collection!$J:$J, Collection!$A:$A, $A84, Collection!$B:$B, C$2)</f>
        <v>0</v>
      </c>
      <c r="D84" s="130">
        <f>SUMIFS(Collection!$J:$J, Collection!$A:$A, $A84, Collection!$B:$B, D$2)</f>
        <v>0</v>
      </c>
      <c r="E84" s="130">
        <f>SUMIFS(Collection!$J:$J, Collection!$A:$A, $A84, Collection!$B:$B, E$2)</f>
        <v>0</v>
      </c>
      <c r="F84" s="130">
        <f>SUMIFS(Collection!$J:$J, Collection!$A:$A, $A84, Collection!$B:$B, F$2)</f>
        <v>0</v>
      </c>
      <c r="G84" s="130">
        <f>SUMIFS(Collection!$J:$J, Collection!$A:$A, $A84, Collection!$B:$B, G$2)</f>
        <v>0</v>
      </c>
      <c r="H84" s="130">
        <f>SUMIFS(Collection!$J:$J, Collection!$A:$A, $A84, Collection!$B:$B, H$2)</f>
        <v>0</v>
      </c>
      <c r="I84" s="130">
        <f>SUMIFS(Collection!$J:$J, Collection!$A:$A, $A84, Collection!$B:$B, I$2)</f>
        <v>0</v>
      </c>
      <c r="J84" s="130">
        <f>SUMIFS(Collection!$J:$J, Collection!$A:$A, $A84, Collection!$B:$B, J$2)</f>
        <v>0</v>
      </c>
      <c r="K84" s="130">
        <f>SUMIFS(Collection!$J:$J, Collection!$A:$A, $A84, Collection!$B:$B, K$2)</f>
        <v>0</v>
      </c>
      <c r="L84" s="130">
        <f>SUMIFS(Collection!$J:$J, Collection!$A:$A, $A84, Collection!$B:$B, L$2)</f>
        <v>0</v>
      </c>
      <c r="M84" s="130">
        <f>SUMIFS(Collection!$J:$J, Collection!$A:$A, $A84, Collection!$B:$B, M$2)</f>
        <v>0</v>
      </c>
      <c r="N84" s="130">
        <f>SUMIFS(Collection!$J:$J, Collection!$A:$A, $A84, Collection!$B:$B, N$2)</f>
        <v>0</v>
      </c>
      <c r="O84" s="130">
        <f>SUMIFS(Collection!$J:$J, Collection!$A:$A, $A84, Collection!$B:$B, O$2)</f>
        <v>0</v>
      </c>
      <c r="P84" s="130">
        <f>SUMIFS(Collection!$J:$J, Collection!$A:$A, $A84, Collection!$B:$B, P$2)</f>
        <v>0</v>
      </c>
      <c r="Q84" s="130">
        <f>SUMIFS(Collection!$J:$J, Collection!$A:$A, $A84, Collection!$B:$B, Q$2)</f>
        <v>0</v>
      </c>
      <c r="R84" s="130">
        <f>SUMIFS(Collection!$J:$J, Collection!$A:$A, $A84, Collection!$B:$B, R$2)</f>
        <v>0</v>
      </c>
      <c r="S84" s="130">
        <f>SUMIFS(Collection!$J:$J, Collection!$A:$A, $A84, Collection!$B:$B, S$2)</f>
        <v>0</v>
      </c>
      <c r="T84" s="130">
        <f>SUMIFS(Collection!$J:$J, Collection!$A:$A, $A84, Collection!$B:$B, T$2)</f>
        <v>0</v>
      </c>
      <c r="U84" s="130">
        <f>SUMIFS(Collection!$J:$J, Collection!$A:$A, $A84, Collection!$B:$B, U$2)</f>
        <v>0</v>
      </c>
      <c r="V84" s="130">
        <f>SUMIFS(Collection!$J:$J, Collection!$A:$A, $A84, Collection!$B:$B, V$2)</f>
        <v>0</v>
      </c>
      <c r="W84" s="130">
        <f>SUMIFS(Collection!$J:$J, Collection!$A:$A, $A84, Collection!$B:$B, W$2)</f>
        <v>0</v>
      </c>
      <c r="X84" s="130">
        <f>SUMIFS(Collection!$J:$J, Collection!$A:$A, $A84, Collection!$B:$B, X$2)</f>
        <v>0</v>
      </c>
      <c r="Y84" s="130">
        <f>SUMIFS(Collection!$J:$J, Collection!$A:$A, $A84, Collection!$B:$B, Y$2)</f>
        <v>0</v>
      </c>
    </row>
    <row r="85" spans="1:25" s="60" customFormat="1">
      <c r="A85" s="135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</row>
    <row r="86" spans="1:25" s="61" customFormat="1">
      <c r="A86" s="136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</row>
    <row r="87" spans="1:25" s="61" customFormat="1">
      <c r="A87" s="136">
        <f>1+A84</f>
        <v>42927</v>
      </c>
      <c r="B87" s="129">
        <f>SUMIFS(Collection!$J:$J, Collection!$A:$A, $A87, Collection!$B:$B, B$2)</f>
        <v>0</v>
      </c>
      <c r="C87" s="129">
        <f>SUMIFS(Collection!$J:$J, Collection!$A:$A, $A87, Collection!$B:$B, C$2)</f>
        <v>0</v>
      </c>
      <c r="D87" s="129">
        <f>SUMIFS(Collection!$J:$J, Collection!$A:$A, $A87, Collection!$B:$B, D$2)</f>
        <v>0</v>
      </c>
      <c r="E87" s="129">
        <f>SUMIFS(Collection!$J:$J, Collection!$A:$A, $A87, Collection!$B:$B, E$2)</f>
        <v>0</v>
      </c>
      <c r="F87" s="129">
        <f>SUMIFS(Collection!$J:$J, Collection!$A:$A, $A87, Collection!$B:$B, F$2)</f>
        <v>0</v>
      </c>
      <c r="G87" s="129">
        <f>SUMIFS(Collection!$J:$J, Collection!$A:$A, $A87, Collection!$B:$B, G$2)</f>
        <v>0</v>
      </c>
      <c r="H87" s="129">
        <f>SUMIFS(Collection!$J:$J, Collection!$A:$A, $A87, Collection!$B:$B, H$2)</f>
        <v>0</v>
      </c>
      <c r="I87" s="129">
        <f>SUMIFS(Collection!$J:$J, Collection!$A:$A, $A87, Collection!$B:$B, I$2)</f>
        <v>0</v>
      </c>
      <c r="J87" s="129">
        <f>SUMIFS(Collection!$J:$J, Collection!$A:$A, $A87, Collection!$B:$B, J$2)</f>
        <v>0</v>
      </c>
      <c r="K87" s="129">
        <f>SUMIFS(Collection!$J:$J, Collection!$A:$A, $A87, Collection!$B:$B, K$2)</f>
        <v>0</v>
      </c>
      <c r="L87" s="129">
        <f>SUMIFS(Collection!$J:$J, Collection!$A:$A, $A87, Collection!$B:$B, L$2)</f>
        <v>0</v>
      </c>
      <c r="M87" s="129">
        <f>SUMIFS(Collection!$J:$J, Collection!$A:$A, $A87, Collection!$B:$B, M$2)</f>
        <v>0</v>
      </c>
      <c r="N87" s="129">
        <f>SUMIFS(Collection!$J:$J, Collection!$A:$A, $A87, Collection!$B:$B, N$2)</f>
        <v>0</v>
      </c>
      <c r="O87" s="129">
        <f>SUMIFS(Collection!$J:$J, Collection!$A:$A, $A87, Collection!$B:$B, O$2)</f>
        <v>0</v>
      </c>
      <c r="P87" s="129">
        <f>SUMIFS(Collection!$J:$J, Collection!$A:$A, $A87, Collection!$B:$B, P$2)</f>
        <v>0</v>
      </c>
      <c r="Q87" s="129">
        <f>SUMIFS(Collection!$J:$J, Collection!$A:$A, $A87, Collection!$B:$B, Q$2)</f>
        <v>0</v>
      </c>
      <c r="R87" s="129">
        <f>SUMIFS(Collection!$J:$J, Collection!$A:$A, $A87, Collection!$B:$B, R$2)</f>
        <v>0</v>
      </c>
      <c r="S87" s="129">
        <f>SUMIFS(Collection!$J:$J, Collection!$A:$A, $A87, Collection!$B:$B, S$2)</f>
        <v>0</v>
      </c>
      <c r="T87" s="129">
        <f>SUMIFS(Collection!$J:$J, Collection!$A:$A, $A87, Collection!$B:$B, T$2)</f>
        <v>0</v>
      </c>
      <c r="U87" s="129">
        <f>SUMIFS(Collection!$J:$J, Collection!$A:$A, $A87, Collection!$B:$B, U$2)</f>
        <v>0</v>
      </c>
      <c r="V87" s="129">
        <f>SUMIFS(Collection!$J:$J, Collection!$A:$A, $A87, Collection!$B:$B, V$2)</f>
        <v>0</v>
      </c>
      <c r="W87" s="129">
        <f>SUMIFS(Collection!$J:$J, Collection!$A:$A, $A87, Collection!$B:$B, W$2)</f>
        <v>0</v>
      </c>
      <c r="X87" s="129">
        <f>SUMIFS(Collection!$J:$J, Collection!$A:$A, $A87, Collection!$B:$B, X$2)</f>
        <v>0</v>
      </c>
      <c r="Y87" s="129">
        <f>SUMIFS(Collection!$J:$J, Collection!$A:$A, $A87, Collection!$B:$B, Y$2)</f>
        <v>0</v>
      </c>
    </row>
    <row r="88" spans="1:25" s="61" customFormat="1">
      <c r="A88" s="136">
        <f t="shared" si="0"/>
        <v>42928</v>
      </c>
      <c r="B88" s="129">
        <f>SUMIFS(Collection!$J:$J, Collection!$A:$A, $A88, Collection!$B:$B, B$2)</f>
        <v>0</v>
      </c>
      <c r="C88" s="129">
        <f>SUMIFS(Collection!$J:$J, Collection!$A:$A, $A88, Collection!$B:$B, C$2)</f>
        <v>0</v>
      </c>
      <c r="D88" s="129">
        <f>SUMIFS(Collection!$J:$J, Collection!$A:$A, $A88, Collection!$B:$B, D$2)</f>
        <v>0</v>
      </c>
      <c r="E88" s="129">
        <f>SUMIFS(Collection!$J:$J, Collection!$A:$A, $A88, Collection!$B:$B, E$2)</f>
        <v>0</v>
      </c>
      <c r="F88" s="129">
        <f>SUMIFS(Collection!$J:$J, Collection!$A:$A, $A88, Collection!$B:$B, F$2)</f>
        <v>0</v>
      </c>
      <c r="G88" s="129">
        <f>SUMIFS(Collection!$J:$J, Collection!$A:$A, $A88, Collection!$B:$B, G$2)</f>
        <v>0</v>
      </c>
      <c r="H88" s="129">
        <f>SUMIFS(Collection!$J:$J, Collection!$A:$A, $A88, Collection!$B:$B, H$2)</f>
        <v>0</v>
      </c>
      <c r="I88" s="129">
        <f>SUMIFS(Collection!$J:$J, Collection!$A:$A, $A88, Collection!$B:$B, I$2)</f>
        <v>0</v>
      </c>
      <c r="J88" s="129">
        <f>SUMIFS(Collection!$J:$J, Collection!$A:$A, $A88, Collection!$B:$B, J$2)</f>
        <v>0</v>
      </c>
      <c r="K88" s="129">
        <f>SUMIFS(Collection!$J:$J, Collection!$A:$A, $A88, Collection!$B:$B, K$2)</f>
        <v>0</v>
      </c>
      <c r="L88" s="129">
        <f>SUMIFS(Collection!$J:$J, Collection!$A:$A, $A88, Collection!$B:$B, L$2)</f>
        <v>0</v>
      </c>
      <c r="M88" s="129">
        <f>SUMIFS(Collection!$J:$J, Collection!$A:$A, $A88, Collection!$B:$B, M$2)</f>
        <v>0</v>
      </c>
      <c r="N88" s="129">
        <f>SUMIFS(Collection!$J:$J, Collection!$A:$A, $A88, Collection!$B:$B, N$2)</f>
        <v>0</v>
      </c>
      <c r="O88" s="129">
        <f>SUMIFS(Collection!$J:$J, Collection!$A:$A, $A88, Collection!$B:$B, O$2)</f>
        <v>0</v>
      </c>
      <c r="P88" s="129">
        <f>SUMIFS(Collection!$J:$J, Collection!$A:$A, $A88, Collection!$B:$B, P$2)</f>
        <v>0</v>
      </c>
      <c r="Q88" s="129">
        <f>SUMIFS(Collection!$J:$J, Collection!$A:$A, $A88, Collection!$B:$B, Q$2)</f>
        <v>0</v>
      </c>
      <c r="R88" s="129">
        <f>SUMIFS(Collection!$J:$J, Collection!$A:$A, $A88, Collection!$B:$B, R$2)</f>
        <v>0</v>
      </c>
      <c r="S88" s="129">
        <f>SUMIFS(Collection!$J:$J, Collection!$A:$A, $A88, Collection!$B:$B, S$2)</f>
        <v>0</v>
      </c>
      <c r="T88" s="129">
        <f>SUMIFS(Collection!$J:$J, Collection!$A:$A, $A88, Collection!$B:$B, T$2)</f>
        <v>0</v>
      </c>
      <c r="U88" s="129">
        <f>SUMIFS(Collection!$J:$J, Collection!$A:$A, $A88, Collection!$B:$B, U$2)</f>
        <v>0</v>
      </c>
      <c r="V88" s="129">
        <f>SUMIFS(Collection!$J:$J, Collection!$A:$A, $A88, Collection!$B:$B, V$2)</f>
        <v>0</v>
      </c>
      <c r="W88" s="129">
        <f>SUMIFS(Collection!$J:$J, Collection!$A:$A, $A88, Collection!$B:$B, W$2)</f>
        <v>0</v>
      </c>
      <c r="X88" s="129">
        <f>SUMIFS(Collection!$J:$J, Collection!$A:$A, $A88, Collection!$B:$B, X$2)</f>
        <v>0</v>
      </c>
      <c r="Y88" s="129">
        <f>SUMIFS(Collection!$J:$J, Collection!$A:$A, $A88, Collection!$B:$B, Y$2)</f>
        <v>0</v>
      </c>
    </row>
    <row r="89" spans="1:25" s="62" customFormat="1" ht="16" thickBot="1">
      <c r="A89" s="137">
        <f t="shared" si="0"/>
        <v>42929</v>
      </c>
      <c r="B89" s="130">
        <f>SUMIFS(Collection!$J:$J, Collection!$A:$A, $A89, Collection!$B:$B, B$2)</f>
        <v>0</v>
      </c>
      <c r="C89" s="130">
        <f>SUMIFS(Collection!$J:$J, Collection!$A:$A, $A89, Collection!$B:$B, C$2)</f>
        <v>0</v>
      </c>
      <c r="D89" s="130">
        <f>SUMIFS(Collection!$J:$J, Collection!$A:$A, $A89, Collection!$B:$B, D$2)</f>
        <v>0</v>
      </c>
      <c r="E89" s="130">
        <f>SUMIFS(Collection!$J:$J, Collection!$A:$A, $A89, Collection!$B:$B, E$2)</f>
        <v>0</v>
      </c>
      <c r="F89" s="130">
        <f>SUMIFS(Collection!$J:$J, Collection!$A:$A, $A89, Collection!$B:$B, F$2)</f>
        <v>0</v>
      </c>
      <c r="G89" s="130">
        <f>SUMIFS(Collection!$J:$J, Collection!$A:$A, $A89, Collection!$B:$B, G$2)</f>
        <v>0</v>
      </c>
      <c r="H89" s="130">
        <f>SUMIFS(Collection!$J:$J, Collection!$A:$A, $A89, Collection!$B:$B, H$2)</f>
        <v>0</v>
      </c>
      <c r="I89" s="130">
        <f>SUMIFS(Collection!$J:$J, Collection!$A:$A, $A89, Collection!$B:$B, I$2)</f>
        <v>0</v>
      </c>
      <c r="J89" s="130">
        <f>SUMIFS(Collection!$J:$J, Collection!$A:$A, $A89, Collection!$B:$B, J$2)</f>
        <v>0</v>
      </c>
      <c r="K89" s="130">
        <f>SUMIFS(Collection!$J:$J, Collection!$A:$A, $A89, Collection!$B:$B, K$2)</f>
        <v>0</v>
      </c>
      <c r="L89" s="130">
        <f>SUMIFS(Collection!$J:$J, Collection!$A:$A, $A89, Collection!$B:$B, L$2)</f>
        <v>0</v>
      </c>
      <c r="M89" s="130">
        <f>SUMIFS(Collection!$J:$J, Collection!$A:$A, $A89, Collection!$B:$B, M$2)</f>
        <v>0</v>
      </c>
      <c r="N89" s="130">
        <f>SUMIFS(Collection!$J:$J, Collection!$A:$A, $A89, Collection!$B:$B, N$2)</f>
        <v>0</v>
      </c>
      <c r="O89" s="130">
        <f>SUMIFS(Collection!$J:$J, Collection!$A:$A, $A89, Collection!$B:$B, O$2)</f>
        <v>0</v>
      </c>
      <c r="P89" s="130">
        <f>SUMIFS(Collection!$J:$J, Collection!$A:$A, $A89, Collection!$B:$B, P$2)</f>
        <v>0</v>
      </c>
      <c r="Q89" s="130">
        <f>SUMIFS(Collection!$J:$J, Collection!$A:$A, $A89, Collection!$B:$B, Q$2)</f>
        <v>0</v>
      </c>
      <c r="R89" s="130">
        <f>SUMIFS(Collection!$J:$J, Collection!$A:$A, $A89, Collection!$B:$B, R$2)</f>
        <v>0</v>
      </c>
      <c r="S89" s="130">
        <f>SUMIFS(Collection!$J:$J, Collection!$A:$A, $A89, Collection!$B:$B, S$2)</f>
        <v>0</v>
      </c>
      <c r="T89" s="130">
        <f>SUMIFS(Collection!$J:$J, Collection!$A:$A, $A89, Collection!$B:$B, T$2)</f>
        <v>0</v>
      </c>
      <c r="U89" s="130">
        <f>SUMIFS(Collection!$J:$J, Collection!$A:$A, $A89, Collection!$B:$B, U$2)</f>
        <v>0</v>
      </c>
      <c r="V89" s="130">
        <f>SUMIFS(Collection!$J:$J, Collection!$A:$A, $A89, Collection!$B:$B, V$2)</f>
        <v>0</v>
      </c>
      <c r="W89" s="130">
        <f>SUMIFS(Collection!$J:$J, Collection!$A:$A, $A89, Collection!$B:$B, W$2)</f>
        <v>0</v>
      </c>
      <c r="X89" s="130">
        <f>SUMIFS(Collection!$J:$J, Collection!$A:$A, $A89, Collection!$B:$B, X$2)</f>
        <v>0</v>
      </c>
      <c r="Y89" s="130">
        <f>SUMIFS(Collection!$J:$J, Collection!$A:$A, $A89, Collection!$B:$B, Y$2)</f>
        <v>0</v>
      </c>
    </row>
    <row r="90" spans="1:25" s="60" customFormat="1">
      <c r="A90" s="135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</row>
    <row r="91" spans="1:25" s="61" customFormat="1">
      <c r="A91" s="136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</row>
    <row r="92" spans="1:25" s="61" customFormat="1">
      <c r="A92" s="136">
        <f>1+A89</f>
        <v>42930</v>
      </c>
      <c r="B92" s="129">
        <f>SUMIFS(Collection!$J:$J, Collection!$A:$A, $A92, Collection!$B:$B, B$2)</f>
        <v>0</v>
      </c>
      <c r="C92" s="129">
        <f>SUMIFS(Collection!$J:$J, Collection!$A:$A, $A92, Collection!$B:$B, C$2)</f>
        <v>0</v>
      </c>
      <c r="D92" s="129">
        <f>SUMIFS(Collection!$J:$J, Collection!$A:$A, $A92, Collection!$B:$B, D$2)</f>
        <v>0</v>
      </c>
      <c r="E92" s="129">
        <f>SUMIFS(Collection!$J:$J, Collection!$A:$A, $A92, Collection!$B:$B, E$2)</f>
        <v>0</v>
      </c>
      <c r="F92" s="129">
        <f>SUMIFS(Collection!$J:$J, Collection!$A:$A, $A92, Collection!$B:$B, F$2)</f>
        <v>0</v>
      </c>
      <c r="G92" s="129">
        <f>SUMIFS(Collection!$J:$J, Collection!$A:$A, $A92, Collection!$B:$B, G$2)</f>
        <v>0</v>
      </c>
      <c r="H92" s="129">
        <f>SUMIFS(Collection!$J:$J, Collection!$A:$A, $A92, Collection!$B:$B, H$2)</f>
        <v>0</v>
      </c>
      <c r="I92" s="129">
        <f>SUMIFS(Collection!$J:$J, Collection!$A:$A, $A92, Collection!$B:$B, I$2)</f>
        <v>0</v>
      </c>
      <c r="J92" s="129">
        <f>SUMIFS(Collection!$J:$J, Collection!$A:$A, $A92, Collection!$B:$B, J$2)</f>
        <v>0</v>
      </c>
      <c r="K92" s="129">
        <f>SUMIFS(Collection!$J:$J, Collection!$A:$A, $A92, Collection!$B:$B, K$2)</f>
        <v>0</v>
      </c>
      <c r="L92" s="129">
        <f>SUMIFS(Collection!$J:$J, Collection!$A:$A, $A92, Collection!$B:$B, L$2)</f>
        <v>0</v>
      </c>
      <c r="M92" s="129">
        <f>SUMIFS(Collection!$J:$J, Collection!$A:$A, $A92, Collection!$B:$B, M$2)</f>
        <v>0</v>
      </c>
      <c r="N92" s="129">
        <f>SUMIFS(Collection!$J:$J, Collection!$A:$A, $A92, Collection!$B:$B, N$2)</f>
        <v>0</v>
      </c>
      <c r="O92" s="129">
        <f>SUMIFS(Collection!$J:$J, Collection!$A:$A, $A92, Collection!$B:$B, O$2)</f>
        <v>0</v>
      </c>
      <c r="P92" s="129">
        <f>SUMIFS(Collection!$J:$J, Collection!$A:$A, $A92, Collection!$B:$B, P$2)</f>
        <v>0</v>
      </c>
      <c r="Q92" s="129">
        <f>SUMIFS(Collection!$J:$J, Collection!$A:$A, $A92, Collection!$B:$B, Q$2)</f>
        <v>0</v>
      </c>
      <c r="R92" s="129">
        <f>SUMIFS(Collection!$J:$J, Collection!$A:$A, $A92, Collection!$B:$B, R$2)</f>
        <v>0</v>
      </c>
      <c r="S92" s="129">
        <f>SUMIFS(Collection!$J:$J, Collection!$A:$A, $A92, Collection!$B:$B, S$2)</f>
        <v>0</v>
      </c>
      <c r="T92" s="129">
        <f>SUMIFS(Collection!$J:$J, Collection!$A:$A, $A92, Collection!$B:$B, T$2)</f>
        <v>0</v>
      </c>
      <c r="U92" s="129">
        <f>SUMIFS(Collection!$J:$J, Collection!$A:$A, $A92, Collection!$B:$B, U$2)</f>
        <v>0</v>
      </c>
      <c r="V92" s="129">
        <f>SUMIFS(Collection!$J:$J, Collection!$A:$A, $A92, Collection!$B:$B, V$2)</f>
        <v>0</v>
      </c>
      <c r="W92" s="129">
        <f>SUMIFS(Collection!$J:$J, Collection!$A:$A, $A92, Collection!$B:$B, W$2)</f>
        <v>0</v>
      </c>
      <c r="X92" s="129">
        <f>SUMIFS(Collection!$J:$J, Collection!$A:$A, $A92, Collection!$B:$B, X$2)</f>
        <v>0</v>
      </c>
      <c r="Y92" s="129">
        <f>SUMIFS(Collection!$J:$J, Collection!$A:$A, $A92, Collection!$B:$B, Y$2)</f>
        <v>0</v>
      </c>
    </row>
    <row r="93" spans="1:25" s="61" customFormat="1">
      <c r="A93" s="136">
        <f t="shared" si="0"/>
        <v>42931</v>
      </c>
      <c r="B93" s="129">
        <f>SUMIFS(Collection!$J:$J, Collection!$A:$A, $A93, Collection!$B:$B, B$2)</f>
        <v>0</v>
      </c>
      <c r="C93" s="129">
        <f>SUMIFS(Collection!$J:$J, Collection!$A:$A, $A93, Collection!$B:$B, C$2)</f>
        <v>0</v>
      </c>
      <c r="D93" s="129">
        <f>SUMIFS(Collection!$J:$J, Collection!$A:$A, $A93, Collection!$B:$B, D$2)</f>
        <v>0</v>
      </c>
      <c r="E93" s="129">
        <f>SUMIFS(Collection!$J:$J, Collection!$A:$A, $A93, Collection!$B:$B, E$2)</f>
        <v>0</v>
      </c>
      <c r="F93" s="129">
        <f>SUMIFS(Collection!$J:$J, Collection!$A:$A, $A93, Collection!$B:$B, F$2)</f>
        <v>0</v>
      </c>
      <c r="G93" s="129">
        <f>SUMIFS(Collection!$J:$J, Collection!$A:$A, $A93, Collection!$B:$B, G$2)</f>
        <v>0</v>
      </c>
      <c r="H93" s="129">
        <f>SUMIFS(Collection!$J:$J, Collection!$A:$A, $A93, Collection!$B:$B, H$2)</f>
        <v>0</v>
      </c>
      <c r="I93" s="129">
        <f>SUMIFS(Collection!$J:$J, Collection!$A:$A, $A93, Collection!$B:$B, I$2)</f>
        <v>0</v>
      </c>
      <c r="J93" s="129">
        <f>SUMIFS(Collection!$J:$J, Collection!$A:$A, $A93, Collection!$B:$B, J$2)</f>
        <v>0</v>
      </c>
      <c r="K93" s="129">
        <f>SUMIFS(Collection!$J:$J, Collection!$A:$A, $A93, Collection!$B:$B, K$2)</f>
        <v>0</v>
      </c>
      <c r="L93" s="129">
        <f>SUMIFS(Collection!$J:$J, Collection!$A:$A, $A93, Collection!$B:$B, L$2)</f>
        <v>0</v>
      </c>
      <c r="M93" s="129">
        <f>SUMIFS(Collection!$J:$J, Collection!$A:$A, $A93, Collection!$B:$B, M$2)</f>
        <v>0</v>
      </c>
      <c r="N93" s="129">
        <f>SUMIFS(Collection!$J:$J, Collection!$A:$A, $A93, Collection!$B:$B, N$2)</f>
        <v>0</v>
      </c>
      <c r="O93" s="129">
        <f>SUMIFS(Collection!$J:$J, Collection!$A:$A, $A93, Collection!$B:$B, O$2)</f>
        <v>0</v>
      </c>
      <c r="P93" s="129">
        <f>SUMIFS(Collection!$J:$J, Collection!$A:$A, $A93, Collection!$B:$B, P$2)</f>
        <v>0</v>
      </c>
      <c r="Q93" s="129">
        <f>SUMIFS(Collection!$J:$J, Collection!$A:$A, $A93, Collection!$B:$B, Q$2)</f>
        <v>0</v>
      </c>
      <c r="R93" s="129">
        <f>SUMIFS(Collection!$J:$J, Collection!$A:$A, $A93, Collection!$B:$B, R$2)</f>
        <v>0</v>
      </c>
      <c r="S93" s="129">
        <f>SUMIFS(Collection!$J:$J, Collection!$A:$A, $A93, Collection!$B:$B, S$2)</f>
        <v>0</v>
      </c>
      <c r="T93" s="129">
        <f>SUMIFS(Collection!$J:$J, Collection!$A:$A, $A93, Collection!$B:$B, T$2)</f>
        <v>0</v>
      </c>
      <c r="U93" s="129">
        <f>SUMIFS(Collection!$J:$J, Collection!$A:$A, $A93, Collection!$B:$B, U$2)</f>
        <v>0</v>
      </c>
      <c r="V93" s="129">
        <f>SUMIFS(Collection!$J:$J, Collection!$A:$A, $A93, Collection!$B:$B, V$2)</f>
        <v>0</v>
      </c>
      <c r="W93" s="129">
        <f>SUMIFS(Collection!$J:$J, Collection!$A:$A, $A93, Collection!$B:$B, W$2)</f>
        <v>0</v>
      </c>
      <c r="X93" s="129">
        <f>SUMIFS(Collection!$J:$J, Collection!$A:$A, $A93, Collection!$B:$B, X$2)</f>
        <v>0</v>
      </c>
      <c r="Y93" s="129">
        <f>SUMIFS(Collection!$J:$J, Collection!$A:$A, $A93, Collection!$B:$B, Y$2)</f>
        <v>0</v>
      </c>
    </row>
    <row r="94" spans="1:25" s="61" customFormat="1">
      <c r="A94" s="136">
        <f t="shared" ref="A94:A96" si="1">1+A93</f>
        <v>42932</v>
      </c>
      <c r="B94" s="129">
        <f>SUMIFS(Collection!$J:$J, Collection!$A:$A, $A94, Collection!$B:$B, B$2)</f>
        <v>0</v>
      </c>
      <c r="C94" s="129">
        <f>SUMIFS(Collection!$J:$J, Collection!$A:$A, $A94, Collection!$B:$B, C$2)</f>
        <v>0</v>
      </c>
      <c r="D94" s="129">
        <f>SUMIFS(Collection!$J:$J, Collection!$A:$A, $A94, Collection!$B:$B, D$2)</f>
        <v>0</v>
      </c>
      <c r="E94" s="129">
        <f>SUMIFS(Collection!$J:$J, Collection!$A:$A, $A94, Collection!$B:$B, E$2)</f>
        <v>0</v>
      </c>
      <c r="F94" s="129">
        <f>SUMIFS(Collection!$J:$J, Collection!$A:$A, $A94, Collection!$B:$B, F$2)</f>
        <v>0</v>
      </c>
      <c r="G94" s="129">
        <f>SUMIFS(Collection!$J:$J, Collection!$A:$A, $A94, Collection!$B:$B, G$2)</f>
        <v>0</v>
      </c>
      <c r="H94" s="129">
        <f>SUMIFS(Collection!$J:$J, Collection!$A:$A, $A94, Collection!$B:$B, H$2)</f>
        <v>0</v>
      </c>
      <c r="I94" s="129">
        <f>SUMIFS(Collection!$J:$J, Collection!$A:$A, $A94, Collection!$B:$B, I$2)</f>
        <v>0</v>
      </c>
      <c r="J94" s="129">
        <f>SUMIFS(Collection!$J:$J, Collection!$A:$A, $A94, Collection!$B:$B, J$2)</f>
        <v>0</v>
      </c>
      <c r="K94" s="129">
        <f>SUMIFS(Collection!$J:$J, Collection!$A:$A, $A94, Collection!$B:$B, K$2)</f>
        <v>0</v>
      </c>
      <c r="L94" s="129">
        <f>SUMIFS(Collection!$J:$J, Collection!$A:$A, $A94, Collection!$B:$B, L$2)</f>
        <v>0</v>
      </c>
      <c r="M94" s="129">
        <f>SUMIFS(Collection!$J:$J, Collection!$A:$A, $A94, Collection!$B:$B, M$2)</f>
        <v>0</v>
      </c>
      <c r="N94" s="129">
        <f>SUMIFS(Collection!$J:$J, Collection!$A:$A, $A94, Collection!$B:$B, N$2)</f>
        <v>0</v>
      </c>
      <c r="O94" s="129">
        <f>SUMIFS(Collection!$J:$J, Collection!$A:$A, $A94, Collection!$B:$B, O$2)</f>
        <v>0</v>
      </c>
      <c r="P94" s="129">
        <f>SUMIFS(Collection!$J:$J, Collection!$A:$A, $A94, Collection!$B:$B, P$2)</f>
        <v>0</v>
      </c>
      <c r="Q94" s="129">
        <f>SUMIFS(Collection!$J:$J, Collection!$A:$A, $A94, Collection!$B:$B, Q$2)</f>
        <v>0</v>
      </c>
      <c r="R94" s="129">
        <f>SUMIFS(Collection!$J:$J, Collection!$A:$A, $A94, Collection!$B:$B, R$2)</f>
        <v>0</v>
      </c>
      <c r="S94" s="129">
        <f>SUMIFS(Collection!$J:$J, Collection!$A:$A, $A94, Collection!$B:$B, S$2)</f>
        <v>0</v>
      </c>
      <c r="T94" s="129">
        <f>SUMIFS(Collection!$J:$J, Collection!$A:$A, $A94, Collection!$B:$B, T$2)</f>
        <v>0</v>
      </c>
      <c r="U94" s="129">
        <f>SUMIFS(Collection!$J:$J, Collection!$A:$A, $A94, Collection!$B:$B, U$2)</f>
        <v>0</v>
      </c>
      <c r="V94" s="129">
        <f>SUMIFS(Collection!$J:$J, Collection!$A:$A, $A94, Collection!$B:$B, V$2)</f>
        <v>0</v>
      </c>
      <c r="W94" s="129">
        <f>SUMIFS(Collection!$J:$J, Collection!$A:$A, $A94, Collection!$B:$B, W$2)</f>
        <v>0</v>
      </c>
      <c r="X94" s="129">
        <f>SUMIFS(Collection!$J:$J, Collection!$A:$A, $A94, Collection!$B:$B, X$2)</f>
        <v>0</v>
      </c>
      <c r="Y94" s="129">
        <f>SUMIFS(Collection!$J:$J, Collection!$A:$A, $A94, Collection!$B:$B, Y$2)</f>
        <v>0</v>
      </c>
    </row>
    <row r="95" spans="1:25" s="62" customFormat="1" ht="16" thickBot="1">
      <c r="A95" s="137">
        <f t="shared" si="1"/>
        <v>42933</v>
      </c>
      <c r="B95" s="130">
        <f>SUMIFS(Collection!$J:$J, Collection!$A:$A, $A95, Collection!$B:$B, B$2)</f>
        <v>0</v>
      </c>
      <c r="C95" s="130">
        <f>SUMIFS(Collection!$J:$J, Collection!$A:$A, $A95, Collection!$B:$B, C$2)</f>
        <v>0</v>
      </c>
      <c r="D95" s="130">
        <f>SUMIFS(Collection!$J:$J, Collection!$A:$A, $A95, Collection!$B:$B, D$2)</f>
        <v>0</v>
      </c>
      <c r="E95" s="130">
        <f>SUMIFS(Collection!$J:$J, Collection!$A:$A, $A95, Collection!$B:$B, E$2)</f>
        <v>0</v>
      </c>
      <c r="F95" s="130">
        <f>SUMIFS(Collection!$J:$J, Collection!$A:$A, $A95, Collection!$B:$B, F$2)</f>
        <v>0</v>
      </c>
      <c r="G95" s="130">
        <f>SUMIFS(Collection!$J:$J, Collection!$A:$A, $A95, Collection!$B:$B, G$2)</f>
        <v>0</v>
      </c>
      <c r="H95" s="130">
        <f>SUMIFS(Collection!$J:$J, Collection!$A:$A, $A95, Collection!$B:$B, H$2)</f>
        <v>0</v>
      </c>
      <c r="I95" s="130">
        <f>SUMIFS(Collection!$J:$J, Collection!$A:$A, $A95, Collection!$B:$B, I$2)</f>
        <v>0</v>
      </c>
      <c r="J95" s="130">
        <f>SUMIFS(Collection!$J:$J, Collection!$A:$A, $A95, Collection!$B:$B, J$2)</f>
        <v>0</v>
      </c>
      <c r="K95" s="130">
        <f>SUMIFS(Collection!$J:$J, Collection!$A:$A, $A95, Collection!$B:$B, K$2)</f>
        <v>0</v>
      </c>
      <c r="L95" s="130">
        <f>SUMIFS(Collection!$J:$J, Collection!$A:$A, $A95, Collection!$B:$B, L$2)</f>
        <v>0</v>
      </c>
      <c r="M95" s="130">
        <f>SUMIFS(Collection!$J:$J, Collection!$A:$A, $A95, Collection!$B:$B, M$2)</f>
        <v>0</v>
      </c>
      <c r="N95" s="130">
        <f>SUMIFS(Collection!$J:$J, Collection!$A:$A, $A95, Collection!$B:$B, N$2)</f>
        <v>0</v>
      </c>
      <c r="O95" s="130">
        <f>SUMIFS(Collection!$J:$J, Collection!$A:$A, $A95, Collection!$B:$B, O$2)</f>
        <v>0</v>
      </c>
      <c r="P95" s="130">
        <f>SUMIFS(Collection!$J:$J, Collection!$A:$A, $A95, Collection!$B:$B, P$2)</f>
        <v>0</v>
      </c>
      <c r="Q95" s="130">
        <f>SUMIFS(Collection!$J:$J, Collection!$A:$A, $A95, Collection!$B:$B, Q$2)</f>
        <v>0</v>
      </c>
      <c r="R95" s="130">
        <f>SUMIFS(Collection!$J:$J, Collection!$A:$A, $A95, Collection!$B:$B, R$2)</f>
        <v>0</v>
      </c>
      <c r="S95" s="130">
        <f>SUMIFS(Collection!$J:$J, Collection!$A:$A, $A95, Collection!$B:$B, S$2)</f>
        <v>0</v>
      </c>
      <c r="T95" s="130">
        <f>SUMIFS(Collection!$J:$J, Collection!$A:$A, $A95, Collection!$B:$B, T$2)</f>
        <v>0</v>
      </c>
      <c r="U95" s="130">
        <f>SUMIFS(Collection!$J:$J, Collection!$A:$A, $A95, Collection!$B:$B, U$2)</f>
        <v>0</v>
      </c>
      <c r="V95" s="130">
        <f>SUMIFS(Collection!$J:$J, Collection!$A:$A, $A95, Collection!$B:$B, V$2)</f>
        <v>0</v>
      </c>
      <c r="W95" s="130">
        <f>SUMIFS(Collection!$J:$J, Collection!$A:$A, $A95, Collection!$B:$B, W$2)</f>
        <v>0</v>
      </c>
      <c r="X95" s="130">
        <f>SUMIFS(Collection!$J:$J, Collection!$A:$A, $A95, Collection!$B:$B, X$2)</f>
        <v>0</v>
      </c>
      <c r="Y95" s="130">
        <f>SUMIFS(Collection!$J:$J, Collection!$A:$A, $A95, Collection!$B:$B, Y$2)</f>
        <v>0</v>
      </c>
    </row>
    <row r="96" spans="1:25">
      <c r="A96" s="134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Ruler="0" workbookViewId="0">
      <selection activeCell="A17" sqref="A2:A17"/>
    </sheetView>
  </sheetViews>
  <sheetFormatPr baseColWidth="10" defaultRowHeight="15" x14ac:dyDescent="0"/>
  <cols>
    <col min="1" max="1" width="18.33203125" style="20" customWidth="1"/>
    <col min="2" max="2" width="11.5" bestFit="1" customWidth="1"/>
  </cols>
  <sheetData>
    <row r="1" spans="1:4">
      <c r="A1" s="127" t="s">
        <v>146</v>
      </c>
    </row>
    <row r="2" spans="1:4" ht="17" customHeight="1">
      <c r="A2" t="s">
        <v>106</v>
      </c>
      <c r="B2" s="18"/>
      <c r="C2" s="18"/>
      <c r="D2" s="18"/>
    </row>
    <row r="3" spans="1:4">
      <c r="A3" t="s">
        <v>87</v>
      </c>
      <c r="B3" s="20"/>
    </row>
    <row r="4" spans="1:4">
      <c r="A4" t="s">
        <v>79</v>
      </c>
      <c r="B4" s="20"/>
      <c r="C4" s="57"/>
      <c r="D4" s="57"/>
    </row>
    <row r="5" spans="1:4">
      <c r="A5" t="s">
        <v>143</v>
      </c>
      <c r="B5" s="20"/>
    </row>
    <row r="6" spans="1:4">
      <c r="A6" t="s">
        <v>80</v>
      </c>
      <c r="B6" s="20"/>
      <c r="C6" s="57"/>
      <c r="D6" s="57"/>
    </row>
    <row r="7" spans="1:4">
      <c r="A7" t="s">
        <v>88</v>
      </c>
      <c r="B7" s="20"/>
    </row>
    <row r="8" spans="1:4">
      <c r="A8" t="s">
        <v>144</v>
      </c>
      <c r="B8" s="20"/>
    </row>
    <row r="9" spans="1:4">
      <c r="A9" t="s">
        <v>145</v>
      </c>
      <c r="B9" s="20"/>
    </row>
    <row r="10" spans="1:4">
      <c r="A10" t="s">
        <v>21</v>
      </c>
      <c r="B10" s="20"/>
      <c r="C10" s="57"/>
      <c r="D10" s="57"/>
    </row>
    <row r="11" spans="1:4">
      <c r="A11" t="s">
        <v>121</v>
      </c>
      <c r="B11" s="20"/>
    </row>
    <row r="12" spans="1:4">
      <c r="A12" t="s">
        <v>141</v>
      </c>
      <c r="B12" s="20"/>
    </row>
    <row r="13" spans="1:4">
      <c r="A13" t="s">
        <v>142</v>
      </c>
      <c r="B13" s="20"/>
    </row>
    <row r="14" spans="1:4">
      <c r="A14" t="s">
        <v>46</v>
      </c>
      <c r="B14" s="20"/>
    </row>
    <row r="15" spans="1:4">
      <c r="A15" t="s">
        <v>38</v>
      </c>
      <c r="B15" s="20"/>
    </row>
    <row r="16" spans="1:4">
      <c r="A16" t="s">
        <v>37</v>
      </c>
      <c r="B16" s="20"/>
    </row>
    <row r="17" spans="1:4">
      <c r="A17" t="s">
        <v>17</v>
      </c>
      <c r="B17" s="20"/>
    </row>
    <row r="18" spans="1:4">
      <c r="C18" s="57"/>
      <c r="D18" s="5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Ruler="0" workbookViewId="0">
      <selection activeCell="E23" sqref="E23"/>
    </sheetView>
  </sheetViews>
  <sheetFormatPr baseColWidth="10" defaultRowHeight="15" x14ac:dyDescent="0"/>
  <cols>
    <col min="2" max="2" width="19" customWidth="1"/>
    <col min="3" max="3" width="17.5" customWidth="1"/>
    <col min="4" max="4" width="16.6640625" customWidth="1"/>
    <col min="5" max="5" width="14.6640625" customWidth="1"/>
  </cols>
  <sheetData>
    <row r="1" spans="2:5" ht="28" customHeight="1"/>
    <row r="2" spans="2:5" s="35" customFormat="1" ht="36">
      <c r="B2" s="36" t="s">
        <v>120</v>
      </c>
      <c r="C2" s="35" t="s">
        <v>122</v>
      </c>
      <c r="D2" s="35" t="s">
        <v>124</v>
      </c>
      <c r="E2" s="35" t="s">
        <v>125</v>
      </c>
    </row>
    <row r="3" spans="2:5">
      <c r="B3" s="17" t="s">
        <v>99</v>
      </c>
      <c r="C3" s="20">
        <f>SUMIF(Collection!B:B, B3, Collection!J:J)</f>
        <v>252916.66666666666</v>
      </c>
    </row>
    <row r="4" spans="2:5">
      <c r="B4" s="8" t="s">
        <v>31</v>
      </c>
      <c r="C4" s="20">
        <f>SUMIF(Collection!B:B, B4, Collection!J:J)</f>
        <v>246666.66666666666</v>
      </c>
    </row>
    <row r="5" spans="2:5">
      <c r="B5" s="17" t="s">
        <v>49</v>
      </c>
      <c r="C5" s="20">
        <f>SUMIF(Collection!B:B, B5, Collection!J:J)</f>
        <v>5183.3333333333339</v>
      </c>
    </row>
    <row r="6" spans="2:5">
      <c r="B6" s="8" t="s">
        <v>47</v>
      </c>
      <c r="C6" s="20">
        <f>SUMIF(Collection!B:B, B6, Collection!J:J)</f>
        <v>315158.33333333331</v>
      </c>
    </row>
    <row r="7" spans="2:5">
      <c r="B7" s="8" t="s">
        <v>50</v>
      </c>
      <c r="C7" s="20">
        <f>SUMIF(Collection!B:B, B7, Collection!J:J)</f>
        <v>125941.66666666666</v>
      </c>
    </row>
    <row r="8" spans="2:5">
      <c r="B8" s="17" t="s">
        <v>39</v>
      </c>
      <c r="C8" s="20">
        <f>SUMIF(Collection!B:B, B8, Collection!J:J)</f>
        <v>150400</v>
      </c>
    </row>
    <row r="9" spans="2:5">
      <c r="B9" s="8" t="s">
        <v>123</v>
      </c>
      <c r="C9" s="20">
        <f>SUMIF(Collection!B:B, B9, Collection!J:J)</f>
        <v>0</v>
      </c>
    </row>
    <row r="10" spans="2:5">
      <c r="B10" s="17" t="s">
        <v>98</v>
      </c>
      <c r="C10" s="20">
        <f>SUMIF(Collection!B:B, B10, Collection!J:J)</f>
        <v>506216.66666666669</v>
      </c>
    </row>
    <row r="11" spans="2:5">
      <c r="B11" s="8" t="s">
        <v>27</v>
      </c>
      <c r="C11" s="20">
        <f>SUMIF(Collection!B:B, B11, Collection!J:J)</f>
        <v>1402816.6666666667</v>
      </c>
    </row>
    <row r="12" spans="2:5">
      <c r="B12" s="8" t="s">
        <v>23</v>
      </c>
      <c r="C12" s="20">
        <f>SUMIF(Collection!B:B, B12, Collection!J:J)</f>
        <v>504443.33333333331</v>
      </c>
    </row>
    <row r="13" spans="2:5">
      <c r="B13" s="8" t="s">
        <v>24</v>
      </c>
      <c r="C13" s="20">
        <f>SUMIF(Collection!B:B, B13, Collection!J:J)</f>
        <v>459116.66666666663</v>
      </c>
    </row>
    <row r="14" spans="2:5">
      <c r="B14" s="17" t="s">
        <v>34</v>
      </c>
      <c r="C14" s="20">
        <f>SUMIF(Collection!B:B, B14, Collection!J:J)</f>
        <v>932516.66666666674</v>
      </c>
    </row>
    <row r="15" spans="2:5">
      <c r="B15" s="17" t="s">
        <v>25</v>
      </c>
      <c r="C15" s="20">
        <f>SUMIF(Collection!B:B, B15, Collection!J:J)</f>
        <v>533383.33333333326</v>
      </c>
    </row>
    <row r="16" spans="2:5">
      <c r="B16" s="8" t="s">
        <v>36</v>
      </c>
      <c r="C16" s="20">
        <f>SUMIF(Collection!B:B, B16, Collection!J:J)</f>
        <v>467850</v>
      </c>
    </row>
    <row r="17" spans="2:3">
      <c r="B17" s="8" t="s">
        <v>44</v>
      </c>
      <c r="C17" s="20">
        <f>SUMIF(Collection!B:B, B17, Collection!J:J)</f>
        <v>399000</v>
      </c>
    </row>
    <row r="18" spans="2:3">
      <c r="B18" s="8" t="s">
        <v>48</v>
      </c>
      <c r="C18" s="20">
        <f>SUMIF(Collection!B:B, B18, Collection!J:J)</f>
        <v>463693.33333333337</v>
      </c>
    </row>
    <row r="19" spans="2:3">
      <c r="B19" s="17" t="s">
        <v>89</v>
      </c>
      <c r="C19" s="20">
        <f>SUMIF(Collection!B:B, B19, Collection!J:J)</f>
        <v>234986.66666666666</v>
      </c>
    </row>
    <row r="20" spans="2:3">
      <c r="B20" s="17" t="s">
        <v>110</v>
      </c>
      <c r="C20" s="20">
        <f>SUMIF(Collection!B:B, B20, Collection!J:J)</f>
        <v>322546.66666666669</v>
      </c>
    </row>
    <row r="21" spans="2:3">
      <c r="B21" s="17" t="s">
        <v>121</v>
      </c>
      <c r="C21" s="20">
        <f>SUMIF(Collection!B:B, B21, Collection!J:J)</f>
        <v>0</v>
      </c>
    </row>
    <row r="22" spans="2:3">
      <c r="B22" s="8" t="s">
        <v>21</v>
      </c>
      <c r="C22" s="20">
        <f>SUMIF(Collection!B:B, B22, Collection!J:J)</f>
        <v>149994.44444444444</v>
      </c>
    </row>
    <row r="23" spans="2:3">
      <c r="B23" s="17" t="s">
        <v>17</v>
      </c>
      <c r="C23" s="20">
        <f>SUMIF(Collection!B:B, B23, Collection!J:J)</f>
        <v>304848.33333333337</v>
      </c>
    </row>
    <row r="24" spans="2:3">
      <c r="B24" s="8" t="s">
        <v>20</v>
      </c>
      <c r="C24" s="20">
        <f>SUMIF(Collection!B:B, B24, Collection!J:J)</f>
        <v>432200</v>
      </c>
    </row>
    <row r="25" spans="2:3">
      <c r="B25" s="8" t="s">
        <v>38</v>
      </c>
      <c r="C25" s="20">
        <f>SUMIF(Collection!B:B, B25, Collection!J:J)</f>
        <v>91708.333333333343</v>
      </c>
    </row>
    <row r="26" spans="2:3">
      <c r="B26" s="8" t="s">
        <v>46</v>
      </c>
      <c r="C26" s="20">
        <f>SUMIF(Collection!B:B, B26, Collection!J:J)</f>
        <v>308606.66666666669</v>
      </c>
    </row>
  </sheetData>
  <sortState ref="B3:E26">
    <sortCondition ref="B3:B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Ruler="0" zoomScale="80" zoomScaleNormal="80" zoomScalePageLayoutView="80" workbookViewId="0">
      <selection activeCell="BD11" sqref="BD11"/>
    </sheetView>
  </sheetViews>
  <sheetFormatPr baseColWidth="10" defaultRowHeight="15" x14ac:dyDescent="0"/>
  <cols>
    <col min="1" max="1" width="10.83203125" style="34"/>
    <col min="2" max="2" width="15.33203125" style="34" bestFit="1" customWidth="1"/>
    <col min="3" max="3" width="10.6640625" style="34" customWidth="1"/>
    <col min="4" max="4" width="14.33203125" style="34" bestFit="1" customWidth="1"/>
    <col min="5" max="5" width="9.6640625" style="34" customWidth="1"/>
    <col min="6" max="6" width="11.83203125" style="34" customWidth="1"/>
    <col min="7" max="7" width="13.1640625" style="34" customWidth="1"/>
    <col min="8" max="8" width="10.83203125" style="34" customWidth="1"/>
    <col min="9" max="9" width="9.5" style="34" customWidth="1"/>
    <col min="10" max="10" width="11.5" style="34" bestFit="1" customWidth="1"/>
    <col min="11" max="11" width="9.5" style="34" customWidth="1"/>
    <col min="12" max="12" width="11.5" style="34" bestFit="1" customWidth="1"/>
    <col min="13" max="13" width="10.83203125" style="34" customWidth="1"/>
    <col min="14" max="14" width="11.5" style="34" bestFit="1" customWidth="1"/>
    <col min="15" max="15" width="12" style="34" customWidth="1"/>
    <col min="16" max="16" width="15.33203125" style="34" bestFit="1" customWidth="1"/>
    <col min="17" max="17" width="15.1640625" style="34" bestFit="1" customWidth="1"/>
    <col min="18" max="18" width="13.5" style="34" bestFit="1" customWidth="1"/>
    <col min="19" max="19" width="11.5" style="34" bestFit="1" customWidth="1"/>
    <col min="20" max="20" width="14.1640625" style="34" bestFit="1" customWidth="1"/>
    <col min="21" max="21" width="11.5" style="34" bestFit="1" customWidth="1"/>
    <col min="22" max="22" width="13.33203125" style="34" customWidth="1"/>
    <col min="23" max="23" width="10.83203125" style="34" customWidth="1"/>
    <col min="24" max="24" width="9.1640625" style="34" customWidth="1"/>
    <col min="25" max="25" width="12.5" style="34" bestFit="1" customWidth="1"/>
    <col min="26" max="26" width="10.83203125" style="34"/>
    <col min="27" max="27" width="16.83203125" style="34" customWidth="1"/>
    <col min="28" max="28" width="14.33203125" style="34" customWidth="1"/>
    <col min="29" max="29" width="19.1640625" style="34" customWidth="1"/>
    <col min="30" max="30" width="13.5" style="34" customWidth="1"/>
    <col min="31" max="16384" width="10.83203125" style="34"/>
  </cols>
  <sheetData>
    <row r="1" spans="1:30">
      <c r="A1" s="34" t="s">
        <v>126</v>
      </c>
    </row>
    <row r="2" spans="1:30" s="35" customFormat="1" ht="47" customHeight="1">
      <c r="B2" s="36" t="s">
        <v>27</v>
      </c>
      <c r="C2" s="37" t="s">
        <v>34</v>
      </c>
      <c r="D2" s="37" t="s">
        <v>25</v>
      </c>
      <c r="E2" s="37" t="s">
        <v>98</v>
      </c>
      <c r="F2" s="36" t="s">
        <v>23</v>
      </c>
      <c r="G2" s="36" t="s">
        <v>36</v>
      </c>
      <c r="H2" s="36" t="s">
        <v>24</v>
      </c>
      <c r="I2" s="36" t="s">
        <v>48</v>
      </c>
      <c r="J2" s="36" t="s">
        <v>20</v>
      </c>
      <c r="K2" s="36" t="s">
        <v>44</v>
      </c>
      <c r="L2" s="37" t="s">
        <v>110</v>
      </c>
      <c r="M2" s="36" t="s">
        <v>47</v>
      </c>
      <c r="N2" s="36" t="s">
        <v>46</v>
      </c>
      <c r="O2" s="37" t="s">
        <v>17</v>
      </c>
      <c r="P2" s="37" t="s">
        <v>99</v>
      </c>
      <c r="Q2" s="36" t="s">
        <v>31</v>
      </c>
      <c r="R2" s="37" t="s">
        <v>89</v>
      </c>
      <c r="S2" s="36" t="s">
        <v>21</v>
      </c>
      <c r="T2" s="37" t="s">
        <v>39</v>
      </c>
      <c r="U2" s="36" t="s">
        <v>38</v>
      </c>
      <c r="V2" s="36" t="s">
        <v>50</v>
      </c>
      <c r="W2" s="37" t="s">
        <v>49</v>
      </c>
      <c r="X2" s="36" t="s">
        <v>123</v>
      </c>
      <c r="Y2" s="37" t="s">
        <v>121</v>
      </c>
      <c r="AA2" s="35" t="s">
        <v>127</v>
      </c>
      <c r="AB2" s="35" t="s">
        <v>128</v>
      </c>
      <c r="AC2" s="35" t="s">
        <v>129</v>
      </c>
      <c r="AD2" s="35" t="s">
        <v>130</v>
      </c>
    </row>
    <row r="3" spans="1:30">
      <c r="A3" s="38">
        <v>42866</v>
      </c>
      <c r="B3" s="53">
        <f>SUMIFS(Collection!$J:$J, Collection!$A:$A, $A3, Collection!$B:$B, B$2)</f>
        <v>0</v>
      </c>
      <c r="C3" s="53">
        <f>SUMIFS(Collection!$J:$J, Collection!$A:$A, $A3, Collection!$B:$B, C$2)</f>
        <v>0</v>
      </c>
      <c r="D3" s="53">
        <f>SUMIFS(Collection!$J:$J, Collection!$A:$A, $A3, Collection!$B:$B, D$2)</f>
        <v>0</v>
      </c>
      <c r="E3" s="53">
        <f>SUMIFS(Collection!$J:$J, Collection!$A:$A, $A3, Collection!$B:$B, E$2)</f>
        <v>0</v>
      </c>
      <c r="F3" s="53">
        <f>SUMIFS(Collection!$J:$J, Collection!$A:$A, $A3, Collection!$B:$B, F$2)</f>
        <v>0</v>
      </c>
      <c r="G3" s="53">
        <f>SUMIFS(Collection!$J:$J, Collection!$A:$A, $A3, Collection!$B:$B, G$2)</f>
        <v>0</v>
      </c>
      <c r="H3" s="53">
        <f>SUMIFS(Collection!$J:$J, Collection!$A:$A, $A3, Collection!$B:$B, H$2)</f>
        <v>0</v>
      </c>
      <c r="I3" s="53">
        <f>SUMIFS(Collection!$J:$J, Collection!$A:$A, $A3, Collection!$B:$B, I$2)</f>
        <v>0</v>
      </c>
      <c r="J3" s="53">
        <f>SUMIFS(Collection!$J:$J, Collection!$A:$A, $A3, Collection!$B:$B, J$2)</f>
        <v>37200</v>
      </c>
      <c r="K3" s="53">
        <f>SUMIFS(Collection!$J:$J, Collection!$A:$A, $A3, Collection!$B:$B, K$2)</f>
        <v>0</v>
      </c>
      <c r="L3" s="53">
        <f>SUMIFS(Collection!$J:$J, Collection!$A:$A, $A3, Collection!$B:$B, L$2)</f>
        <v>0</v>
      </c>
      <c r="M3" s="53">
        <f>SUMIFS(Collection!$J:$J, Collection!$A:$A, $A3, Collection!$B:$B, M$2)</f>
        <v>0</v>
      </c>
      <c r="N3" s="53">
        <f>SUMIFS(Collection!$J:$J, Collection!$A:$A, $A3, Collection!$B:$B, N$2)</f>
        <v>0</v>
      </c>
      <c r="O3" s="53">
        <f>SUMIFS(Collection!$J:$J, Collection!$A:$A, $A3, Collection!$B:$B, O$2)</f>
        <v>47400</v>
      </c>
      <c r="P3" s="53">
        <f>SUMIFS(Collection!$J:$J, Collection!$A:$A, $A3, Collection!$B:$B, P$2)</f>
        <v>0</v>
      </c>
      <c r="Q3" s="53">
        <f>SUMIFS(Collection!$J:$J, Collection!$A:$A, $A3, Collection!$B:$B, Q$2)</f>
        <v>0</v>
      </c>
      <c r="R3" s="53">
        <f>SUMIFS(Collection!$J:$J, Collection!$A:$A, $A3, Collection!$B:$B, R$2)</f>
        <v>0</v>
      </c>
      <c r="S3" s="53">
        <f>SUMIFS(Collection!$J:$J, Collection!$A:$A, $A3, Collection!$B:$B, S$2)</f>
        <v>0</v>
      </c>
      <c r="T3" s="53">
        <f>SUMIFS(Collection!$J:$J, Collection!$A:$A, $A3, Collection!$B:$B, T$2)</f>
        <v>0</v>
      </c>
      <c r="U3" s="53">
        <f>SUMIFS(Collection!$J:$J, Collection!$A:$A, $A3, Collection!$B:$B, U$2)</f>
        <v>0</v>
      </c>
      <c r="V3" s="53">
        <f>SUMIFS(Collection!$J:$J, Collection!$A:$A, $A3, Collection!$B:$B, V$2)</f>
        <v>0</v>
      </c>
      <c r="W3" s="53">
        <f>SUMIFS(Collection!$J:$J, Collection!$A:$A, $A3, Collection!$B:$B, W$2)</f>
        <v>0</v>
      </c>
      <c r="X3" s="53">
        <f>SUMIFS(Collection!$J:$J, Collection!$A:$A, $A3, Collection!$B:$B, X$2)</f>
        <v>0</v>
      </c>
      <c r="Y3" s="53">
        <f>SUMIFS(Collection!$J:$J, Collection!$A:$A, $A3, Collection!$B:$B, Y$2)</f>
        <v>0</v>
      </c>
    </row>
    <row r="4" spans="1:30">
      <c r="A4" s="38">
        <f>1+A3</f>
        <v>42867</v>
      </c>
      <c r="B4" s="53">
        <f>SUMIFS(Collection!$J:$J, Collection!$A:$A, $A4, Collection!$B:$B, B$2)</f>
        <v>0</v>
      </c>
      <c r="C4" s="53">
        <f>SUMIFS(Collection!$J:$J, Collection!$A:$A, $A4, Collection!$B:$B, C$2)</f>
        <v>0</v>
      </c>
      <c r="D4" s="53">
        <f>SUMIFS(Collection!$J:$J, Collection!$A:$A, $A4, Collection!$B:$B, D$2)</f>
        <v>0</v>
      </c>
      <c r="E4" s="53">
        <f>SUMIFS(Collection!$J:$J, Collection!$A:$A, $A4, Collection!$B:$B, E$2)</f>
        <v>0</v>
      </c>
      <c r="F4" s="53">
        <f>SUMIFS(Collection!$J:$J, Collection!$A:$A, $A4, Collection!$B:$B, F$2)</f>
        <v>0</v>
      </c>
      <c r="G4" s="53">
        <f>SUMIFS(Collection!$J:$J, Collection!$A:$A, $A4, Collection!$B:$B, G$2)</f>
        <v>0</v>
      </c>
      <c r="H4" s="53">
        <f>SUMIFS(Collection!$J:$J, Collection!$A:$A, $A4, Collection!$B:$B, H$2)</f>
        <v>0</v>
      </c>
      <c r="I4" s="53">
        <f>SUMIFS(Collection!$J:$J, Collection!$A:$A, $A4, Collection!$B:$B, I$2)</f>
        <v>0</v>
      </c>
      <c r="J4" s="53">
        <f>SUMIFS(Collection!$J:$J, Collection!$A:$A, $A4, Collection!$B:$B, J$2)</f>
        <v>0</v>
      </c>
      <c r="K4" s="53">
        <f>SUMIFS(Collection!$J:$J, Collection!$A:$A, $A4, Collection!$B:$B, K$2)</f>
        <v>0</v>
      </c>
      <c r="L4" s="53">
        <f>SUMIFS(Collection!$J:$J, Collection!$A:$A, $A4, Collection!$B:$B, L$2)</f>
        <v>0</v>
      </c>
      <c r="M4" s="53">
        <f>SUMIFS(Collection!$J:$J, Collection!$A:$A, $A4, Collection!$B:$B, M$2)</f>
        <v>0</v>
      </c>
      <c r="N4" s="53">
        <f>SUMIFS(Collection!$J:$J, Collection!$A:$A, $A4, Collection!$B:$B, N$2)</f>
        <v>0</v>
      </c>
      <c r="O4" s="53">
        <f>SUMIFS(Collection!$J:$J, Collection!$A:$A, $A4, Collection!$B:$B, O$2)</f>
        <v>0</v>
      </c>
      <c r="P4" s="53">
        <f>SUMIFS(Collection!$J:$J, Collection!$A:$A, $A4, Collection!$B:$B, P$2)</f>
        <v>0</v>
      </c>
      <c r="Q4" s="53">
        <f>SUMIFS(Collection!$J:$J, Collection!$A:$A, $A4, Collection!$B:$B, Q$2)</f>
        <v>0</v>
      </c>
      <c r="R4" s="53">
        <f>SUMIFS(Collection!$J:$J, Collection!$A:$A, $A4, Collection!$B:$B, R$2)</f>
        <v>0</v>
      </c>
      <c r="S4" s="53">
        <f>SUMIFS(Collection!$J:$J, Collection!$A:$A, $A4, Collection!$B:$B, S$2)</f>
        <v>0</v>
      </c>
      <c r="T4" s="53">
        <f>SUMIFS(Collection!$J:$J, Collection!$A:$A, $A4, Collection!$B:$B, T$2)</f>
        <v>0</v>
      </c>
      <c r="U4" s="53">
        <f>SUMIFS(Collection!$J:$J, Collection!$A:$A, $A4, Collection!$B:$B, U$2)</f>
        <v>0</v>
      </c>
      <c r="V4" s="53">
        <f>SUMIFS(Collection!$J:$J, Collection!$A:$A, $A4, Collection!$B:$B, V$2)</f>
        <v>0</v>
      </c>
      <c r="W4" s="53">
        <f>SUMIFS(Collection!$J:$J, Collection!$A:$A, $A4, Collection!$B:$B, W$2)</f>
        <v>0</v>
      </c>
      <c r="X4" s="53">
        <f>SUMIFS(Collection!$J:$J, Collection!$A:$A, $A4, Collection!$B:$B, X$2)</f>
        <v>0</v>
      </c>
      <c r="Y4" s="53">
        <f>SUMIFS(Collection!$J:$J, Collection!$A:$A, $A4, Collection!$B:$B, Y$2)</f>
        <v>0</v>
      </c>
    </row>
    <row r="5" spans="1:30">
      <c r="A5" s="38">
        <f t="shared" ref="A5:A70" si="0">1+A4</f>
        <v>42868</v>
      </c>
      <c r="B5" s="53">
        <f>SUMIFS(Collection!$J:$J, Collection!$A:$A, $A5, Collection!$B:$B, B$2)</f>
        <v>0</v>
      </c>
      <c r="C5" s="53">
        <f>SUMIFS(Collection!$J:$J, Collection!$A:$A, $A5, Collection!$B:$B, C$2)</f>
        <v>0</v>
      </c>
      <c r="D5" s="53">
        <f>SUMIFS(Collection!$J:$J, Collection!$A:$A, $A5, Collection!$B:$B, D$2)</f>
        <v>0</v>
      </c>
      <c r="E5" s="53">
        <f>SUMIFS(Collection!$J:$J, Collection!$A:$A, $A5, Collection!$B:$B, E$2)</f>
        <v>0</v>
      </c>
      <c r="F5" s="53">
        <f>SUMIFS(Collection!$J:$J, Collection!$A:$A, $A5, Collection!$B:$B, F$2)</f>
        <v>0</v>
      </c>
      <c r="G5" s="53">
        <f>SUMIFS(Collection!$J:$J, Collection!$A:$A, $A5, Collection!$B:$B, G$2)</f>
        <v>0</v>
      </c>
      <c r="H5" s="53">
        <f>SUMIFS(Collection!$J:$J, Collection!$A:$A, $A5, Collection!$B:$B, H$2)</f>
        <v>0</v>
      </c>
      <c r="I5" s="53">
        <f>SUMIFS(Collection!$J:$J, Collection!$A:$A, $A5, Collection!$B:$B, I$2)</f>
        <v>0</v>
      </c>
      <c r="J5" s="53">
        <f>SUMIFS(Collection!$J:$J, Collection!$A:$A, $A5, Collection!$B:$B, J$2)</f>
        <v>0</v>
      </c>
      <c r="K5" s="53">
        <f>SUMIFS(Collection!$J:$J, Collection!$A:$A, $A5, Collection!$B:$B, K$2)</f>
        <v>0</v>
      </c>
      <c r="L5" s="53">
        <f>SUMIFS(Collection!$J:$J, Collection!$A:$A, $A5, Collection!$B:$B, L$2)</f>
        <v>0</v>
      </c>
      <c r="M5" s="53">
        <f>SUMIFS(Collection!$J:$J, Collection!$A:$A, $A5, Collection!$B:$B, M$2)</f>
        <v>0</v>
      </c>
      <c r="N5" s="53">
        <f>SUMIFS(Collection!$J:$J, Collection!$A:$A, $A5, Collection!$B:$B, N$2)</f>
        <v>0</v>
      </c>
      <c r="O5" s="53">
        <f>SUMIFS(Collection!$J:$J, Collection!$A:$A, $A5, Collection!$B:$B, O$2)</f>
        <v>0</v>
      </c>
      <c r="P5" s="53">
        <f>SUMIFS(Collection!$J:$J, Collection!$A:$A, $A5, Collection!$B:$B, P$2)</f>
        <v>0</v>
      </c>
      <c r="Q5" s="53">
        <f>SUMIFS(Collection!$J:$J, Collection!$A:$A, $A5, Collection!$B:$B, Q$2)</f>
        <v>0</v>
      </c>
      <c r="R5" s="53">
        <f>SUMIFS(Collection!$J:$J, Collection!$A:$A, $A5, Collection!$B:$B, R$2)</f>
        <v>0</v>
      </c>
      <c r="S5" s="53">
        <f>SUMIFS(Collection!$J:$J, Collection!$A:$A, $A5, Collection!$B:$B, S$2)</f>
        <v>3483.3333333333335</v>
      </c>
      <c r="T5" s="53">
        <f>SUMIFS(Collection!$J:$J, Collection!$A:$A, $A5, Collection!$B:$B, T$2)</f>
        <v>0</v>
      </c>
      <c r="U5" s="53">
        <f>SUMIFS(Collection!$J:$J, Collection!$A:$A, $A5, Collection!$B:$B, U$2)</f>
        <v>0</v>
      </c>
      <c r="V5" s="53">
        <f>SUMIFS(Collection!$J:$J, Collection!$A:$A, $A5, Collection!$B:$B, V$2)</f>
        <v>0</v>
      </c>
      <c r="W5" s="53">
        <f>SUMIFS(Collection!$J:$J, Collection!$A:$A, $A5, Collection!$B:$B, W$2)</f>
        <v>0</v>
      </c>
      <c r="X5" s="53">
        <f>SUMIFS(Collection!$J:$J, Collection!$A:$A, $A5, Collection!$B:$B, X$2)</f>
        <v>0</v>
      </c>
      <c r="Y5" s="53">
        <f>SUMIFS(Collection!$J:$J, Collection!$A:$A, $A5, Collection!$B:$B, Y$2)</f>
        <v>0</v>
      </c>
    </row>
    <row r="6" spans="1:30">
      <c r="A6" s="38">
        <f t="shared" si="0"/>
        <v>42869</v>
      </c>
      <c r="B6" s="53">
        <f>SUMIFS(Collection!$J:$J, Collection!$A:$A, $A6, Collection!$B:$B, B$2)</f>
        <v>0</v>
      </c>
      <c r="C6" s="53">
        <f>SUMIFS(Collection!$J:$J, Collection!$A:$A, $A6, Collection!$B:$B, C$2)</f>
        <v>0</v>
      </c>
      <c r="D6" s="53">
        <f>SUMIFS(Collection!$J:$J, Collection!$A:$A, $A6, Collection!$B:$B, D$2)</f>
        <v>69066.666666666657</v>
      </c>
      <c r="E6" s="53">
        <f>SUMIFS(Collection!$J:$J, Collection!$A:$A, $A6, Collection!$B:$B, E$2)</f>
        <v>0</v>
      </c>
      <c r="F6" s="53">
        <f>SUMIFS(Collection!$J:$J, Collection!$A:$A, $A6, Collection!$B:$B, F$2)</f>
        <v>80666.666666666657</v>
      </c>
      <c r="G6" s="53">
        <f>SUMIFS(Collection!$J:$J, Collection!$A:$A, $A6, Collection!$B:$B, G$2)</f>
        <v>0</v>
      </c>
      <c r="H6" s="53">
        <f>SUMIFS(Collection!$J:$J, Collection!$A:$A, $A6, Collection!$B:$B, H$2)</f>
        <v>98000</v>
      </c>
      <c r="I6" s="53">
        <f>SUMIFS(Collection!$J:$J, Collection!$A:$A, $A6, Collection!$B:$B, I$2)</f>
        <v>0</v>
      </c>
      <c r="J6" s="53">
        <f>SUMIFS(Collection!$J:$J, Collection!$A:$A, $A6, Collection!$B:$B, J$2)</f>
        <v>52266.666666666657</v>
      </c>
      <c r="K6" s="53">
        <f>SUMIFS(Collection!$J:$J, Collection!$A:$A, $A6, Collection!$B:$B, K$2)</f>
        <v>0</v>
      </c>
      <c r="L6" s="53">
        <f>SUMIFS(Collection!$J:$J, Collection!$A:$A, $A6, Collection!$B:$B, L$2)</f>
        <v>0</v>
      </c>
      <c r="M6" s="53">
        <f>SUMIFS(Collection!$J:$J, Collection!$A:$A, $A6, Collection!$B:$B, M$2)</f>
        <v>0</v>
      </c>
      <c r="N6" s="53">
        <f>SUMIFS(Collection!$J:$J, Collection!$A:$A, $A6, Collection!$B:$B, N$2)</f>
        <v>0</v>
      </c>
      <c r="O6" s="53">
        <f>SUMIFS(Collection!$J:$J, Collection!$A:$A, $A6, Collection!$B:$B, O$2)</f>
        <v>66800</v>
      </c>
      <c r="P6" s="53">
        <f>SUMIFS(Collection!$J:$J, Collection!$A:$A, $A6, Collection!$B:$B, P$2)</f>
        <v>0</v>
      </c>
      <c r="Q6" s="53">
        <f>SUMIFS(Collection!$J:$J, Collection!$A:$A, $A6, Collection!$B:$B, Q$2)</f>
        <v>0</v>
      </c>
      <c r="R6" s="53">
        <f>SUMIFS(Collection!$J:$J, Collection!$A:$A, $A6, Collection!$B:$B, R$2)</f>
        <v>0</v>
      </c>
      <c r="S6" s="53">
        <f>SUMIFS(Collection!$J:$J, Collection!$A:$A, $A6, Collection!$B:$B, S$2)</f>
        <v>3844.4444444444443</v>
      </c>
      <c r="T6" s="53">
        <f>SUMIFS(Collection!$J:$J, Collection!$A:$A, $A6, Collection!$B:$B, T$2)</f>
        <v>0</v>
      </c>
      <c r="U6" s="53">
        <f>SUMIFS(Collection!$J:$J, Collection!$A:$A, $A6, Collection!$B:$B, U$2)</f>
        <v>0</v>
      </c>
      <c r="V6" s="53">
        <f>SUMIFS(Collection!$J:$J, Collection!$A:$A, $A6, Collection!$B:$B, V$2)</f>
        <v>0</v>
      </c>
      <c r="W6" s="53">
        <f>SUMIFS(Collection!$J:$J, Collection!$A:$A, $A6, Collection!$B:$B, W$2)</f>
        <v>0</v>
      </c>
      <c r="X6" s="53">
        <f>SUMIFS(Collection!$J:$J, Collection!$A:$A, $A6, Collection!$B:$B, X$2)</f>
        <v>0</v>
      </c>
      <c r="Y6" s="53">
        <f>SUMIFS(Collection!$J:$J, Collection!$A:$A, $A6, Collection!$B:$B, Y$2)</f>
        <v>0</v>
      </c>
    </row>
    <row r="7" spans="1:30">
      <c r="A7" s="38">
        <f t="shared" si="0"/>
        <v>42870</v>
      </c>
      <c r="B7" s="53">
        <f>SUMIFS(Collection!$J:$J, Collection!$A:$A, $A7, Collection!$B:$B, B$2)</f>
        <v>554500</v>
      </c>
      <c r="C7" s="53">
        <f>SUMIFS(Collection!$J:$J, Collection!$A:$A, $A7, Collection!$B:$B, C$2)</f>
        <v>0</v>
      </c>
      <c r="D7" s="53">
        <f>SUMIFS(Collection!$J:$J, Collection!$A:$A, $A7, Collection!$B:$B, D$2)</f>
        <v>461500</v>
      </c>
      <c r="E7" s="53">
        <f>SUMIFS(Collection!$J:$J, Collection!$A:$A, $A7, Collection!$B:$B, E$2)</f>
        <v>0</v>
      </c>
      <c r="F7" s="53">
        <f>SUMIFS(Collection!$J:$J, Collection!$A:$A, $A7, Collection!$B:$B, F$2)</f>
        <v>0</v>
      </c>
      <c r="G7" s="53">
        <f>SUMIFS(Collection!$J:$J, Collection!$A:$A, $A7, Collection!$B:$B, G$2)</f>
        <v>0</v>
      </c>
      <c r="H7" s="53">
        <f>SUMIFS(Collection!$J:$J, Collection!$A:$A, $A7, Collection!$B:$B, H$2)</f>
        <v>77250</v>
      </c>
      <c r="I7" s="53">
        <f>SUMIFS(Collection!$J:$J, Collection!$A:$A, $A7, Collection!$B:$B, I$2)</f>
        <v>0</v>
      </c>
      <c r="J7" s="53">
        <f>SUMIFS(Collection!$J:$J, Collection!$A:$A, $A7, Collection!$B:$B, J$2)</f>
        <v>0</v>
      </c>
      <c r="K7" s="53">
        <f>SUMIFS(Collection!$J:$J, Collection!$A:$A, $A7, Collection!$B:$B, K$2)</f>
        <v>0</v>
      </c>
      <c r="L7" s="53">
        <f>SUMIFS(Collection!$J:$J, Collection!$A:$A, $A7, Collection!$B:$B, L$2)</f>
        <v>0</v>
      </c>
      <c r="M7" s="53">
        <f>SUMIFS(Collection!$J:$J, Collection!$A:$A, $A7, Collection!$B:$B, M$2)</f>
        <v>0</v>
      </c>
      <c r="N7" s="53">
        <f>SUMIFS(Collection!$J:$J, Collection!$A:$A, $A7, Collection!$B:$B, N$2)</f>
        <v>0</v>
      </c>
      <c r="O7" s="53">
        <f>SUMIFS(Collection!$J:$J, Collection!$A:$A, $A7, Collection!$B:$B, O$2)</f>
        <v>0</v>
      </c>
      <c r="P7" s="53">
        <f>SUMIFS(Collection!$J:$J, Collection!$A:$A, $A7, Collection!$B:$B, P$2)</f>
        <v>0</v>
      </c>
      <c r="Q7" s="53">
        <f>SUMIFS(Collection!$J:$J, Collection!$A:$A, $A7, Collection!$B:$B, Q$2)</f>
        <v>0</v>
      </c>
      <c r="R7" s="53">
        <f>SUMIFS(Collection!$J:$J, Collection!$A:$A, $A7, Collection!$B:$B, R$2)</f>
        <v>0</v>
      </c>
      <c r="S7" s="53">
        <f>SUMIFS(Collection!$J:$J, Collection!$A:$A, $A7, Collection!$B:$B, S$2)</f>
        <v>0</v>
      </c>
      <c r="T7" s="53">
        <f>SUMIFS(Collection!$J:$J, Collection!$A:$A, $A7, Collection!$B:$B, T$2)</f>
        <v>0</v>
      </c>
      <c r="U7" s="53">
        <f>SUMIFS(Collection!$J:$J, Collection!$A:$A, $A7, Collection!$B:$B, U$2)</f>
        <v>0</v>
      </c>
      <c r="V7" s="53">
        <f>SUMIFS(Collection!$J:$J, Collection!$A:$A, $A7, Collection!$B:$B, V$2)</f>
        <v>0</v>
      </c>
      <c r="W7" s="53">
        <f>SUMIFS(Collection!$J:$J, Collection!$A:$A, $A7, Collection!$B:$B, W$2)</f>
        <v>0</v>
      </c>
      <c r="X7" s="53">
        <f>SUMIFS(Collection!$J:$J, Collection!$A:$A, $A7, Collection!$B:$B, X$2)</f>
        <v>0</v>
      </c>
      <c r="Y7" s="53">
        <f>SUMIFS(Collection!$J:$J, Collection!$A:$A, $A7, Collection!$B:$B, Y$2)</f>
        <v>0</v>
      </c>
    </row>
    <row r="8" spans="1:30">
      <c r="A8" s="38">
        <f t="shared" si="0"/>
        <v>42871</v>
      </c>
      <c r="B8" s="53">
        <f>SUMIFS(Collection!$J:$J, Collection!$A:$A, $A8, Collection!$B:$B, B$2)</f>
        <v>0</v>
      </c>
      <c r="C8" s="53">
        <f>SUMIFS(Collection!$J:$J, Collection!$A:$A, $A8, Collection!$B:$B, C$2)</f>
        <v>0</v>
      </c>
      <c r="D8" s="53">
        <f>SUMIFS(Collection!$J:$J, Collection!$A:$A, $A8, Collection!$B:$B, D$2)</f>
        <v>0</v>
      </c>
      <c r="E8" s="53">
        <f>SUMIFS(Collection!$J:$J, Collection!$A:$A, $A8, Collection!$B:$B, E$2)</f>
        <v>0</v>
      </c>
      <c r="F8" s="53">
        <f>SUMIFS(Collection!$J:$J, Collection!$A:$A, $A8, Collection!$B:$B, F$2)</f>
        <v>0</v>
      </c>
      <c r="G8" s="53">
        <f>SUMIFS(Collection!$J:$J, Collection!$A:$A, $A8, Collection!$B:$B, G$2)</f>
        <v>0</v>
      </c>
      <c r="H8" s="53">
        <f>SUMIFS(Collection!$J:$J, Collection!$A:$A, $A8, Collection!$B:$B, H$2)</f>
        <v>0</v>
      </c>
      <c r="I8" s="53">
        <f>SUMIFS(Collection!$J:$J, Collection!$A:$A, $A8, Collection!$B:$B, I$2)</f>
        <v>0</v>
      </c>
      <c r="J8" s="53">
        <f>SUMIFS(Collection!$J:$J, Collection!$A:$A, $A8, Collection!$B:$B, J$2)</f>
        <v>0</v>
      </c>
      <c r="K8" s="53">
        <f>SUMIFS(Collection!$J:$J, Collection!$A:$A, $A8, Collection!$B:$B, K$2)</f>
        <v>0</v>
      </c>
      <c r="L8" s="53">
        <f>SUMIFS(Collection!$J:$J, Collection!$A:$A, $A8, Collection!$B:$B, L$2)</f>
        <v>0</v>
      </c>
      <c r="M8" s="53">
        <f>SUMIFS(Collection!$J:$J, Collection!$A:$A, $A8, Collection!$B:$B, M$2)</f>
        <v>0</v>
      </c>
      <c r="N8" s="53">
        <f>SUMIFS(Collection!$J:$J, Collection!$A:$A, $A8, Collection!$B:$B, N$2)</f>
        <v>0</v>
      </c>
      <c r="O8" s="53">
        <f>SUMIFS(Collection!$J:$J, Collection!$A:$A, $A8, Collection!$B:$B, O$2)</f>
        <v>0</v>
      </c>
      <c r="P8" s="53">
        <f>SUMIFS(Collection!$J:$J, Collection!$A:$A, $A8, Collection!$B:$B, P$2)</f>
        <v>0</v>
      </c>
      <c r="Q8" s="53">
        <f>SUMIFS(Collection!$J:$J, Collection!$A:$A, $A8, Collection!$B:$B, Q$2)</f>
        <v>0</v>
      </c>
      <c r="R8" s="53">
        <f>SUMIFS(Collection!$J:$J, Collection!$A:$A, $A8, Collection!$B:$B, R$2)</f>
        <v>0</v>
      </c>
      <c r="S8" s="53">
        <f>SUMIFS(Collection!$J:$J, Collection!$A:$A, $A8, Collection!$B:$B, S$2)</f>
        <v>0</v>
      </c>
      <c r="T8" s="53">
        <f>SUMIFS(Collection!$J:$J, Collection!$A:$A, $A8, Collection!$B:$B, T$2)</f>
        <v>0</v>
      </c>
      <c r="U8" s="53">
        <f>SUMIFS(Collection!$J:$J, Collection!$A:$A, $A8, Collection!$B:$B, U$2)</f>
        <v>0</v>
      </c>
      <c r="V8" s="53">
        <f>SUMIFS(Collection!$J:$J, Collection!$A:$A, $A8, Collection!$B:$B, V$2)</f>
        <v>0</v>
      </c>
      <c r="W8" s="53">
        <f>SUMIFS(Collection!$J:$J, Collection!$A:$A, $A8, Collection!$B:$B, W$2)</f>
        <v>0</v>
      </c>
      <c r="X8" s="53">
        <f>SUMIFS(Collection!$J:$J, Collection!$A:$A, $A8, Collection!$B:$B, X$2)</f>
        <v>0</v>
      </c>
      <c r="Y8" s="53">
        <f>SUMIFS(Collection!$J:$J, Collection!$A:$A, $A8, Collection!$B:$B, Y$2)</f>
        <v>0</v>
      </c>
    </row>
    <row r="9" spans="1:30">
      <c r="A9" s="38">
        <f t="shared" si="0"/>
        <v>42872</v>
      </c>
      <c r="B9" s="53">
        <f>SUMIFS(Collection!$J:$J, Collection!$A:$A, $A9, Collection!$B:$B, B$2)</f>
        <v>53000</v>
      </c>
      <c r="C9" s="53">
        <f>SUMIFS(Collection!$J:$J, Collection!$A:$A, $A9, Collection!$B:$B, C$2)</f>
        <v>404466.66666666669</v>
      </c>
      <c r="D9" s="53">
        <f>SUMIFS(Collection!$J:$J, Collection!$A:$A, $A9, Collection!$B:$B, D$2)</f>
        <v>1416.6666666666667</v>
      </c>
      <c r="E9" s="53">
        <f>SUMIFS(Collection!$J:$J, Collection!$A:$A, $A9, Collection!$B:$B, E$2)</f>
        <v>0</v>
      </c>
      <c r="F9" s="53">
        <f>SUMIFS(Collection!$J:$J, Collection!$A:$A, $A9, Collection!$B:$B, F$2)</f>
        <v>9400</v>
      </c>
      <c r="G9" s="53">
        <f>SUMIFS(Collection!$J:$J, Collection!$A:$A, $A9, Collection!$B:$B, G$2)</f>
        <v>218033.33333333331</v>
      </c>
      <c r="H9" s="53">
        <f>SUMIFS(Collection!$J:$J, Collection!$A:$A, $A9, Collection!$B:$B, H$2)</f>
        <v>2666.6666666666665</v>
      </c>
      <c r="I9" s="53">
        <f>SUMIFS(Collection!$J:$J, Collection!$A:$A, $A9, Collection!$B:$B, I$2)</f>
        <v>0</v>
      </c>
      <c r="J9" s="53">
        <f>SUMIFS(Collection!$J:$J, Collection!$A:$A, $A9, Collection!$B:$B, J$2)</f>
        <v>0</v>
      </c>
      <c r="K9" s="53">
        <f>SUMIFS(Collection!$J:$J, Collection!$A:$A, $A9, Collection!$B:$B, K$2)</f>
        <v>0</v>
      </c>
      <c r="L9" s="53">
        <f>SUMIFS(Collection!$J:$J, Collection!$A:$A, $A9, Collection!$B:$B, L$2)</f>
        <v>0</v>
      </c>
      <c r="M9" s="53">
        <f>SUMIFS(Collection!$J:$J, Collection!$A:$A, $A9, Collection!$B:$B, M$2)</f>
        <v>0</v>
      </c>
      <c r="N9" s="53">
        <f>SUMIFS(Collection!$J:$J, Collection!$A:$A, $A9, Collection!$B:$B, N$2)</f>
        <v>0</v>
      </c>
      <c r="O9" s="53">
        <f>SUMIFS(Collection!$J:$J, Collection!$A:$A, $A9, Collection!$B:$B, O$2)</f>
        <v>0</v>
      </c>
      <c r="P9" s="53">
        <f>SUMIFS(Collection!$J:$J, Collection!$A:$A, $A9, Collection!$B:$B, P$2)</f>
        <v>0</v>
      </c>
      <c r="Q9" s="53">
        <f>SUMIFS(Collection!$J:$J, Collection!$A:$A, $A9, Collection!$B:$B, Q$2)</f>
        <v>245666.66666666666</v>
      </c>
      <c r="R9" s="53">
        <f>SUMIFS(Collection!$J:$J, Collection!$A:$A, $A9, Collection!$B:$B, R$2)</f>
        <v>0</v>
      </c>
      <c r="S9" s="53">
        <f>SUMIFS(Collection!$J:$J, Collection!$A:$A, $A9, Collection!$B:$B, S$2)</f>
        <v>142666.66666666666</v>
      </c>
      <c r="T9" s="53">
        <f>SUMIFS(Collection!$J:$J, Collection!$A:$A, $A9, Collection!$B:$B, T$2)</f>
        <v>0</v>
      </c>
      <c r="U9" s="53">
        <f>SUMIFS(Collection!$J:$J, Collection!$A:$A, $A9, Collection!$B:$B, U$2)</f>
        <v>0</v>
      </c>
      <c r="V9" s="53">
        <f>SUMIFS(Collection!$J:$J, Collection!$A:$A, $A9, Collection!$B:$B, V$2)</f>
        <v>0</v>
      </c>
      <c r="W9" s="53">
        <f>SUMIFS(Collection!$J:$J, Collection!$A:$A, $A9, Collection!$B:$B, W$2)</f>
        <v>0</v>
      </c>
      <c r="X9" s="53">
        <f>SUMIFS(Collection!$J:$J, Collection!$A:$A, $A9, Collection!$B:$B, X$2)</f>
        <v>0</v>
      </c>
      <c r="Y9" s="53">
        <f>SUMIFS(Collection!$J:$J, Collection!$A:$A, $A9, Collection!$B:$B, Y$2)</f>
        <v>0</v>
      </c>
    </row>
    <row r="10" spans="1:30" s="56" customFormat="1" ht="16" thickBot="1">
      <c r="A10" s="54">
        <f t="shared" si="0"/>
        <v>42873</v>
      </c>
      <c r="B10" s="55">
        <f>SUMIFS(Collection!$J:$J, Collection!$A:$A, $A10, Collection!$B:$B, B$2)</f>
        <v>250</v>
      </c>
      <c r="C10" s="55">
        <f>SUMIFS(Collection!$J:$J, Collection!$A:$A, $A10, Collection!$B:$B, C$2)</f>
        <v>11200</v>
      </c>
      <c r="D10" s="55">
        <f>SUMIFS(Collection!$J:$J, Collection!$A:$A, $A10, Collection!$B:$B, D$2)</f>
        <v>0</v>
      </c>
      <c r="E10" s="55">
        <f>SUMIFS(Collection!$J:$J, Collection!$A:$A, $A10, Collection!$B:$B, E$2)</f>
        <v>0</v>
      </c>
      <c r="F10" s="55">
        <f>SUMIFS(Collection!$J:$J, Collection!$A:$A, $A10, Collection!$B:$B, F$2)</f>
        <v>5750</v>
      </c>
      <c r="G10" s="55">
        <f>SUMIFS(Collection!$J:$J, Collection!$A:$A, $A10, Collection!$B:$B, G$2)</f>
        <v>3583.3333333333335</v>
      </c>
      <c r="H10" s="55">
        <f>SUMIFS(Collection!$J:$J, Collection!$A:$A, $A10, Collection!$B:$B, H$2)</f>
        <v>200</v>
      </c>
      <c r="I10" s="55">
        <f>SUMIFS(Collection!$J:$J, Collection!$A:$A, $A10, Collection!$B:$B, I$2)</f>
        <v>0</v>
      </c>
      <c r="J10" s="55">
        <f>SUMIFS(Collection!$J:$J, Collection!$A:$A, $A10, Collection!$B:$B, J$2)</f>
        <v>0</v>
      </c>
      <c r="K10" s="55">
        <f>SUMIFS(Collection!$J:$J, Collection!$A:$A, $A10, Collection!$B:$B, K$2)</f>
        <v>0</v>
      </c>
      <c r="L10" s="55">
        <f>SUMIFS(Collection!$J:$J, Collection!$A:$A, $A10, Collection!$B:$B, L$2)</f>
        <v>0</v>
      </c>
      <c r="M10" s="55">
        <f>SUMIFS(Collection!$J:$J, Collection!$A:$A, $A10, Collection!$B:$B, M$2)</f>
        <v>0</v>
      </c>
      <c r="N10" s="55">
        <f>SUMIFS(Collection!$J:$J, Collection!$A:$A, $A10, Collection!$B:$B, N$2)</f>
        <v>0</v>
      </c>
      <c r="O10" s="55">
        <f>SUMIFS(Collection!$J:$J, Collection!$A:$A, $A10, Collection!$B:$B, O$2)</f>
        <v>0</v>
      </c>
      <c r="P10" s="55">
        <f>SUMIFS(Collection!$J:$J, Collection!$A:$A, $A10, Collection!$B:$B, P$2)</f>
        <v>0</v>
      </c>
      <c r="Q10" s="55">
        <f>SUMIFS(Collection!$J:$J, Collection!$A:$A, $A10, Collection!$B:$B, Q$2)</f>
        <v>1000</v>
      </c>
      <c r="R10" s="55">
        <f>SUMIFS(Collection!$J:$J, Collection!$A:$A, $A10, Collection!$B:$B, R$2)</f>
        <v>0</v>
      </c>
      <c r="S10" s="55">
        <f>SUMIFS(Collection!$J:$J, Collection!$A:$A, $A10, Collection!$B:$B, S$2)</f>
        <v>0</v>
      </c>
      <c r="T10" s="55">
        <f>SUMIFS(Collection!$J:$J, Collection!$A:$A, $A10, Collection!$B:$B, T$2)</f>
        <v>0</v>
      </c>
      <c r="U10" s="55">
        <f>SUMIFS(Collection!$J:$J, Collection!$A:$A, $A10, Collection!$B:$B, U$2)</f>
        <v>0</v>
      </c>
      <c r="V10" s="55">
        <f>SUMIFS(Collection!$J:$J, Collection!$A:$A, $A10, Collection!$B:$B, V$2)</f>
        <v>0</v>
      </c>
      <c r="W10" s="55">
        <f>SUMIFS(Collection!$J:$J, Collection!$A:$A, $A10, Collection!$B:$B, W$2)</f>
        <v>0</v>
      </c>
      <c r="X10" s="55">
        <f>SUMIFS(Collection!$J:$J, Collection!$A:$A, $A10, Collection!$B:$B, X$2)</f>
        <v>0</v>
      </c>
      <c r="Y10" s="55">
        <f>SUMIFS(Collection!$J:$J, Collection!$A:$A, $A10, Collection!$B:$B, Y$2)</f>
        <v>0</v>
      </c>
    </row>
    <row r="11" spans="1:30" ht="16" thickTop="1">
      <c r="A11" s="38">
        <f t="shared" si="0"/>
        <v>42874</v>
      </c>
      <c r="B11" s="53">
        <f>SUMIFS(Collection!$J:$J, Collection!$A:$A, $A11, Collection!$B:$B, B$2)</f>
        <v>0</v>
      </c>
      <c r="C11" s="53">
        <f>SUMIFS(Collection!$J:$J, Collection!$A:$A, $A11, Collection!$B:$B, C$2)</f>
        <v>0</v>
      </c>
      <c r="D11" s="53">
        <f>SUMIFS(Collection!$J:$J, Collection!$A:$A, $A11, Collection!$B:$B, D$2)</f>
        <v>0</v>
      </c>
      <c r="E11" s="53">
        <f>SUMIFS(Collection!$J:$J, Collection!$A:$A, $A11, Collection!$B:$B, E$2)</f>
        <v>0</v>
      </c>
      <c r="F11" s="53">
        <f>SUMIFS(Collection!$J:$J, Collection!$A:$A, $A11, Collection!$B:$B, F$2)</f>
        <v>201600</v>
      </c>
      <c r="G11" s="53">
        <f>SUMIFS(Collection!$J:$J, Collection!$A:$A, $A11, Collection!$B:$B, G$2)</f>
        <v>0</v>
      </c>
      <c r="H11" s="53">
        <f>SUMIFS(Collection!$J:$J, Collection!$A:$A, $A11, Collection!$B:$B, H$2)</f>
        <v>0</v>
      </c>
      <c r="I11" s="53">
        <f>SUMIFS(Collection!$J:$J, Collection!$A:$A, $A11, Collection!$B:$B, I$2)</f>
        <v>0</v>
      </c>
      <c r="J11" s="53">
        <f>SUMIFS(Collection!$J:$J, Collection!$A:$A, $A11, Collection!$B:$B, J$2)</f>
        <v>0</v>
      </c>
      <c r="K11" s="53">
        <f>SUMIFS(Collection!$J:$J, Collection!$A:$A, $A11, Collection!$B:$B, K$2)</f>
        <v>0</v>
      </c>
      <c r="L11" s="53">
        <f>SUMIFS(Collection!$J:$J, Collection!$A:$A, $A11, Collection!$B:$B, L$2)</f>
        <v>0</v>
      </c>
      <c r="M11" s="53">
        <f>SUMIFS(Collection!$J:$J, Collection!$A:$A, $A11, Collection!$B:$B, M$2)</f>
        <v>0</v>
      </c>
      <c r="N11" s="53">
        <f>SUMIFS(Collection!$J:$J, Collection!$A:$A, $A11, Collection!$B:$B, N$2)</f>
        <v>0</v>
      </c>
      <c r="O11" s="53">
        <f>SUMIFS(Collection!$J:$J, Collection!$A:$A, $A11, Collection!$B:$B, O$2)</f>
        <v>0</v>
      </c>
      <c r="P11" s="53">
        <f>SUMIFS(Collection!$J:$J, Collection!$A:$A, $A11, Collection!$B:$B, P$2)</f>
        <v>0</v>
      </c>
      <c r="Q11" s="53">
        <f>SUMIFS(Collection!$J:$J, Collection!$A:$A, $A11, Collection!$B:$B, Q$2)</f>
        <v>0</v>
      </c>
      <c r="R11" s="53">
        <f>SUMIFS(Collection!$J:$J, Collection!$A:$A, $A11, Collection!$B:$B, R$2)</f>
        <v>0</v>
      </c>
      <c r="S11" s="53">
        <f>SUMIFS(Collection!$J:$J, Collection!$A:$A, $A11, Collection!$B:$B, S$2)</f>
        <v>0</v>
      </c>
      <c r="T11" s="53">
        <f>SUMIFS(Collection!$J:$J, Collection!$A:$A, $A11, Collection!$B:$B, T$2)</f>
        <v>350</v>
      </c>
      <c r="U11" s="53">
        <f>SUMIFS(Collection!$J:$J, Collection!$A:$A, $A11, Collection!$B:$B, U$2)</f>
        <v>2041.6666666666665</v>
      </c>
      <c r="V11" s="53">
        <f>SUMIFS(Collection!$J:$J, Collection!$A:$A, $A11, Collection!$B:$B, V$2)</f>
        <v>0</v>
      </c>
      <c r="W11" s="53">
        <f>SUMIFS(Collection!$J:$J, Collection!$A:$A, $A11, Collection!$B:$B, W$2)</f>
        <v>0</v>
      </c>
      <c r="X11" s="53">
        <f>SUMIFS(Collection!$J:$J, Collection!$A:$A, $A11, Collection!$B:$B, X$2)</f>
        <v>0</v>
      </c>
      <c r="Y11" s="53">
        <f>SUMIFS(Collection!$J:$J, Collection!$A:$A, $A11, Collection!$B:$B, Y$2)</f>
        <v>0</v>
      </c>
    </row>
    <row r="12" spans="1:30">
      <c r="A12" s="38">
        <f t="shared" si="0"/>
        <v>42875</v>
      </c>
      <c r="B12" s="53">
        <f>SUMIFS(Collection!$J:$J, Collection!$A:$A, $A12, Collection!$B:$B, B$2)</f>
        <v>309333.33333333337</v>
      </c>
      <c r="C12" s="53">
        <f>SUMIFS(Collection!$J:$J, Collection!$A:$A, $A12, Collection!$B:$B, C$2)</f>
        <v>0</v>
      </c>
      <c r="D12" s="53">
        <f>SUMIFS(Collection!$J:$J, Collection!$A:$A, $A12, Collection!$B:$B, D$2)</f>
        <v>0</v>
      </c>
      <c r="E12" s="53">
        <f>SUMIFS(Collection!$J:$J, Collection!$A:$A, $A12, Collection!$B:$B, E$2)</f>
        <v>0</v>
      </c>
      <c r="F12" s="53">
        <f>SUMIFS(Collection!$J:$J, Collection!$A:$A, $A12, Collection!$B:$B, F$2)</f>
        <v>8960</v>
      </c>
      <c r="G12" s="53">
        <f>SUMIFS(Collection!$J:$J, Collection!$A:$A, $A12, Collection!$B:$B, G$2)</f>
        <v>0</v>
      </c>
      <c r="H12" s="53">
        <f>SUMIFS(Collection!$J:$J, Collection!$A:$A, $A12, Collection!$B:$B, H$2)</f>
        <v>281000</v>
      </c>
      <c r="I12" s="53">
        <f>SUMIFS(Collection!$J:$J, Collection!$A:$A, $A12, Collection!$B:$B, I$2)</f>
        <v>0</v>
      </c>
      <c r="J12" s="53">
        <f>SUMIFS(Collection!$J:$J, Collection!$A:$A, $A12, Collection!$B:$B, J$2)</f>
        <v>0</v>
      </c>
      <c r="K12" s="53">
        <f>SUMIFS(Collection!$J:$J, Collection!$A:$A, $A12, Collection!$B:$B, K$2)</f>
        <v>11866.666666666668</v>
      </c>
      <c r="L12" s="53">
        <f>SUMIFS(Collection!$J:$J, Collection!$A:$A, $A12, Collection!$B:$B, L$2)</f>
        <v>0</v>
      </c>
      <c r="M12" s="53">
        <f>SUMIFS(Collection!$J:$J, Collection!$A:$A, $A12, Collection!$B:$B, M$2)</f>
        <v>0</v>
      </c>
      <c r="N12" s="53">
        <f>SUMIFS(Collection!$J:$J, Collection!$A:$A, $A12, Collection!$B:$B, N$2)</f>
        <v>0</v>
      </c>
      <c r="O12" s="53">
        <f>SUMIFS(Collection!$J:$J, Collection!$A:$A, $A12, Collection!$B:$B, O$2)</f>
        <v>108000</v>
      </c>
      <c r="P12" s="53">
        <f>SUMIFS(Collection!$J:$J, Collection!$A:$A, $A12, Collection!$B:$B, P$2)</f>
        <v>0</v>
      </c>
      <c r="Q12" s="53">
        <f>SUMIFS(Collection!$J:$J, Collection!$A:$A, $A12, Collection!$B:$B, Q$2)</f>
        <v>0</v>
      </c>
      <c r="R12" s="53">
        <f>SUMIFS(Collection!$J:$J, Collection!$A:$A, $A12, Collection!$B:$B, R$2)</f>
        <v>0</v>
      </c>
      <c r="S12" s="53">
        <f>SUMIFS(Collection!$J:$J, Collection!$A:$A, $A12, Collection!$B:$B, S$2)</f>
        <v>0</v>
      </c>
      <c r="T12" s="53">
        <f>SUMIFS(Collection!$J:$J, Collection!$A:$A, $A12, Collection!$B:$B, T$2)</f>
        <v>0</v>
      </c>
      <c r="U12" s="53">
        <f>SUMIFS(Collection!$J:$J, Collection!$A:$A, $A12, Collection!$B:$B, U$2)</f>
        <v>89666.666666666672</v>
      </c>
      <c r="V12" s="53">
        <f>SUMIFS(Collection!$J:$J, Collection!$A:$A, $A12, Collection!$B:$B, V$2)</f>
        <v>0</v>
      </c>
      <c r="W12" s="53">
        <f>SUMIFS(Collection!$J:$J, Collection!$A:$A, $A12, Collection!$B:$B, W$2)</f>
        <v>0</v>
      </c>
      <c r="X12" s="53">
        <f>SUMIFS(Collection!$J:$J, Collection!$A:$A, $A12, Collection!$B:$B, X$2)</f>
        <v>0</v>
      </c>
      <c r="Y12" s="53">
        <f>SUMIFS(Collection!$J:$J, Collection!$A:$A, $A12, Collection!$B:$B, Y$2)</f>
        <v>0</v>
      </c>
    </row>
    <row r="13" spans="1:30">
      <c r="A13" s="38">
        <f t="shared" si="0"/>
        <v>42876</v>
      </c>
      <c r="B13" s="53">
        <f>SUMIFS(Collection!$J:$J, Collection!$A:$A, $A13, Collection!$B:$B, B$2)</f>
        <v>447466.66666666669</v>
      </c>
      <c r="C13" s="53">
        <f>SUMIFS(Collection!$J:$J, Collection!$A:$A, $A13, Collection!$B:$B, C$2)</f>
        <v>172266.66666666669</v>
      </c>
      <c r="D13" s="53">
        <f>SUMIFS(Collection!$J:$J, Collection!$A:$A, $A13, Collection!$B:$B, D$2)</f>
        <v>0</v>
      </c>
      <c r="E13" s="53">
        <f>SUMIFS(Collection!$J:$J, Collection!$A:$A, $A13, Collection!$B:$B, E$2)</f>
        <v>0</v>
      </c>
      <c r="F13" s="53">
        <f>SUMIFS(Collection!$J:$J, Collection!$A:$A, $A13, Collection!$B:$B, F$2)</f>
        <v>194666.66666666669</v>
      </c>
      <c r="G13" s="53">
        <f>SUMIFS(Collection!$J:$J, Collection!$A:$A, $A13, Collection!$B:$B, G$2)</f>
        <v>8166.6666666666661</v>
      </c>
      <c r="H13" s="53">
        <f>SUMIFS(Collection!$J:$J, Collection!$A:$A, $A13, Collection!$B:$B, H$2)</f>
        <v>0</v>
      </c>
      <c r="I13" s="53">
        <f>SUMIFS(Collection!$J:$J, Collection!$A:$A, $A13, Collection!$B:$B, I$2)</f>
        <v>210133.33333333334</v>
      </c>
      <c r="J13" s="53">
        <f>SUMIFS(Collection!$J:$J, Collection!$A:$A, $A13, Collection!$B:$B, J$2)</f>
        <v>0</v>
      </c>
      <c r="K13" s="53">
        <f>SUMIFS(Collection!$J:$J, Collection!$A:$A, $A13, Collection!$B:$B, K$2)</f>
        <v>250133.33333333334</v>
      </c>
      <c r="L13" s="53">
        <f>SUMIFS(Collection!$J:$J, Collection!$A:$A, $A13, Collection!$B:$B, L$2)</f>
        <v>0</v>
      </c>
      <c r="M13" s="53">
        <f>SUMIFS(Collection!$J:$J, Collection!$A:$A, $A13, Collection!$B:$B, M$2)</f>
        <v>126400</v>
      </c>
      <c r="N13" s="53">
        <f>SUMIFS(Collection!$J:$J, Collection!$A:$A, $A13, Collection!$B:$B, N$2)</f>
        <v>123200</v>
      </c>
      <c r="O13" s="53">
        <f>SUMIFS(Collection!$J:$J, Collection!$A:$A, $A13, Collection!$B:$B, O$2)</f>
        <v>13250</v>
      </c>
      <c r="P13" s="53">
        <f>SUMIFS(Collection!$J:$J, Collection!$A:$A, $A13, Collection!$B:$B, P$2)</f>
        <v>0</v>
      </c>
      <c r="Q13" s="53">
        <f>SUMIFS(Collection!$J:$J, Collection!$A:$A, $A13, Collection!$B:$B, Q$2)</f>
        <v>0</v>
      </c>
      <c r="R13" s="53">
        <f>SUMIFS(Collection!$J:$J, Collection!$A:$A, $A13, Collection!$B:$B, R$2)</f>
        <v>0</v>
      </c>
      <c r="S13" s="53">
        <f>SUMIFS(Collection!$J:$J, Collection!$A:$A, $A13, Collection!$B:$B, S$2)</f>
        <v>0</v>
      </c>
      <c r="T13" s="53">
        <f>SUMIFS(Collection!$J:$J, Collection!$A:$A, $A13, Collection!$B:$B, T$2)</f>
        <v>0</v>
      </c>
      <c r="U13" s="53">
        <f>SUMIFS(Collection!$J:$J, Collection!$A:$A, $A13, Collection!$B:$B, U$2)</f>
        <v>0</v>
      </c>
      <c r="V13" s="53">
        <f>SUMIFS(Collection!$J:$J, Collection!$A:$A, $A13, Collection!$B:$B, V$2)</f>
        <v>0</v>
      </c>
      <c r="W13" s="53">
        <f>SUMIFS(Collection!$J:$J, Collection!$A:$A, $A13, Collection!$B:$B, W$2)</f>
        <v>0</v>
      </c>
      <c r="X13" s="53">
        <f>SUMIFS(Collection!$J:$J, Collection!$A:$A, $A13, Collection!$B:$B, X$2)</f>
        <v>0</v>
      </c>
      <c r="Y13" s="53">
        <f>SUMIFS(Collection!$J:$J, Collection!$A:$A, $A13, Collection!$B:$B, Y$2)</f>
        <v>0</v>
      </c>
    </row>
    <row r="14" spans="1:30">
      <c r="A14" s="38">
        <f t="shared" si="0"/>
        <v>42877</v>
      </c>
      <c r="B14" s="53">
        <f>SUMIFS(Collection!$J:$J, Collection!$A:$A, $A14, Collection!$B:$B, B$2)</f>
        <v>0</v>
      </c>
      <c r="C14" s="53">
        <f>SUMIFS(Collection!$J:$J, Collection!$A:$A, $A14, Collection!$B:$B, C$2)</f>
        <v>0</v>
      </c>
      <c r="D14" s="53">
        <f>SUMIFS(Collection!$J:$J, Collection!$A:$A, $A14, Collection!$B:$B, D$2)</f>
        <v>0</v>
      </c>
      <c r="E14" s="53">
        <f>SUMIFS(Collection!$J:$J, Collection!$A:$A, $A14, Collection!$B:$B, E$2)</f>
        <v>0</v>
      </c>
      <c r="F14" s="53">
        <f>SUMIFS(Collection!$J:$J, Collection!$A:$A, $A14, Collection!$B:$B, F$2)</f>
        <v>3400</v>
      </c>
      <c r="G14" s="53">
        <f>SUMIFS(Collection!$J:$J, Collection!$A:$A, $A14, Collection!$B:$B, G$2)</f>
        <v>24500</v>
      </c>
      <c r="H14" s="53">
        <f>SUMIFS(Collection!$J:$J, Collection!$A:$A, $A14, Collection!$B:$B, H$2)</f>
        <v>0</v>
      </c>
      <c r="I14" s="53">
        <f>SUMIFS(Collection!$J:$J, Collection!$A:$A, $A14, Collection!$B:$B, I$2)</f>
        <v>0</v>
      </c>
      <c r="J14" s="53">
        <f>SUMIFS(Collection!$J:$J, Collection!$A:$A, $A14, Collection!$B:$B, J$2)</f>
        <v>0</v>
      </c>
      <c r="K14" s="53">
        <f>SUMIFS(Collection!$J:$J, Collection!$A:$A, $A14, Collection!$B:$B, K$2)</f>
        <v>136000</v>
      </c>
      <c r="L14" s="53">
        <f>SUMIFS(Collection!$J:$J, Collection!$A:$A, $A14, Collection!$B:$B, L$2)</f>
        <v>0</v>
      </c>
      <c r="M14" s="53">
        <f>SUMIFS(Collection!$J:$J, Collection!$A:$A, $A14, Collection!$B:$B, M$2)</f>
        <v>0</v>
      </c>
      <c r="N14" s="53">
        <f>SUMIFS(Collection!$J:$J, Collection!$A:$A, $A14, Collection!$B:$B, N$2)</f>
        <v>1800</v>
      </c>
      <c r="O14" s="53">
        <f>SUMIFS(Collection!$J:$J, Collection!$A:$A, $A14, Collection!$B:$B, O$2)</f>
        <v>625</v>
      </c>
      <c r="P14" s="53">
        <f>SUMIFS(Collection!$J:$J, Collection!$A:$A, $A14, Collection!$B:$B, P$2)</f>
        <v>0</v>
      </c>
      <c r="Q14" s="53">
        <f>SUMIFS(Collection!$J:$J, Collection!$A:$A, $A14, Collection!$B:$B, Q$2)</f>
        <v>0</v>
      </c>
      <c r="R14" s="53">
        <f>SUMIFS(Collection!$J:$J, Collection!$A:$A, $A14, Collection!$B:$B, R$2)</f>
        <v>0</v>
      </c>
      <c r="S14" s="53">
        <f>SUMIFS(Collection!$J:$J, Collection!$A:$A, $A14, Collection!$B:$B, S$2)</f>
        <v>0</v>
      </c>
      <c r="T14" s="53">
        <f>SUMIFS(Collection!$J:$J, Collection!$A:$A, $A14, Collection!$B:$B, T$2)</f>
        <v>0</v>
      </c>
      <c r="U14" s="53">
        <f>SUMIFS(Collection!$J:$J, Collection!$A:$A, $A14, Collection!$B:$B, U$2)</f>
        <v>0</v>
      </c>
      <c r="V14" s="53">
        <f>SUMIFS(Collection!$J:$J, Collection!$A:$A, $A14, Collection!$B:$B, V$2)</f>
        <v>466.66666666666663</v>
      </c>
      <c r="W14" s="53">
        <f>SUMIFS(Collection!$J:$J, Collection!$A:$A, $A14, Collection!$B:$B, W$2)</f>
        <v>583.33333333333337</v>
      </c>
      <c r="X14" s="53">
        <f>SUMIFS(Collection!$J:$J, Collection!$A:$A, $A14, Collection!$B:$B, X$2)</f>
        <v>0</v>
      </c>
      <c r="Y14" s="53">
        <f>SUMIFS(Collection!$J:$J, Collection!$A:$A, $A14, Collection!$B:$B, Y$2)</f>
        <v>0</v>
      </c>
    </row>
    <row r="15" spans="1:30">
      <c r="A15" s="38">
        <f t="shared" si="0"/>
        <v>42878</v>
      </c>
      <c r="B15" s="53">
        <f>SUMIFS(Collection!$J:$J, Collection!$A:$A, $A15, Collection!$B:$B, B$2)</f>
        <v>38266.666666666664</v>
      </c>
      <c r="C15" s="53">
        <f>SUMIFS(Collection!$J:$J, Collection!$A:$A, $A15, Collection!$B:$B, C$2)</f>
        <v>67600</v>
      </c>
      <c r="D15" s="53">
        <f>SUMIFS(Collection!$J:$J, Collection!$A:$A, $A15, Collection!$B:$B, D$2)</f>
        <v>0</v>
      </c>
      <c r="E15" s="53">
        <f>SUMIFS(Collection!$J:$J, Collection!$A:$A, $A15, Collection!$B:$B, E$2)</f>
        <v>0</v>
      </c>
      <c r="F15" s="53">
        <f>SUMIFS(Collection!$J:$J, Collection!$A:$A, $A15, Collection!$B:$B, F$2)</f>
        <v>0</v>
      </c>
      <c r="G15" s="53">
        <f>SUMIFS(Collection!$J:$J, Collection!$A:$A, $A15, Collection!$B:$B, G$2)</f>
        <v>209066.66666666669</v>
      </c>
      <c r="H15" s="53">
        <f>SUMIFS(Collection!$J:$J, Collection!$A:$A, $A15, Collection!$B:$B, H$2)</f>
        <v>0</v>
      </c>
      <c r="I15" s="53">
        <f>SUMIFS(Collection!$J:$J, Collection!$A:$A, $A15, Collection!$B:$B, I$2)</f>
        <v>0</v>
      </c>
      <c r="J15" s="53">
        <f>SUMIFS(Collection!$J:$J, Collection!$A:$A, $A15, Collection!$B:$B, J$2)</f>
        <v>241066.66666666666</v>
      </c>
      <c r="K15" s="53">
        <f>SUMIFS(Collection!$J:$J, Collection!$A:$A, $A15, Collection!$B:$B, K$2)</f>
        <v>1000</v>
      </c>
      <c r="L15" s="53">
        <f>SUMIFS(Collection!$J:$J, Collection!$A:$A, $A15, Collection!$B:$B, L$2)</f>
        <v>0</v>
      </c>
      <c r="M15" s="53">
        <f>SUMIFS(Collection!$J:$J, Collection!$A:$A, $A15, Collection!$B:$B, M$2)</f>
        <v>0</v>
      </c>
      <c r="N15" s="53">
        <f>SUMIFS(Collection!$J:$J, Collection!$A:$A, $A15, Collection!$B:$B, N$2)</f>
        <v>130933.33333333333</v>
      </c>
      <c r="O15" s="53">
        <f>SUMIFS(Collection!$J:$J, Collection!$A:$A, $A15, Collection!$B:$B, O$2)</f>
        <v>0</v>
      </c>
      <c r="P15" s="53">
        <f>SUMIFS(Collection!$J:$J, Collection!$A:$A, $A15, Collection!$B:$B, P$2)</f>
        <v>0</v>
      </c>
      <c r="Q15" s="53">
        <f>SUMIFS(Collection!$J:$J, Collection!$A:$A, $A15, Collection!$B:$B, Q$2)</f>
        <v>0</v>
      </c>
      <c r="R15" s="53">
        <f>SUMIFS(Collection!$J:$J, Collection!$A:$A, $A15, Collection!$B:$B, R$2)</f>
        <v>0</v>
      </c>
      <c r="S15" s="53">
        <f>SUMIFS(Collection!$J:$J, Collection!$A:$A, $A15, Collection!$B:$B, S$2)</f>
        <v>0</v>
      </c>
      <c r="T15" s="53">
        <f>SUMIFS(Collection!$J:$J, Collection!$A:$A, $A15, Collection!$B:$B, T$2)</f>
        <v>0</v>
      </c>
      <c r="U15" s="53">
        <f>SUMIFS(Collection!$J:$J, Collection!$A:$A, $A15, Collection!$B:$B, U$2)</f>
        <v>0</v>
      </c>
      <c r="V15" s="53">
        <f>SUMIFS(Collection!$J:$J, Collection!$A:$A, $A15, Collection!$B:$B, V$2)</f>
        <v>0</v>
      </c>
      <c r="W15" s="53">
        <f>SUMIFS(Collection!$J:$J, Collection!$A:$A, $A15, Collection!$B:$B, W$2)</f>
        <v>2266.666666666667</v>
      </c>
      <c r="X15" s="53">
        <f>SUMIFS(Collection!$J:$J, Collection!$A:$A, $A15, Collection!$B:$B, X$2)</f>
        <v>0</v>
      </c>
      <c r="Y15" s="53">
        <f>SUMIFS(Collection!$J:$J, Collection!$A:$A, $A15, Collection!$B:$B, Y$2)</f>
        <v>0</v>
      </c>
    </row>
    <row r="16" spans="1:30">
      <c r="A16" s="38">
        <f t="shared" si="0"/>
        <v>42879</v>
      </c>
      <c r="B16" s="53">
        <f>SUMIFS(Collection!$J:$J, Collection!$A:$A, $A16, Collection!$B:$B, B$2)</f>
        <v>0</v>
      </c>
      <c r="C16" s="53">
        <f>SUMIFS(Collection!$J:$J, Collection!$A:$A, $A16, Collection!$B:$B, C$2)</f>
        <v>0</v>
      </c>
      <c r="D16" s="53">
        <f>SUMIFS(Collection!$J:$J, Collection!$A:$A, $A16, Collection!$B:$B, D$2)</f>
        <v>0</v>
      </c>
      <c r="E16" s="53">
        <f>SUMIFS(Collection!$J:$J, Collection!$A:$A, $A16, Collection!$B:$B, E$2)</f>
        <v>0</v>
      </c>
      <c r="F16" s="53">
        <f>SUMIFS(Collection!$J:$J, Collection!$A:$A, $A16, Collection!$B:$B, F$2)</f>
        <v>0</v>
      </c>
      <c r="G16" s="53">
        <f>SUMIFS(Collection!$J:$J, Collection!$A:$A, $A16, Collection!$B:$B, G$2)</f>
        <v>4500</v>
      </c>
      <c r="H16" s="53">
        <f>SUMIFS(Collection!$J:$J, Collection!$A:$A, $A16, Collection!$B:$B, H$2)</f>
        <v>0</v>
      </c>
      <c r="I16" s="53">
        <f>SUMIFS(Collection!$J:$J, Collection!$A:$A, $A16, Collection!$B:$B, I$2)</f>
        <v>0</v>
      </c>
      <c r="J16" s="53">
        <f>SUMIFS(Collection!$J:$J, Collection!$A:$A, $A16, Collection!$B:$B, J$2)</f>
        <v>66666.666666666672</v>
      </c>
      <c r="K16" s="53">
        <f>SUMIFS(Collection!$J:$J, Collection!$A:$A, $A16, Collection!$B:$B, K$2)</f>
        <v>0</v>
      </c>
      <c r="L16" s="53">
        <f>SUMIFS(Collection!$J:$J, Collection!$A:$A, $A16, Collection!$B:$B, L$2)</f>
        <v>0</v>
      </c>
      <c r="M16" s="53">
        <f>SUMIFS(Collection!$J:$J, Collection!$A:$A, $A16, Collection!$B:$B, M$2)</f>
        <v>186133.33333333331</v>
      </c>
      <c r="N16" s="53">
        <f>SUMIFS(Collection!$J:$J, Collection!$A:$A, $A16, Collection!$B:$B, N$2)</f>
        <v>48406.666666666664</v>
      </c>
      <c r="O16" s="53">
        <f>SUMIFS(Collection!$J:$J, Collection!$A:$A, $A16, Collection!$B:$B, O$2)</f>
        <v>37566.666666666664</v>
      </c>
      <c r="P16" s="53">
        <f>SUMIFS(Collection!$J:$J, Collection!$A:$A, $A16, Collection!$B:$B, P$2)</f>
        <v>0</v>
      </c>
      <c r="Q16" s="53">
        <f>SUMIFS(Collection!$J:$J, Collection!$A:$A, $A16, Collection!$B:$B, Q$2)</f>
        <v>0</v>
      </c>
      <c r="R16" s="53">
        <f>SUMIFS(Collection!$J:$J, Collection!$A:$A, $A16, Collection!$B:$B, R$2)</f>
        <v>205866.66666666666</v>
      </c>
      <c r="S16" s="53">
        <f>SUMIFS(Collection!$J:$J, Collection!$A:$A, $A16, Collection!$B:$B, S$2)</f>
        <v>0</v>
      </c>
      <c r="T16" s="53">
        <f>SUMIFS(Collection!$J:$J, Collection!$A:$A, $A16, Collection!$B:$B, T$2)</f>
        <v>0</v>
      </c>
      <c r="U16" s="53">
        <f>SUMIFS(Collection!$J:$J, Collection!$A:$A, $A16, Collection!$B:$B, U$2)</f>
        <v>0</v>
      </c>
      <c r="V16" s="53">
        <f>SUMIFS(Collection!$J:$J, Collection!$A:$A, $A16, Collection!$B:$B, V$2)</f>
        <v>0</v>
      </c>
      <c r="W16" s="53">
        <f>SUMIFS(Collection!$J:$J, Collection!$A:$A, $A16, Collection!$B:$B, W$2)</f>
        <v>0</v>
      </c>
      <c r="X16" s="53">
        <f>SUMIFS(Collection!$J:$J, Collection!$A:$A, $A16, Collection!$B:$B, X$2)</f>
        <v>0</v>
      </c>
      <c r="Y16" s="53">
        <f>SUMIFS(Collection!$J:$J, Collection!$A:$A, $A16, Collection!$B:$B, Y$2)</f>
        <v>0</v>
      </c>
    </row>
    <row r="17" spans="1:25">
      <c r="A17" s="38">
        <f t="shared" si="0"/>
        <v>42880</v>
      </c>
      <c r="B17" s="53">
        <f>SUMIFS(Collection!$J:$J, Collection!$A:$A, $A17, Collection!$B:$B, B$2)</f>
        <v>0</v>
      </c>
      <c r="C17" s="53">
        <f>SUMIFS(Collection!$J:$J, Collection!$A:$A, $A17, Collection!$B:$B, C$2)</f>
        <v>0</v>
      </c>
      <c r="D17" s="53">
        <f>SUMIFS(Collection!$J:$J, Collection!$A:$A, $A17, Collection!$B:$B, D$2)</f>
        <v>0</v>
      </c>
      <c r="E17" s="53">
        <f>SUMIFS(Collection!$J:$J, Collection!$A:$A, $A17, Collection!$B:$B, E$2)</f>
        <v>307800</v>
      </c>
      <c r="F17" s="53">
        <f>SUMIFS(Collection!$J:$J, Collection!$A:$A, $A17, Collection!$B:$B, F$2)</f>
        <v>0</v>
      </c>
      <c r="G17" s="53">
        <f>SUMIFS(Collection!$J:$J, Collection!$A:$A, $A17, Collection!$B:$B, G$2)</f>
        <v>0</v>
      </c>
      <c r="H17" s="53">
        <f>SUMIFS(Collection!$J:$J, Collection!$A:$A, $A17, Collection!$B:$B, H$2)</f>
        <v>0</v>
      </c>
      <c r="I17" s="53">
        <f>SUMIFS(Collection!$J:$J, Collection!$A:$A, $A17, Collection!$B:$B, I$2)</f>
        <v>0</v>
      </c>
      <c r="J17" s="53">
        <f>SUMIFS(Collection!$J:$J, Collection!$A:$A, $A17, Collection!$B:$B, J$2)</f>
        <v>3400</v>
      </c>
      <c r="K17" s="53">
        <f>SUMIFS(Collection!$J:$J, Collection!$A:$A, $A17, Collection!$B:$B, K$2)</f>
        <v>0</v>
      </c>
      <c r="L17" s="53">
        <f>SUMIFS(Collection!$J:$J, Collection!$A:$A, $A17, Collection!$B:$B, L$2)</f>
        <v>0</v>
      </c>
      <c r="M17" s="53">
        <f>SUMIFS(Collection!$J:$J, Collection!$A:$A, $A17, Collection!$B:$B, M$2)</f>
        <v>0</v>
      </c>
      <c r="N17" s="53">
        <f>SUMIFS(Collection!$J:$J, Collection!$A:$A, $A17, Collection!$B:$B, N$2)</f>
        <v>0</v>
      </c>
      <c r="O17" s="53">
        <f>SUMIFS(Collection!$J:$J, Collection!$A:$A, $A17, Collection!$B:$B, O$2)</f>
        <v>31206.666666666668</v>
      </c>
      <c r="P17" s="53">
        <f>SUMIFS(Collection!$J:$J, Collection!$A:$A, $A17, Collection!$B:$B, P$2)</f>
        <v>248000</v>
      </c>
      <c r="Q17" s="53">
        <f>SUMIFS(Collection!$J:$J, Collection!$A:$A, $A17, Collection!$B:$B, Q$2)</f>
        <v>0</v>
      </c>
      <c r="R17" s="53">
        <f>SUMIFS(Collection!$J:$J, Collection!$A:$A, $A17, Collection!$B:$B, R$2)</f>
        <v>26320</v>
      </c>
      <c r="S17" s="53">
        <f>SUMIFS(Collection!$J:$J, Collection!$A:$A, $A17, Collection!$B:$B, S$2)</f>
        <v>0</v>
      </c>
      <c r="T17" s="53">
        <f>SUMIFS(Collection!$J:$J, Collection!$A:$A, $A17, Collection!$B:$B, T$2)</f>
        <v>0</v>
      </c>
      <c r="U17" s="53">
        <f>SUMIFS(Collection!$J:$J, Collection!$A:$A, $A17, Collection!$B:$B, U$2)</f>
        <v>0</v>
      </c>
      <c r="V17" s="53">
        <f>SUMIFS(Collection!$J:$J, Collection!$A:$A, $A17, Collection!$B:$B, V$2)</f>
        <v>10800</v>
      </c>
      <c r="W17" s="53">
        <f>SUMIFS(Collection!$J:$J, Collection!$A:$A, $A17, Collection!$B:$B, W$2)</f>
        <v>0</v>
      </c>
      <c r="X17" s="53">
        <f>SUMIFS(Collection!$J:$J, Collection!$A:$A, $A17, Collection!$B:$B, X$2)</f>
        <v>0</v>
      </c>
      <c r="Y17" s="53">
        <f>SUMIFS(Collection!$J:$J, Collection!$A:$A, $A17, Collection!$B:$B, Y$2)</f>
        <v>0</v>
      </c>
    </row>
    <row r="18" spans="1:25">
      <c r="A18" s="38">
        <f t="shared" si="0"/>
        <v>42881</v>
      </c>
      <c r="B18" s="53">
        <f>SUMIFS(Collection!$J:$J, Collection!$A:$A, $A18, Collection!$B:$B, B$2)</f>
        <v>0</v>
      </c>
      <c r="C18" s="53">
        <f>SUMIFS(Collection!$J:$J, Collection!$A:$A, $A18, Collection!$B:$B, C$2)</f>
        <v>115733.33333333333</v>
      </c>
      <c r="D18" s="53">
        <f>SUMIFS(Collection!$J:$J, Collection!$A:$A, $A18, Collection!$B:$B, D$2)</f>
        <v>0</v>
      </c>
      <c r="E18" s="53">
        <f>SUMIFS(Collection!$J:$J, Collection!$A:$A, $A18, Collection!$B:$B, E$2)</f>
        <v>190400</v>
      </c>
      <c r="F18" s="53">
        <f>SUMIFS(Collection!$J:$J, Collection!$A:$A, $A18, Collection!$B:$B, F$2)</f>
        <v>0</v>
      </c>
      <c r="G18" s="53">
        <f>SUMIFS(Collection!$J:$J, Collection!$A:$A, $A18, Collection!$B:$B, G$2)</f>
        <v>0</v>
      </c>
      <c r="H18" s="53">
        <f>SUMIFS(Collection!$J:$J, Collection!$A:$A, $A18, Collection!$B:$B, H$2)</f>
        <v>0</v>
      </c>
      <c r="I18" s="53">
        <f>SUMIFS(Collection!$J:$J, Collection!$A:$A, $A18, Collection!$B:$B, I$2)</f>
        <v>0</v>
      </c>
      <c r="J18" s="53">
        <f>SUMIFS(Collection!$J:$J, Collection!$A:$A, $A18, Collection!$B:$B, J$2)</f>
        <v>10000</v>
      </c>
      <c r="K18" s="53">
        <f>SUMIFS(Collection!$J:$J, Collection!$A:$A, $A18, Collection!$B:$B, K$2)</f>
        <v>0</v>
      </c>
      <c r="L18" s="53">
        <f>SUMIFS(Collection!$J:$J, Collection!$A:$A, $A18, Collection!$B:$B, L$2)</f>
        <v>54400</v>
      </c>
      <c r="M18" s="53">
        <f>SUMIFS(Collection!$J:$J, Collection!$A:$A, $A18, Collection!$B:$B, M$2)</f>
        <v>0</v>
      </c>
      <c r="N18" s="53">
        <f>SUMIFS(Collection!$J:$J, Collection!$A:$A, $A18, Collection!$B:$B, N$2)</f>
        <v>4266.6666666666661</v>
      </c>
      <c r="O18" s="53">
        <f>SUMIFS(Collection!$J:$J, Collection!$A:$A, $A18, Collection!$B:$B, O$2)</f>
        <v>0</v>
      </c>
      <c r="P18" s="53">
        <f>SUMIFS(Collection!$J:$J, Collection!$A:$A, $A18, Collection!$B:$B, P$2)</f>
        <v>0</v>
      </c>
      <c r="Q18" s="53">
        <f>SUMIFS(Collection!$J:$J, Collection!$A:$A, $A18, Collection!$B:$B, Q$2)</f>
        <v>0</v>
      </c>
      <c r="R18" s="53">
        <f>SUMIFS(Collection!$J:$J, Collection!$A:$A, $A18, Collection!$B:$B, R$2)</f>
        <v>2800</v>
      </c>
      <c r="S18" s="53">
        <f>SUMIFS(Collection!$J:$J, Collection!$A:$A, $A18, Collection!$B:$B, S$2)</f>
        <v>0</v>
      </c>
      <c r="T18" s="53">
        <f>SUMIFS(Collection!$J:$J, Collection!$A:$A, $A18, Collection!$B:$B, T$2)</f>
        <v>139800</v>
      </c>
      <c r="U18" s="53">
        <f>SUMIFS(Collection!$J:$J, Collection!$A:$A, $A18, Collection!$B:$B, U$2)</f>
        <v>0</v>
      </c>
      <c r="V18" s="53">
        <f>SUMIFS(Collection!$J:$J, Collection!$A:$A, $A18, Collection!$B:$B, V$2)</f>
        <v>0</v>
      </c>
      <c r="W18" s="53">
        <f>SUMIFS(Collection!$J:$J, Collection!$A:$A, $A18, Collection!$B:$B, W$2)</f>
        <v>0</v>
      </c>
      <c r="X18" s="53">
        <f>SUMIFS(Collection!$J:$J, Collection!$A:$A, $A18, Collection!$B:$B, X$2)</f>
        <v>0</v>
      </c>
      <c r="Y18" s="53">
        <f>SUMIFS(Collection!$J:$J, Collection!$A:$A, $A18, Collection!$B:$B, Y$2)</f>
        <v>0</v>
      </c>
    </row>
    <row r="19" spans="1:25">
      <c r="A19" s="38">
        <f t="shared" si="0"/>
        <v>42882</v>
      </c>
      <c r="B19" s="53">
        <f>SUMIFS(Collection!$J:$J, Collection!$A:$A, $A19, Collection!$B:$B, B$2)</f>
        <v>0</v>
      </c>
      <c r="C19" s="53">
        <f>SUMIFS(Collection!$J:$J, Collection!$A:$A, $A19, Collection!$B:$B, C$2)</f>
        <v>156750</v>
      </c>
      <c r="D19" s="53">
        <f>SUMIFS(Collection!$J:$J, Collection!$A:$A, $A19, Collection!$B:$B, D$2)</f>
        <v>1400</v>
      </c>
      <c r="E19" s="53">
        <f>SUMIFS(Collection!$J:$J, Collection!$A:$A, $A19, Collection!$B:$B, E$2)</f>
        <v>8016.666666666667</v>
      </c>
      <c r="F19" s="53">
        <f>SUMIFS(Collection!$J:$J, Collection!$A:$A, $A19, Collection!$B:$B, F$2)</f>
        <v>0</v>
      </c>
      <c r="G19" s="53">
        <f>SUMIFS(Collection!$J:$J, Collection!$A:$A, $A19, Collection!$B:$B, G$2)</f>
        <v>0</v>
      </c>
      <c r="H19" s="53">
        <f>SUMIFS(Collection!$J:$J, Collection!$A:$A, $A19, Collection!$B:$B, H$2)</f>
        <v>0</v>
      </c>
      <c r="I19" s="53">
        <f>SUMIFS(Collection!$J:$J, Collection!$A:$A, $A19, Collection!$B:$B, I$2)</f>
        <v>245660</v>
      </c>
      <c r="J19" s="53">
        <f>SUMIFS(Collection!$J:$J, Collection!$A:$A, $A19, Collection!$B:$B, J$2)</f>
        <v>21600</v>
      </c>
      <c r="K19" s="53">
        <f>SUMIFS(Collection!$J:$J, Collection!$A:$A, $A19, Collection!$B:$B, K$2)</f>
        <v>0</v>
      </c>
      <c r="L19" s="53">
        <f>SUMIFS(Collection!$J:$J, Collection!$A:$A, $A19, Collection!$B:$B, L$2)</f>
        <v>268146.66666666669</v>
      </c>
      <c r="M19" s="53">
        <f>SUMIFS(Collection!$J:$J, Collection!$A:$A, $A19, Collection!$B:$B, M$2)</f>
        <v>2625</v>
      </c>
      <c r="N19" s="53">
        <f>SUMIFS(Collection!$J:$J, Collection!$A:$A, $A19, Collection!$B:$B, N$2)</f>
        <v>0</v>
      </c>
      <c r="O19" s="53">
        <f>SUMIFS(Collection!$J:$J, Collection!$A:$A, $A19, Collection!$B:$B, O$2)</f>
        <v>0</v>
      </c>
      <c r="P19" s="53">
        <f>SUMIFS(Collection!$J:$J, Collection!$A:$A, $A19, Collection!$B:$B, P$2)</f>
        <v>4916.666666666667</v>
      </c>
      <c r="Q19" s="53">
        <f>SUMIFS(Collection!$J:$J, Collection!$A:$A, $A19, Collection!$B:$B, Q$2)</f>
        <v>0</v>
      </c>
      <c r="R19" s="53">
        <f>SUMIFS(Collection!$J:$J, Collection!$A:$A, $A19, Collection!$B:$B, R$2)</f>
        <v>0</v>
      </c>
      <c r="S19" s="53">
        <f>SUMIFS(Collection!$J:$J, Collection!$A:$A, $A19, Collection!$B:$B, S$2)</f>
        <v>0</v>
      </c>
      <c r="T19" s="53">
        <f>SUMIFS(Collection!$J:$J, Collection!$A:$A, $A19, Collection!$B:$B, T$2)</f>
        <v>7050</v>
      </c>
      <c r="U19" s="53">
        <f>SUMIFS(Collection!$J:$J, Collection!$A:$A, $A19, Collection!$B:$B, U$2)</f>
        <v>0</v>
      </c>
      <c r="V19" s="53">
        <f>SUMIFS(Collection!$J:$J, Collection!$A:$A, $A19, Collection!$B:$B, V$2)</f>
        <v>3575</v>
      </c>
      <c r="W19" s="53">
        <f>SUMIFS(Collection!$J:$J, Collection!$A:$A, $A19, Collection!$B:$B, W$2)</f>
        <v>2333.333333333333</v>
      </c>
      <c r="X19" s="53">
        <f>SUMIFS(Collection!$J:$J, Collection!$A:$A, $A19, Collection!$B:$B, X$2)</f>
        <v>0</v>
      </c>
      <c r="Y19" s="53">
        <f>SUMIFS(Collection!$J:$J, Collection!$A:$A, $A19, Collection!$B:$B, Y$2)</f>
        <v>0</v>
      </c>
    </row>
    <row r="20" spans="1:25">
      <c r="A20" s="38">
        <f t="shared" si="0"/>
        <v>42883</v>
      </c>
      <c r="B20" s="53">
        <f>SUMIFS(Collection!$J:$J, Collection!$A:$A, $A20, Collection!$B:$B, B$2)</f>
        <v>0</v>
      </c>
      <c r="C20" s="53">
        <f>SUMIFS(Collection!$J:$J, Collection!$A:$A, $A20, Collection!$B:$B, C$2)</f>
        <v>0</v>
      </c>
      <c r="D20" s="53">
        <f>SUMIFS(Collection!$J:$J, Collection!$A:$A, $A20, Collection!$B:$B, D$2)</f>
        <v>0</v>
      </c>
      <c r="E20" s="53">
        <f>SUMIFS(Collection!$J:$J, Collection!$A:$A, $A20, Collection!$B:$B, E$2)</f>
        <v>0</v>
      </c>
      <c r="F20" s="53">
        <f>SUMIFS(Collection!$J:$J, Collection!$A:$A, $A20, Collection!$B:$B, F$2)</f>
        <v>0</v>
      </c>
      <c r="G20" s="53">
        <f>SUMIFS(Collection!$J:$J, Collection!$A:$A, $A20, Collection!$B:$B, G$2)</f>
        <v>0</v>
      </c>
      <c r="H20" s="53">
        <f>SUMIFS(Collection!$J:$J, Collection!$A:$A, $A20, Collection!$B:$B, H$2)</f>
        <v>0</v>
      </c>
      <c r="I20" s="53">
        <f>SUMIFS(Collection!$J:$J, Collection!$A:$A, $A20, Collection!$B:$B, I$2)</f>
        <v>0</v>
      </c>
      <c r="J20" s="53">
        <f>SUMIFS(Collection!$J:$J, Collection!$A:$A, $A20, Collection!$B:$B, J$2)</f>
        <v>0</v>
      </c>
      <c r="K20" s="53">
        <f>SUMIFS(Collection!$J:$J, Collection!$A:$A, $A20, Collection!$B:$B, K$2)</f>
        <v>0</v>
      </c>
      <c r="L20" s="53">
        <f>SUMIFS(Collection!$J:$J, Collection!$A:$A, $A20, Collection!$B:$B, L$2)</f>
        <v>0</v>
      </c>
      <c r="M20" s="53">
        <f>SUMIFS(Collection!$J:$J, Collection!$A:$A, $A20, Collection!$B:$B, M$2)</f>
        <v>0</v>
      </c>
      <c r="N20" s="53">
        <f>SUMIFS(Collection!$J:$J, Collection!$A:$A, $A20, Collection!$B:$B, N$2)</f>
        <v>0</v>
      </c>
      <c r="O20" s="53">
        <f>SUMIFS(Collection!$J:$J, Collection!$A:$A, $A20, Collection!$B:$B, O$2)</f>
        <v>0</v>
      </c>
      <c r="P20" s="53">
        <f>SUMIFS(Collection!$J:$J, Collection!$A:$A, $A20, Collection!$B:$B, P$2)</f>
        <v>0</v>
      </c>
      <c r="Q20" s="53">
        <f>SUMIFS(Collection!$J:$J, Collection!$A:$A, $A20, Collection!$B:$B, Q$2)</f>
        <v>0</v>
      </c>
      <c r="R20" s="53">
        <f>SUMIFS(Collection!$J:$J, Collection!$A:$A, $A20, Collection!$B:$B, R$2)</f>
        <v>0</v>
      </c>
      <c r="S20" s="53">
        <f>SUMIFS(Collection!$J:$J, Collection!$A:$A, $A20, Collection!$B:$B, S$2)</f>
        <v>0</v>
      </c>
      <c r="T20" s="53">
        <f>SUMIFS(Collection!$J:$J, Collection!$A:$A, $A20, Collection!$B:$B, T$2)</f>
        <v>0</v>
      </c>
      <c r="U20" s="53">
        <f>SUMIFS(Collection!$J:$J, Collection!$A:$A, $A20, Collection!$B:$B, U$2)</f>
        <v>0</v>
      </c>
      <c r="V20" s="53">
        <f>SUMIFS(Collection!$J:$J, Collection!$A:$A, $A20, Collection!$B:$B, V$2)</f>
        <v>0</v>
      </c>
      <c r="W20" s="53">
        <f>SUMIFS(Collection!$J:$J, Collection!$A:$A, $A20, Collection!$B:$B, W$2)</f>
        <v>0</v>
      </c>
      <c r="X20" s="53">
        <f>SUMIFS(Collection!$J:$J, Collection!$A:$A, $A20, Collection!$B:$B, X$2)</f>
        <v>0</v>
      </c>
      <c r="Y20" s="53">
        <f>SUMIFS(Collection!$J:$J, Collection!$A:$A, $A20, Collection!$B:$B, Y$2)</f>
        <v>0</v>
      </c>
    </row>
    <row r="21" spans="1:25">
      <c r="A21" s="38">
        <f t="shared" si="0"/>
        <v>42884</v>
      </c>
      <c r="B21" s="53">
        <f>SUMIFS(Collection!$J:$J, Collection!$A:$A, $A21, Collection!$B:$B, B$2)</f>
        <v>0</v>
      </c>
      <c r="C21" s="53">
        <f>SUMIFS(Collection!$J:$J, Collection!$A:$A, $A21, Collection!$B:$B, C$2)</f>
        <v>4500</v>
      </c>
      <c r="D21" s="53">
        <f>SUMIFS(Collection!$J:$J, Collection!$A:$A, $A21, Collection!$B:$B, D$2)</f>
        <v>0</v>
      </c>
      <c r="E21" s="53">
        <f>SUMIFS(Collection!$J:$J, Collection!$A:$A, $A21, Collection!$B:$B, E$2)</f>
        <v>0</v>
      </c>
      <c r="F21" s="53">
        <f>SUMIFS(Collection!$J:$J, Collection!$A:$A, $A21, Collection!$B:$B, F$2)</f>
        <v>0</v>
      </c>
      <c r="G21" s="53">
        <f>SUMIFS(Collection!$J:$J, Collection!$A:$A, $A21, Collection!$B:$B, G$2)</f>
        <v>0</v>
      </c>
      <c r="H21" s="53">
        <f>SUMIFS(Collection!$J:$J, Collection!$A:$A, $A21, Collection!$B:$B, H$2)</f>
        <v>0</v>
      </c>
      <c r="I21" s="53">
        <f>SUMIFS(Collection!$J:$J, Collection!$A:$A, $A21, Collection!$B:$B, I$2)</f>
        <v>7900</v>
      </c>
      <c r="J21" s="53">
        <f>SUMIFS(Collection!$J:$J, Collection!$A:$A, $A21, Collection!$B:$B, J$2)</f>
        <v>0</v>
      </c>
      <c r="K21" s="53">
        <f>SUMIFS(Collection!$J:$J, Collection!$A:$A, $A21, Collection!$B:$B, K$2)</f>
        <v>0</v>
      </c>
      <c r="L21" s="53">
        <f>SUMIFS(Collection!$J:$J, Collection!$A:$A, $A21, Collection!$B:$B, L$2)</f>
        <v>0</v>
      </c>
      <c r="M21" s="53">
        <f>SUMIFS(Collection!$J:$J, Collection!$A:$A, $A21, Collection!$B:$B, M$2)</f>
        <v>0</v>
      </c>
      <c r="N21" s="53">
        <f>SUMIFS(Collection!$J:$J, Collection!$A:$A, $A21, Collection!$B:$B, N$2)</f>
        <v>0</v>
      </c>
      <c r="O21" s="53">
        <f>SUMIFS(Collection!$J:$J, Collection!$A:$A, $A21, Collection!$B:$B, O$2)</f>
        <v>0</v>
      </c>
      <c r="P21" s="53">
        <f>SUMIFS(Collection!$J:$J, Collection!$A:$A, $A21, Collection!$B:$B, P$2)</f>
        <v>0</v>
      </c>
      <c r="Q21" s="53">
        <f>SUMIFS(Collection!$J:$J, Collection!$A:$A, $A21, Collection!$B:$B, Q$2)</f>
        <v>0</v>
      </c>
      <c r="R21" s="53">
        <f>SUMIFS(Collection!$J:$J, Collection!$A:$A, $A21, Collection!$B:$B, R$2)</f>
        <v>0</v>
      </c>
      <c r="S21" s="53">
        <f>SUMIFS(Collection!$J:$J, Collection!$A:$A, $A21, Collection!$B:$B, S$2)</f>
        <v>0</v>
      </c>
      <c r="T21" s="53">
        <f>SUMIFS(Collection!$J:$J, Collection!$A:$A, $A21, Collection!$B:$B, T$2)</f>
        <v>3200</v>
      </c>
      <c r="U21" s="53">
        <f>SUMIFS(Collection!$J:$J, Collection!$A:$A, $A21, Collection!$B:$B, U$2)</f>
        <v>0</v>
      </c>
      <c r="V21" s="53">
        <f>SUMIFS(Collection!$J:$J, Collection!$A:$A, $A21, Collection!$B:$B, V$2)</f>
        <v>111099.99999999999</v>
      </c>
      <c r="W21" s="53">
        <f>SUMIFS(Collection!$J:$J, Collection!$A:$A, $A21, Collection!$B:$B, W$2)</f>
        <v>0</v>
      </c>
      <c r="X21" s="53">
        <f>SUMIFS(Collection!$J:$J, Collection!$A:$A, $A21, Collection!$B:$B, X$2)</f>
        <v>0</v>
      </c>
      <c r="Y21" s="53">
        <f>SUMIFS(Collection!$J:$J, Collection!$A:$A, $A21, Collection!$B:$B, Y$2)</f>
        <v>0</v>
      </c>
    </row>
    <row r="22" spans="1:25">
      <c r="A22" s="38">
        <f t="shared" si="0"/>
        <v>42885</v>
      </c>
      <c r="B22" s="53">
        <f>SUMIFS(Collection!$J:$J, Collection!$A:$A, $A22, Collection!$B:$B, B$2)</f>
        <v>0</v>
      </c>
      <c r="C22" s="53">
        <f>SUMIFS(Collection!$J:$J, Collection!$A:$A, $A22, Collection!$B:$B, C$2)</f>
        <v>0</v>
      </c>
      <c r="D22" s="53">
        <f>SUMIFS(Collection!$J:$J, Collection!$A:$A, $A22, Collection!$B:$B, D$2)</f>
        <v>0</v>
      </c>
      <c r="E22" s="53">
        <f>SUMIFS(Collection!$J:$J, Collection!$A:$A, $A22, Collection!$B:$B, E$2)</f>
        <v>0</v>
      </c>
      <c r="F22" s="53">
        <f>SUMIFS(Collection!$J:$J, Collection!$A:$A, $A22, Collection!$B:$B, F$2)</f>
        <v>0</v>
      </c>
      <c r="G22" s="53">
        <f>SUMIFS(Collection!$J:$J, Collection!$A:$A, $A22, Collection!$B:$B, G$2)</f>
        <v>0</v>
      </c>
      <c r="H22" s="53">
        <f>SUMIFS(Collection!$J:$J, Collection!$A:$A, $A22, Collection!$B:$B, H$2)</f>
        <v>0</v>
      </c>
      <c r="I22" s="53">
        <f>SUMIFS(Collection!$J:$J, Collection!$A:$A, $A22, Collection!$B:$B, I$2)</f>
        <v>0</v>
      </c>
      <c r="J22" s="53">
        <f>SUMIFS(Collection!$J:$J, Collection!$A:$A, $A22, Collection!$B:$B, J$2)</f>
        <v>0</v>
      </c>
      <c r="K22" s="53">
        <f>SUMIFS(Collection!$J:$J, Collection!$A:$A, $A22, Collection!$B:$B, K$2)</f>
        <v>0</v>
      </c>
      <c r="L22" s="53">
        <f>SUMIFS(Collection!$J:$J, Collection!$A:$A, $A22, Collection!$B:$B, L$2)</f>
        <v>0</v>
      </c>
      <c r="M22" s="53">
        <f>SUMIFS(Collection!$J:$J, Collection!$A:$A, $A22, Collection!$B:$B, M$2)</f>
        <v>0</v>
      </c>
      <c r="N22" s="53">
        <f>SUMIFS(Collection!$J:$J, Collection!$A:$A, $A22, Collection!$B:$B, N$2)</f>
        <v>0</v>
      </c>
      <c r="O22" s="53">
        <f>SUMIFS(Collection!$J:$J, Collection!$A:$A, $A22, Collection!$B:$B, O$2)</f>
        <v>0</v>
      </c>
      <c r="P22" s="53">
        <f>SUMIFS(Collection!$J:$J, Collection!$A:$A, $A22, Collection!$B:$B, P$2)</f>
        <v>0</v>
      </c>
      <c r="Q22" s="53">
        <f>SUMIFS(Collection!$J:$J, Collection!$A:$A, $A22, Collection!$B:$B, Q$2)</f>
        <v>0</v>
      </c>
      <c r="R22" s="53">
        <f>SUMIFS(Collection!$J:$J, Collection!$A:$A, $A22, Collection!$B:$B, R$2)</f>
        <v>0</v>
      </c>
      <c r="S22" s="53">
        <f>SUMIFS(Collection!$J:$J, Collection!$A:$A, $A22, Collection!$B:$B, S$2)</f>
        <v>0</v>
      </c>
      <c r="T22" s="53">
        <f>SUMIFS(Collection!$J:$J, Collection!$A:$A, $A22, Collection!$B:$B, T$2)</f>
        <v>0</v>
      </c>
      <c r="U22" s="53">
        <f>SUMIFS(Collection!$J:$J, Collection!$A:$A, $A22, Collection!$B:$B, U$2)</f>
        <v>0</v>
      </c>
      <c r="V22" s="53">
        <f>SUMIFS(Collection!$J:$J, Collection!$A:$A, $A22, Collection!$B:$B, V$2)</f>
        <v>0</v>
      </c>
      <c r="W22" s="53">
        <f>SUMIFS(Collection!$J:$J, Collection!$A:$A, $A22, Collection!$B:$B, W$2)</f>
        <v>0</v>
      </c>
      <c r="X22" s="53">
        <f>SUMIFS(Collection!$J:$J, Collection!$A:$A, $A22, Collection!$B:$B, X$2)</f>
        <v>0</v>
      </c>
      <c r="Y22" s="53">
        <f>SUMIFS(Collection!$J:$J, Collection!$A:$A, $A22, Collection!$B:$B, Y$2)</f>
        <v>0</v>
      </c>
    </row>
    <row r="23" spans="1:25">
      <c r="A23" s="38">
        <f t="shared" si="0"/>
        <v>42886</v>
      </c>
      <c r="B23" s="53">
        <f>SUMIFS(Collection!$J:$J, Collection!$A:$A, $A23, Collection!$B:$B, B$2)</f>
        <v>0</v>
      </c>
      <c r="C23" s="53">
        <f>SUMIFS(Collection!$J:$J, Collection!$A:$A, $A23, Collection!$B:$B, C$2)</f>
        <v>0</v>
      </c>
      <c r="D23" s="53">
        <f>SUMIFS(Collection!$J:$J, Collection!$A:$A, $A23, Collection!$B:$B, D$2)</f>
        <v>0</v>
      </c>
      <c r="E23" s="53">
        <f>SUMIFS(Collection!$J:$J, Collection!$A:$A, $A23, Collection!$B:$B, E$2)</f>
        <v>0</v>
      </c>
      <c r="F23" s="53">
        <f>SUMIFS(Collection!$J:$J, Collection!$A:$A, $A23, Collection!$B:$B, F$2)</f>
        <v>0</v>
      </c>
      <c r="G23" s="53">
        <f>SUMIFS(Collection!$J:$J, Collection!$A:$A, $A23, Collection!$B:$B, G$2)</f>
        <v>0</v>
      </c>
      <c r="H23" s="53">
        <f>SUMIFS(Collection!$J:$J, Collection!$A:$A, $A23, Collection!$B:$B, H$2)</f>
        <v>0</v>
      </c>
      <c r="I23" s="53">
        <f>SUMIFS(Collection!$J:$J, Collection!$A:$A, $A23, Collection!$B:$B, I$2)</f>
        <v>0</v>
      </c>
      <c r="J23" s="53">
        <f>SUMIFS(Collection!$J:$J, Collection!$A:$A, $A23, Collection!$B:$B, J$2)</f>
        <v>0</v>
      </c>
      <c r="K23" s="53">
        <f>SUMIFS(Collection!$J:$J, Collection!$A:$A, $A23, Collection!$B:$B, K$2)</f>
        <v>0</v>
      </c>
      <c r="L23" s="53">
        <f>SUMIFS(Collection!$J:$J, Collection!$A:$A, $A23, Collection!$B:$B, L$2)</f>
        <v>0</v>
      </c>
      <c r="M23" s="53">
        <f>SUMIFS(Collection!$J:$J, Collection!$A:$A, $A23, Collection!$B:$B, M$2)</f>
        <v>0</v>
      </c>
      <c r="N23" s="53">
        <f>SUMIFS(Collection!$J:$J, Collection!$A:$A, $A23, Collection!$B:$B, N$2)</f>
        <v>0</v>
      </c>
      <c r="O23" s="53">
        <f>SUMIFS(Collection!$J:$J, Collection!$A:$A, $A23, Collection!$B:$B, O$2)</f>
        <v>0</v>
      </c>
      <c r="P23" s="53">
        <f>SUMIFS(Collection!$J:$J, Collection!$A:$A, $A23, Collection!$B:$B, P$2)</f>
        <v>0</v>
      </c>
      <c r="Q23" s="53">
        <f>SUMIFS(Collection!$J:$J, Collection!$A:$A, $A23, Collection!$B:$B, Q$2)</f>
        <v>0</v>
      </c>
      <c r="R23" s="53">
        <f>SUMIFS(Collection!$J:$J, Collection!$A:$A, $A23, Collection!$B:$B, R$2)</f>
        <v>0</v>
      </c>
      <c r="S23" s="53">
        <f>SUMIFS(Collection!$J:$J, Collection!$A:$A, $A23, Collection!$B:$B, S$2)</f>
        <v>0</v>
      </c>
      <c r="T23" s="53">
        <f>SUMIFS(Collection!$J:$J, Collection!$A:$A, $A23, Collection!$B:$B, T$2)</f>
        <v>0</v>
      </c>
      <c r="U23" s="53">
        <f>SUMIFS(Collection!$J:$J, Collection!$A:$A, $A23, Collection!$B:$B, U$2)</f>
        <v>0</v>
      </c>
      <c r="V23" s="53">
        <f>SUMIFS(Collection!$J:$J, Collection!$A:$A, $A23, Collection!$B:$B, V$2)</f>
        <v>0</v>
      </c>
      <c r="W23" s="53">
        <f>SUMIFS(Collection!$J:$J, Collection!$A:$A, $A23, Collection!$B:$B, W$2)</f>
        <v>0</v>
      </c>
      <c r="X23" s="53">
        <f>SUMIFS(Collection!$J:$J, Collection!$A:$A, $A23, Collection!$B:$B, X$2)</f>
        <v>0</v>
      </c>
      <c r="Y23" s="53">
        <f>SUMIFS(Collection!$J:$J, Collection!$A:$A, $A23, Collection!$B:$B, Y$2)</f>
        <v>0</v>
      </c>
    </row>
    <row r="24" spans="1:25">
      <c r="A24" s="38">
        <f t="shared" si="0"/>
        <v>42887</v>
      </c>
      <c r="B24" s="53">
        <f>SUMIFS(Collection!$J:$J, Collection!$A:$A, $A24, Collection!$B:$B, B$2)</f>
        <v>0</v>
      </c>
      <c r="C24" s="53">
        <f>SUMIFS(Collection!$J:$J, Collection!$A:$A, $A24, Collection!$B:$B, C$2)</f>
        <v>0</v>
      </c>
      <c r="D24" s="53">
        <f>SUMIFS(Collection!$J:$J, Collection!$A:$A, $A24, Collection!$B:$B, D$2)</f>
        <v>0</v>
      </c>
      <c r="E24" s="53">
        <f>SUMIFS(Collection!$J:$J, Collection!$A:$A, $A24, Collection!$B:$B, E$2)</f>
        <v>0</v>
      </c>
      <c r="F24" s="53">
        <f>SUMIFS(Collection!$J:$J, Collection!$A:$A, $A24, Collection!$B:$B, F$2)</f>
        <v>0</v>
      </c>
      <c r="G24" s="53">
        <f>SUMIFS(Collection!$J:$J, Collection!$A:$A, $A24, Collection!$B:$B, G$2)</f>
        <v>0</v>
      </c>
      <c r="H24" s="53">
        <f>SUMIFS(Collection!$J:$J, Collection!$A:$A, $A24, Collection!$B:$B, H$2)</f>
        <v>0</v>
      </c>
      <c r="I24" s="53">
        <f>SUMIFS(Collection!$J:$J, Collection!$A:$A, $A24, Collection!$B:$B, I$2)</f>
        <v>0</v>
      </c>
      <c r="J24" s="53">
        <f>SUMIFS(Collection!$J:$J, Collection!$A:$A, $A24, Collection!$B:$B, J$2)</f>
        <v>0</v>
      </c>
      <c r="K24" s="53">
        <f>SUMIFS(Collection!$J:$J, Collection!$A:$A, $A24, Collection!$B:$B, K$2)</f>
        <v>0</v>
      </c>
      <c r="L24" s="53">
        <f>SUMIFS(Collection!$J:$J, Collection!$A:$A, $A24, Collection!$B:$B, L$2)</f>
        <v>0</v>
      </c>
      <c r="M24" s="53">
        <f>SUMIFS(Collection!$J:$J, Collection!$A:$A, $A24, Collection!$B:$B, M$2)</f>
        <v>0</v>
      </c>
      <c r="N24" s="53">
        <f>SUMIFS(Collection!$J:$J, Collection!$A:$A, $A24, Collection!$B:$B, N$2)</f>
        <v>0</v>
      </c>
      <c r="O24" s="53">
        <f>SUMIFS(Collection!$J:$J, Collection!$A:$A, $A24, Collection!$B:$B, O$2)</f>
        <v>0</v>
      </c>
      <c r="P24" s="53">
        <f>SUMIFS(Collection!$J:$J, Collection!$A:$A, $A24, Collection!$B:$B, P$2)</f>
        <v>0</v>
      </c>
      <c r="Q24" s="53">
        <f>SUMIFS(Collection!$J:$J, Collection!$A:$A, $A24, Collection!$B:$B, Q$2)</f>
        <v>0</v>
      </c>
      <c r="R24" s="53">
        <f>SUMIFS(Collection!$J:$J, Collection!$A:$A, $A24, Collection!$B:$B, R$2)</f>
        <v>0</v>
      </c>
      <c r="S24" s="53">
        <f>SUMIFS(Collection!$J:$J, Collection!$A:$A, $A24, Collection!$B:$B, S$2)</f>
        <v>0</v>
      </c>
      <c r="T24" s="53">
        <f>SUMIFS(Collection!$J:$J, Collection!$A:$A, $A24, Collection!$B:$B, T$2)</f>
        <v>0</v>
      </c>
      <c r="U24" s="53">
        <f>SUMIFS(Collection!$J:$J, Collection!$A:$A, $A24, Collection!$B:$B, U$2)</f>
        <v>0</v>
      </c>
      <c r="V24" s="53">
        <f>SUMIFS(Collection!$J:$J, Collection!$A:$A, $A24, Collection!$B:$B, V$2)</f>
        <v>0</v>
      </c>
      <c r="W24" s="53">
        <f>SUMIFS(Collection!$J:$J, Collection!$A:$A, $A24, Collection!$B:$B, W$2)</f>
        <v>0</v>
      </c>
      <c r="X24" s="53">
        <f>SUMIFS(Collection!$J:$J, Collection!$A:$A, $A24, Collection!$B:$B, X$2)</f>
        <v>0</v>
      </c>
      <c r="Y24" s="53">
        <f>SUMIFS(Collection!$J:$J, Collection!$A:$A, $A24, Collection!$B:$B, Y$2)</f>
        <v>0</v>
      </c>
    </row>
    <row r="25" spans="1:25">
      <c r="A25" s="38">
        <f t="shared" si="0"/>
        <v>42888</v>
      </c>
      <c r="B25" s="53">
        <f>SUMIFS(Collection!$J:$J, Collection!$A:$A, $A25, Collection!$B:$B, B$2)</f>
        <v>0</v>
      </c>
      <c r="C25" s="53">
        <f>SUMIFS(Collection!$J:$J, Collection!$A:$A, $A25, Collection!$B:$B, C$2)</f>
        <v>0</v>
      </c>
      <c r="D25" s="53">
        <f>SUMIFS(Collection!$J:$J, Collection!$A:$A, $A25, Collection!$B:$B, D$2)</f>
        <v>0</v>
      </c>
      <c r="E25" s="53">
        <f>SUMIFS(Collection!$J:$J, Collection!$A:$A, $A25, Collection!$B:$B, E$2)</f>
        <v>0</v>
      </c>
      <c r="F25" s="53">
        <f>SUMIFS(Collection!$J:$J, Collection!$A:$A, $A25, Collection!$B:$B, F$2)</f>
        <v>0</v>
      </c>
      <c r="G25" s="53">
        <f>SUMIFS(Collection!$J:$J, Collection!$A:$A, $A25, Collection!$B:$B, G$2)</f>
        <v>0</v>
      </c>
      <c r="H25" s="53">
        <f>SUMIFS(Collection!$J:$J, Collection!$A:$A, $A25, Collection!$B:$B, H$2)</f>
        <v>0</v>
      </c>
      <c r="I25" s="53">
        <f>SUMIFS(Collection!$J:$J, Collection!$A:$A, $A25, Collection!$B:$B, I$2)</f>
        <v>0</v>
      </c>
      <c r="J25" s="53">
        <f>SUMIFS(Collection!$J:$J, Collection!$A:$A, $A25, Collection!$B:$B, J$2)</f>
        <v>0</v>
      </c>
      <c r="K25" s="53">
        <f>SUMIFS(Collection!$J:$J, Collection!$A:$A, $A25, Collection!$B:$B, K$2)</f>
        <v>0</v>
      </c>
      <c r="L25" s="53">
        <f>SUMIFS(Collection!$J:$J, Collection!$A:$A, $A25, Collection!$B:$B, L$2)</f>
        <v>0</v>
      </c>
      <c r="M25" s="53">
        <f>SUMIFS(Collection!$J:$J, Collection!$A:$A, $A25, Collection!$B:$B, M$2)</f>
        <v>0</v>
      </c>
      <c r="N25" s="53">
        <f>SUMIFS(Collection!$J:$J, Collection!$A:$A, $A25, Collection!$B:$B, N$2)</f>
        <v>0</v>
      </c>
      <c r="O25" s="53">
        <f>SUMIFS(Collection!$J:$J, Collection!$A:$A, $A25, Collection!$B:$B, O$2)</f>
        <v>0</v>
      </c>
      <c r="P25" s="53">
        <f>SUMIFS(Collection!$J:$J, Collection!$A:$A, $A25, Collection!$B:$B, P$2)</f>
        <v>0</v>
      </c>
      <c r="Q25" s="53">
        <f>SUMIFS(Collection!$J:$J, Collection!$A:$A, $A25, Collection!$B:$B, Q$2)</f>
        <v>0</v>
      </c>
      <c r="R25" s="53">
        <f>SUMIFS(Collection!$J:$J, Collection!$A:$A, $A25, Collection!$B:$B, R$2)</f>
        <v>0</v>
      </c>
      <c r="S25" s="53">
        <f>SUMIFS(Collection!$J:$J, Collection!$A:$A, $A25, Collection!$B:$B, S$2)</f>
        <v>0</v>
      </c>
      <c r="T25" s="53">
        <f>SUMIFS(Collection!$J:$J, Collection!$A:$A, $A25, Collection!$B:$B, T$2)</f>
        <v>0</v>
      </c>
      <c r="U25" s="53">
        <f>SUMIFS(Collection!$J:$J, Collection!$A:$A, $A25, Collection!$B:$B, U$2)</f>
        <v>0</v>
      </c>
      <c r="V25" s="53">
        <f>SUMIFS(Collection!$J:$J, Collection!$A:$A, $A25, Collection!$B:$B, V$2)</f>
        <v>0</v>
      </c>
      <c r="W25" s="53">
        <f>SUMIFS(Collection!$J:$J, Collection!$A:$A, $A25, Collection!$B:$B, W$2)</f>
        <v>0</v>
      </c>
      <c r="X25" s="53">
        <f>SUMIFS(Collection!$J:$J, Collection!$A:$A, $A25, Collection!$B:$B, X$2)</f>
        <v>0</v>
      </c>
      <c r="Y25" s="53">
        <f>SUMIFS(Collection!$J:$J, Collection!$A:$A, $A25, Collection!$B:$B, Y$2)</f>
        <v>0</v>
      </c>
    </row>
    <row r="26" spans="1:25">
      <c r="A26" s="38">
        <f t="shared" si="0"/>
        <v>42889</v>
      </c>
      <c r="B26" s="53">
        <f>SUMIFS(Collection!$J:$J, Collection!$A:$A, $A26, Collection!$B:$B, B$2)</f>
        <v>0</v>
      </c>
      <c r="C26" s="53">
        <f>SUMIFS(Collection!$J:$J, Collection!$A:$A, $A26, Collection!$B:$B, C$2)</f>
        <v>0</v>
      </c>
      <c r="D26" s="53">
        <f>SUMIFS(Collection!$J:$J, Collection!$A:$A, $A26, Collection!$B:$B, D$2)</f>
        <v>0</v>
      </c>
      <c r="E26" s="53">
        <f>SUMIFS(Collection!$J:$J, Collection!$A:$A, $A26, Collection!$B:$B, E$2)</f>
        <v>0</v>
      </c>
      <c r="F26" s="53">
        <f>SUMIFS(Collection!$J:$J, Collection!$A:$A, $A26, Collection!$B:$B, F$2)</f>
        <v>0</v>
      </c>
      <c r="G26" s="53">
        <f>SUMIFS(Collection!$J:$J, Collection!$A:$A, $A26, Collection!$B:$B, G$2)</f>
        <v>0</v>
      </c>
      <c r="H26" s="53">
        <f>SUMIFS(Collection!$J:$J, Collection!$A:$A, $A26, Collection!$B:$B, H$2)</f>
        <v>0</v>
      </c>
      <c r="I26" s="53">
        <f>SUMIFS(Collection!$J:$J, Collection!$A:$A, $A26, Collection!$B:$B, I$2)</f>
        <v>0</v>
      </c>
      <c r="J26" s="53">
        <f>SUMIFS(Collection!$J:$J, Collection!$A:$A, $A26, Collection!$B:$B, J$2)</f>
        <v>0</v>
      </c>
      <c r="K26" s="53">
        <f>SUMIFS(Collection!$J:$J, Collection!$A:$A, $A26, Collection!$B:$B, K$2)</f>
        <v>0</v>
      </c>
      <c r="L26" s="53">
        <f>SUMIFS(Collection!$J:$J, Collection!$A:$A, $A26, Collection!$B:$B, L$2)</f>
        <v>0</v>
      </c>
      <c r="M26" s="53">
        <f>SUMIFS(Collection!$J:$J, Collection!$A:$A, $A26, Collection!$B:$B, M$2)</f>
        <v>0</v>
      </c>
      <c r="N26" s="53">
        <f>SUMIFS(Collection!$J:$J, Collection!$A:$A, $A26, Collection!$B:$B, N$2)</f>
        <v>0</v>
      </c>
      <c r="O26" s="53">
        <f>SUMIFS(Collection!$J:$J, Collection!$A:$A, $A26, Collection!$B:$B, O$2)</f>
        <v>0</v>
      </c>
      <c r="P26" s="53">
        <f>SUMIFS(Collection!$J:$J, Collection!$A:$A, $A26, Collection!$B:$B, P$2)</f>
        <v>0</v>
      </c>
      <c r="Q26" s="53">
        <f>SUMIFS(Collection!$J:$J, Collection!$A:$A, $A26, Collection!$B:$B, Q$2)</f>
        <v>0</v>
      </c>
      <c r="R26" s="53">
        <f>SUMIFS(Collection!$J:$J, Collection!$A:$A, $A26, Collection!$B:$B, R$2)</f>
        <v>0</v>
      </c>
      <c r="S26" s="53">
        <f>SUMIFS(Collection!$J:$J, Collection!$A:$A, $A26, Collection!$B:$B, S$2)</f>
        <v>0</v>
      </c>
      <c r="T26" s="53">
        <f>SUMIFS(Collection!$J:$J, Collection!$A:$A, $A26, Collection!$B:$B, T$2)</f>
        <v>0</v>
      </c>
      <c r="U26" s="53">
        <f>SUMIFS(Collection!$J:$J, Collection!$A:$A, $A26, Collection!$B:$B, U$2)</f>
        <v>0</v>
      </c>
      <c r="V26" s="53">
        <f>SUMIFS(Collection!$J:$J, Collection!$A:$A, $A26, Collection!$B:$B, V$2)</f>
        <v>0</v>
      </c>
      <c r="W26" s="53">
        <f>SUMIFS(Collection!$J:$J, Collection!$A:$A, $A26, Collection!$B:$B, W$2)</f>
        <v>0</v>
      </c>
      <c r="X26" s="53">
        <f>SUMIFS(Collection!$J:$J, Collection!$A:$A, $A26, Collection!$B:$B, X$2)</f>
        <v>0</v>
      </c>
      <c r="Y26" s="53">
        <f>SUMIFS(Collection!$J:$J, Collection!$A:$A, $A26, Collection!$B:$B, Y$2)</f>
        <v>0</v>
      </c>
    </row>
    <row r="27" spans="1:25">
      <c r="A27" s="38">
        <f t="shared" si="0"/>
        <v>42890</v>
      </c>
      <c r="B27" s="53">
        <f>SUMIFS(Collection!$J:$J, Collection!$A:$A, $A27, Collection!$B:$B, B$2)</f>
        <v>0</v>
      </c>
      <c r="C27" s="53">
        <f>SUMIFS(Collection!$J:$J, Collection!$A:$A, $A27, Collection!$B:$B, C$2)</f>
        <v>0</v>
      </c>
      <c r="D27" s="53">
        <f>SUMIFS(Collection!$J:$J, Collection!$A:$A, $A27, Collection!$B:$B, D$2)</f>
        <v>0</v>
      </c>
      <c r="E27" s="53">
        <f>SUMIFS(Collection!$J:$J, Collection!$A:$A, $A27, Collection!$B:$B, E$2)</f>
        <v>0</v>
      </c>
      <c r="F27" s="53">
        <f>SUMIFS(Collection!$J:$J, Collection!$A:$A, $A27, Collection!$B:$B, F$2)</f>
        <v>0</v>
      </c>
      <c r="G27" s="53">
        <f>SUMIFS(Collection!$J:$J, Collection!$A:$A, $A27, Collection!$B:$B, G$2)</f>
        <v>0</v>
      </c>
      <c r="H27" s="53">
        <f>SUMIFS(Collection!$J:$J, Collection!$A:$A, $A27, Collection!$B:$B, H$2)</f>
        <v>0</v>
      </c>
      <c r="I27" s="53">
        <f>SUMIFS(Collection!$J:$J, Collection!$A:$A, $A27, Collection!$B:$B, I$2)</f>
        <v>0</v>
      </c>
      <c r="J27" s="53">
        <f>SUMIFS(Collection!$J:$J, Collection!$A:$A, $A27, Collection!$B:$B, J$2)</f>
        <v>0</v>
      </c>
      <c r="K27" s="53">
        <f>SUMIFS(Collection!$J:$J, Collection!$A:$A, $A27, Collection!$B:$B, K$2)</f>
        <v>0</v>
      </c>
      <c r="L27" s="53">
        <f>SUMIFS(Collection!$J:$J, Collection!$A:$A, $A27, Collection!$B:$B, L$2)</f>
        <v>0</v>
      </c>
      <c r="M27" s="53">
        <f>SUMIFS(Collection!$J:$J, Collection!$A:$A, $A27, Collection!$B:$B, M$2)</f>
        <v>0</v>
      </c>
      <c r="N27" s="53">
        <f>SUMIFS(Collection!$J:$J, Collection!$A:$A, $A27, Collection!$B:$B, N$2)</f>
        <v>0</v>
      </c>
      <c r="O27" s="53">
        <f>SUMIFS(Collection!$J:$J, Collection!$A:$A, $A27, Collection!$B:$B, O$2)</f>
        <v>0</v>
      </c>
      <c r="P27" s="53">
        <f>SUMIFS(Collection!$J:$J, Collection!$A:$A, $A27, Collection!$B:$B, P$2)</f>
        <v>0</v>
      </c>
      <c r="Q27" s="53">
        <f>SUMIFS(Collection!$J:$J, Collection!$A:$A, $A27, Collection!$B:$B, Q$2)</f>
        <v>0</v>
      </c>
      <c r="R27" s="53">
        <f>SUMIFS(Collection!$J:$J, Collection!$A:$A, $A27, Collection!$B:$B, R$2)</f>
        <v>0</v>
      </c>
      <c r="S27" s="53">
        <f>SUMIFS(Collection!$J:$J, Collection!$A:$A, $A27, Collection!$B:$B, S$2)</f>
        <v>0</v>
      </c>
      <c r="T27" s="53">
        <f>SUMIFS(Collection!$J:$J, Collection!$A:$A, $A27, Collection!$B:$B, T$2)</f>
        <v>0</v>
      </c>
      <c r="U27" s="53">
        <f>SUMIFS(Collection!$J:$J, Collection!$A:$A, $A27, Collection!$B:$B, U$2)</f>
        <v>0</v>
      </c>
      <c r="V27" s="53">
        <f>SUMIFS(Collection!$J:$J, Collection!$A:$A, $A27, Collection!$B:$B, V$2)</f>
        <v>0</v>
      </c>
      <c r="W27" s="53">
        <f>SUMIFS(Collection!$J:$J, Collection!$A:$A, $A27, Collection!$B:$B, W$2)</f>
        <v>0</v>
      </c>
      <c r="X27" s="53">
        <f>SUMIFS(Collection!$J:$J, Collection!$A:$A, $A27, Collection!$B:$B, X$2)</f>
        <v>0</v>
      </c>
      <c r="Y27" s="53">
        <f>SUMIFS(Collection!$J:$J, Collection!$A:$A, $A27, Collection!$B:$B, Y$2)</f>
        <v>0</v>
      </c>
    </row>
    <row r="28" spans="1:25">
      <c r="A28" s="38">
        <f t="shared" si="0"/>
        <v>42891</v>
      </c>
      <c r="B28" s="53">
        <f>SUMIFS(Collection!$J:$J, Collection!$A:$A, $A28, Collection!$B:$B, B$2)</f>
        <v>0</v>
      </c>
      <c r="C28" s="53">
        <f>SUMIFS(Collection!$J:$J, Collection!$A:$A, $A28, Collection!$B:$B, C$2)</f>
        <v>0</v>
      </c>
      <c r="D28" s="53">
        <f>SUMIFS(Collection!$J:$J, Collection!$A:$A, $A28, Collection!$B:$B, D$2)</f>
        <v>0</v>
      </c>
      <c r="E28" s="53">
        <f>SUMIFS(Collection!$J:$J, Collection!$A:$A, $A28, Collection!$B:$B, E$2)</f>
        <v>0</v>
      </c>
      <c r="F28" s="53">
        <f>SUMIFS(Collection!$J:$J, Collection!$A:$A, $A28, Collection!$B:$B, F$2)</f>
        <v>0</v>
      </c>
      <c r="G28" s="53">
        <f>SUMIFS(Collection!$J:$J, Collection!$A:$A, $A28, Collection!$B:$B, G$2)</f>
        <v>0</v>
      </c>
      <c r="H28" s="53">
        <f>SUMIFS(Collection!$J:$J, Collection!$A:$A, $A28, Collection!$B:$B, H$2)</f>
        <v>0</v>
      </c>
      <c r="I28" s="53">
        <f>SUMIFS(Collection!$J:$J, Collection!$A:$A, $A28, Collection!$B:$B, I$2)</f>
        <v>0</v>
      </c>
      <c r="J28" s="53">
        <f>SUMIFS(Collection!$J:$J, Collection!$A:$A, $A28, Collection!$B:$B, J$2)</f>
        <v>0</v>
      </c>
      <c r="K28" s="53">
        <f>SUMIFS(Collection!$J:$J, Collection!$A:$A, $A28, Collection!$B:$B, K$2)</f>
        <v>0</v>
      </c>
      <c r="L28" s="53">
        <f>SUMIFS(Collection!$J:$J, Collection!$A:$A, $A28, Collection!$B:$B, L$2)</f>
        <v>0</v>
      </c>
      <c r="M28" s="53">
        <f>SUMIFS(Collection!$J:$J, Collection!$A:$A, $A28, Collection!$B:$B, M$2)</f>
        <v>0</v>
      </c>
      <c r="N28" s="53">
        <f>SUMIFS(Collection!$J:$J, Collection!$A:$A, $A28, Collection!$B:$B, N$2)</f>
        <v>0</v>
      </c>
      <c r="O28" s="53">
        <f>SUMIFS(Collection!$J:$J, Collection!$A:$A, $A28, Collection!$B:$B, O$2)</f>
        <v>0</v>
      </c>
      <c r="P28" s="53">
        <f>SUMIFS(Collection!$J:$J, Collection!$A:$A, $A28, Collection!$B:$B, P$2)</f>
        <v>0</v>
      </c>
      <c r="Q28" s="53">
        <f>SUMIFS(Collection!$J:$J, Collection!$A:$A, $A28, Collection!$B:$B, Q$2)</f>
        <v>0</v>
      </c>
      <c r="R28" s="53">
        <f>SUMIFS(Collection!$J:$J, Collection!$A:$A, $A28, Collection!$B:$B, R$2)</f>
        <v>0</v>
      </c>
      <c r="S28" s="53">
        <f>SUMIFS(Collection!$J:$J, Collection!$A:$A, $A28, Collection!$B:$B, S$2)</f>
        <v>0</v>
      </c>
      <c r="T28" s="53">
        <f>SUMIFS(Collection!$J:$J, Collection!$A:$A, $A28, Collection!$B:$B, T$2)</f>
        <v>0</v>
      </c>
      <c r="U28" s="53">
        <f>SUMIFS(Collection!$J:$J, Collection!$A:$A, $A28, Collection!$B:$B, U$2)</f>
        <v>0</v>
      </c>
      <c r="V28" s="53">
        <f>SUMIFS(Collection!$J:$J, Collection!$A:$A, $A28, Collection!$B:$B, V$2)</f>
        <v>0</v>
      </c>
      <c r="W28" s="53">
        <f>SUMIFS(Collection!$J:$J, Collection!$A:$A, $A28, Collection!$B:$B, W$2)</f>
        <v>0</v>
      </c>
      <c r="X28" s="53">
        <f>SUMIFS(Collection!$J:$J, Collection!$A:$A, $A28, Collection!$B:$B, X$2)</f>
        <v>0</v>
      </c>
      <c r="Y28" s="53">
        <f>SUMIFS(Collection!$J:$J, Collection!$A:$A, $A28, Collection!$B:$B, Y$2)</f>
        <v>0</v>
      </c>
    </row>
    <row r="29" spans="1:25">
      <c r="A29" s="38">
        <f t="shared" si="0"/>
        <v>42892</v>
      </c>
      <c r="B29" s="53">
        <f>SUMIFS(Collection!$J:$J, Collection!$A:$A, $A29, Collection!$B:$B, B$2)</f>
        <v>0</v>
      </c>
      <c r="C29" s="53">
        <f>SUMIFS(Collection!$J:$J, Collection!$A:$A, $A29, Collection!$B:$B, C$2)</f>
        <v>0</v>
      </c>
      <c r="D29" s="53">
        <f>SUMIFS(Collection!$J:$J, Collection!$A:$A, $A29, Collection!$B:$B, D$2)</f>
        <v>0</v>
      </c>
      <c r="E29" s="53">
        <f>SUMIFS(Collection!$J:$J, Collection!$A:$A, $A29, Collection!$B:$B, E$2)</f>
        <v>0</v>
      </c>
      <c r="F29" s="53">
        <f>SUMIFS(Collection!$J:$J, Collection!$A:$A, $A29, Collection!$B:$B, F$2)</f>
        <v>0</v>
      </c>
      <c r="G29" s="53">
        <f>SUMIFS(Collection!$J:$J, Collection!$A:$A, $A29, Collection!$B:$B, G$2)</f>
        <v>0</v>
      </c>
      <c r="H29" s="53">
        <f>SUMIFS(Collection!$J:$J, Collection!$A:$A, $A29, Collection!$B:$B, H$2)</f>
        <v>0</v>
      </c>
      <c r="I29" s="53">
        <f>SUMIFS(Collection!$J:$J, Collection!$A:$A, $A29, Collection!$B:$B, I$2)</f>
        <v>0</v>
      </c>
      <c r="J29" s="53">
        <f>SUMIFS(Collection!$J:$J, Collection!$A:$A, $A29, Collection!$B:$B, J$2)</f>
        <v>0</v>
      </c>
      <c r="K29" s="53">
        <f>SUMIFS(Collection!$J:$J, Collection!$A:$A, $A29, Collection!$B:$B, K$2)</f>
        <v>0</v>
      </c>
      <c r="L29" s="53">
        <f>SUMIFS(Collection!$J:$J, Collection!$A:$A, $A29, Collection!$B:$B, L$2)</f>
        <v>0</v>
      </c>
      <c r="M29" s="53">
        <f>SUMIFS(Collection!$J:$J, Collection!$A:$A, $A29, Collection!$B:$B, M$2)</f>
        <v>0</v>
      </c>
      <c r="N29" s="53">
        <f>SUMIFS(Collection!$J:$J, Collection!$A:$A, $A29, Collection!$B:$B, N$2)</f>
        <v>0</v>
      </c>
      <c r="O29" s="53">
        <f>SUMIFS(Collection!$J:$J, Collection!$A:$A, $A29, Collection!$B:$B, O$2)</f>
        <v>0</v>
      </c>
      <c r="P29" s="53">
        <f>SUMIFS(Collection!$J:$J, Collection!$A:$A, $A29, Collection!$B:$B, P$2)</f>
        <v>0</v>
      </c>
      <c r="Q29" s="53">
        <f>SUMIFS(Collection!$J:$J, Collection!$A:$A, $A29, Collection!$B:$B, Q$2)</f>
        <v>0</v>
      </c>
      <c r="R29" s="53">
        <f>SUMIFS(Collection!$J:$J, Collection!$A:$A, $A29, Collection!$B:$B, R$2)</f>
        <v>0</v>
      </c>
      <c r="S29" s="53">
        <f>SUMIFS(Collection!$J:$J, Collection!$A:$A, $A29, Collection!$B:$B, S$2)</f>
        <v>0</v>
      </c>
      <c r="T29" s="53">
        <f>SUMIFS(Collection!$J:$J, Collection!$A:$A, $A29, Collection!$B:$B, T$2)</f>
        <v>0</v>
      </c>
      <c r="U29" s="53">
        <f>SUMIFS(Collection!$J:$J, Collection!$A:$A, $A29, Collection!$B:$B, U$2)</f>
        <v>0</v>
      </c>
      <c r="V29" s="53">
        <f>SUMIFS(Collection!$J:$J, Collection!$A:$A, $A29, Collection!$B:$B, V$2)</f>
        <v>0</v>
      </c>
      <c r="W29" s="53">
        <f>SUMIFS(Collection!$J:$J, Collection!$A:$A, $A29, Collection!$B:$B, W$2)</f>
        <v>0</v>
      </c>
      <c r="X29" s="53">
        <f>SUMIFS(Collection!$J:$J, Collection!$A:$A, $A29, Collection!$B:$B, X$2)</f>
        <v>0</v>
      </c>
      <c r="Y29" s="53">
        <f>SUMIFS(Collection!$J:$J, Collection!$A:$A, $A29, Collection!$B:$B, Y$2)</f>
        <v>0</v>
      </c>
    </row>
    <row r="30" spans="1:25">
      <c r="A30" s="38">
        <f t="shared" si="0"/>
        <v>42893</v>
      </c>
      <c r="B30" s="53">
        <f>SUMIFS(Collection!$J:$J, Collection!$A:$A, $A30, Collection!$B:$B, B$2)</f>
        <v>0</v>
      </c>
      <c r="C30" s="53">
        <f>SUMIFS(Collection!$J:$J, Collection!$A:$A, $A30, Collection!$B:$B, C$2)</f>
        <v>0</v>
      </c>
      <c r="D30" s="53">
        <f>SUMIFS(Collection!$J:$J, Collection!$A:$A, $A30, Collection!$B:$B, D$2)</f>
        <v>0</v>
      </c>
      <c r="E30" s="53">
        <f>SUMIFS(Collection!$J:$J, Collection!$A:$A, $A30, Collection!$B:$B, E$2)</f>
        <v>0</v>
      </c>
      <c r="F30" s="53">
        <f>SUMIFS(Collection!$J:$J, Collection!$A:$A, $A30, Collection!$B:$B, F$2)</f>
        <v>0</v>
      </c>
      <c r="G30" s="53">
        <f>SUMIFS(Collection!$J:$J, Collection!$A:$A, $A30, Collection!$B:$B, G$2)</f>
        <v>0</v>
      </c>
      <c r="H30" s="53">
        <f>SUMIFS(Collection!$J:$J, Collection!$A:$A, $A30, Collection!$B:$B, H$2)</f>
        <v>0</v>
      </c>
      <c r="I30" s="53">
        <f>SUMIFS(Collection!$J:$J, Collection!$A:$A, $A30, Collection!$B:$B, I$2)</f>
        <v>0</v>
      </c>
      <c r="J30" s="53">
        <f>SUMIFS(Collection!$J:$J, Collection!$A:$A, $A30, Collection!$B:$B, J$2)</f>
        <v>0</v>
      </c>
      <c r="K30" s="53">
        <f>SUMIFS(Collection!$J:$J, Collection!$A:$A, $A30, Collection!$B:$B, K$2)</f>
        <v>0</v>
      </c>
      <c r="L30" s="53">
        <f>SUMIFS(Collection!$J:$J, Collection!$A:$A, $A30, Collection!$B:$B, L$2)</f>
        <v>0</v>
      </c>
      <c r="M30" s="53">
        <f>SUMIFS(Collection!$J:$J, Collection!$A:$A, $A30, Collection!$B:$B, M$2)</f>
        <v>0</v>
      </c>
      <c r="N30" s="53">
        <f>SUMIFS(Collection!$J:$J, Collection!$A:$A, $A30, Collection!$B:$B, N$2)</f>
        <v>0</v>
      </c>
      <c r="O30" s="53">
        <f>SUMIFS(Collection!$J:$J, Collection!$A:$A, $A30, Collection!$B:$B, O$2)</f>
        <v>0</v>
      </c>
      <c r="P30" s="53">
        <f>SUMIFS(Collection!$J:$J, Collection!$A:$A, $A30, Collection!$B:$B, P$2)</f>
        <v>0</v>
      </c>
      <c r="Q30" s="53">
        <f>SUMIFS(Collection!$J:$J, Collection!$A:$A, $A30, Collection!$B:$B, Q$2)</f>
        <v>0</v>
      </c>
      <c r="R30" s="53">
        <f>SUMIFS(Collection!$J:$J, Collection!$A:$A, $A30, Collection!$B:$B, R$2)</f>
        <v>0</v>
      </c>
      <c r="S30" s="53">
        <f>SUMIFS(Collection!$J:$J, Collection!$A:$A, $A30, Collection!$B:$B, S$2)</f>
        <v>0</v>
      </c>
      <c r="T30" s="53">
        <f>SUMIFS(Collection!$J:$J, Collection!$A:$A, $A30, Collection!$B:$B, T$2)</f>
        <v>0</v>
      </c>
      <c r="U30" s="53">
        <f>SUMIFS(Collection!$J:$J, Collection!$A:$A, $A30, Collection!$B:$B, U$2)</f>
        <v>0</v>
      </c>
      <c r="V30" s="53">
        <f>SUMIFS(Collection!$J:$J, Collection!$A:$A, $A30, Collection!$B:$B, V$2)</f>
        <v>0</v>
      </c>
      <c r="W30" s="53">
        <f>SUMIFS(Collection!$J:$J, Collection!$A:$A, $A30, Collection!$B:$B, W$2)</f>
        <v>0</v>
      </c>
      <c r="X30" s="53">
        <f>SUMIFS(Collection!$J:$J, Collection!$A:$A, $A30, Collection!$B:$B, X$2)</f>
        <v>0</v>
      </c>
      <c r="Y30" s="53">
        <f>SUMIFS(Collection!$J:$J, Collection!$A:$A, $A30, Collection!$B:$B, Y$2)</f>
        <v>0</v>
      </c>
    </row>
    <row r="31" spans="1:25">
      <c r="A31" s="38">
        <f t="shared" si="0"/>
        <v>42894</v>
      </c>
      <c r="B31" s="53">
        <f>SUMIFS(Collection!$J:$J, Collection!$A:$A, $A31, Collection!$B:$B, B$2)</f>
        <v>0</v>
      </c>
      <c r="C31" s="53">
        <f>SUMIFS(Collection!$J:$J, Collection!$A:$A, $A31, Collection!$B:$B, C$2)</f>
        <v>0</v>
      </c>
      <c r="D31" s="53">
        <f>SUMIFS(Collection!$J:$J, Collection!$A:$A, $A31, Collection!$B:$B, D$2)</f>
        <v>0</v>
      </c>
      <c r="E31" s="53">
        <f>SUMIFS(Collection!$J:$J, Collection!$A:$A, $A31, Collection!$B:$B, E$2)</f>
        <v>0</v>
      </c>
      <c r="F31" s="53">
        <f>SUMIFS(Collection!$J:$J, Collection!$A:$A, $A31, Collection!$B:$B, F$2)</f>
        <v>0</v>
      </c>
      <c r="G31" s="53">
        <f>SUMIFS(Collection!$J:$J, Collection!$A:$A, $A31, Collection!$B:$B, G$2)</f>
        <v>0</v>
      </c>
      <c r="H31" s="53">
        <f>SUMIFS(Collection!$J:$J, Collection!$A:$A, $A31, Collection!$B:$B, H$2)</f>
        <v>0</v>
      </c>
      <c r="I31" s="53">
        <f>SUMIFS(Collection!$J:$J, Collection!$A:$A, $A31, Collection!$B:$B, I$2)</f>
        <v>0</v>
      </c>
      <c r="J31" s="53">
        <f>SUMIFS(Collection!$J:$J, Collection!$A:$A, $A31, Collection!$B:$B, J$2)</f>
        <v>0</v>
      </c>
      <c r="K31" s="53">
        <f>SUMIFS(Collection!$J:$J, Collection!$A:$A, $A31, Collection!$B:$B, K$2)</f>
        <v>0</v>
      </c>
      <c r="L31" s="53">
        <f>SUMIFS(Collection!$J:$J, Collection!$A:$A, $A31, Collection!$B:$B, L$2)</f>
        <v>0</v>
      </c>
      <c r="M31" s="53">
        <f>SUMIFS(Collection!$J:$J, Collection!$A:$A, $A31, Collection!$B:$B, M$2)</f>
        <v>0</v>
      </c>
      <c r="N31" s="53">
        <f>SUMIFS(Collection!$J:$J, Collection!$A:$A, $A31, Collection!$B:$B, N$2)</f>
        <v>0</v>
      </c>
      <c r="O31" s="53">
        <f>SUMIFS(Collection!$J:$J, Collection!$A:$A, $A31, Collection!$B:$B, O$2)</f>
        <v>0</v>
      </c>
      <c r="P31" s="53">
        <f>SUMIFS(Collection!$J:$J, Collection!$A:$A, $A31, Collection!$B:$B, P$2)</f>
        <v>0</v>
      </c>
      <c r="Q31" s="53">
        <f>SUMIFS(Collection!$J:$J, Collection!$A:$A, $A31, Collection!$B:$B, Q$2)</f>
        <v>0</v>
      </c>
      <c r="R31" s="53">
        <f>SUMIFS(Collection!$J:$J, Collection!$A:$A, $A31, Collection!$B:$B, R$2)</f>
        <v>0</v>
      </c>
      <c r="S31" s="53">
        <f>SUMIFS(Collection!$J:$J, Collection!$A:$A, $A31, Collection!$B:$B, S$2)</f>
        <v>0</v>
      </c>
      <c r="T31" s="53">
        <f>SUMIFS(Collection!$J:$J, Collection!$A:$A, $A31, Collection!$B:$B, T$2)</f>
        <v>0</v>
      </c>
      <c r="U31" s="53">
        <f>SUMIFS(Collection!$J:$J, Collection!$A:$A, $A31, Collection!$B:$B, U$2)</f>
        <v>0</v>
      </c>
      <c r="V31" s="53">
        <f>SUMIFS(Collection!$J:$J, Collection!$A:$A, $A31, Collection!$B:$B, V$2)</f>
        <v>0</v>
      </c>
      <c r="W31" s="53">
        <f>SUMIFS(Collection!$J:$J, Collection!$A:$A, $A31, Collection!$B:$B, W$2)</f>
        <v>0</v>
      </c>
      <c r="X31" s="53">
        <f>SUMIFS(Collection!$J:$J, Collection!$A:$A, $A31, Collection!$B:$B, X$2)</f>
        <v>0</v>
      </c>
      <c r="Y31" s="53">
        <f>SUMIFS(Collection!$J:$J, Collection!$A:$A, $A31, Collection!$B:$B, Y$2)</f>
        <v>0</v>
      </c>
    </row>
    <row r="32" spans="1:25">
      <c r="A32" s="38">
        <f t="shared" si="0"/>
        <v>42895</v>
      </c>
      <c r="B32" s="53">
        <f>SUMIFS(Collection!$J:$J, Collection!$A:$A, $A32, Collection!$B:$B, B$2)</f>
        <v>0</v>
      </c>
      <c r="C32" s="53">
        <f>SUMIFS(Collection!$J:$J, Collection!$A:$A, $A32, Collection!$B:$B, C$2)</f>
        <v>0</v>
      </c>
      <c r="D32" s="53">
        <f>SUMIFS(Collection!$J:$J, Collection!$A:$A, $A32, Collection!$B:$B, D$2)</f>
        <v>0</v>
      </c>
      <c r="E32" s="53">
        <f>SUMIFS(Collection!$J:$J, Collection!$A:$A, $A32, Collection!$B:$B, E$2)</f>
        <v>0</v>
      </c>
      <c r="F32" s="53">
        <f>SUMIFS(Collection!$J:$J, Collection!$A:$A, $A32, Collection!$B:$B, F$2)</f>
        <v>0</v>
      </c>
      <c r="G32" s="53">
        <f>SUMIFS(Collection!$J:$J, Collection!$A:$A, $A32, Collection!$B:$B, G$2)</f>
        <v>0</v>
      </c>
      <c r="H32" s="53">
        <f>SUMIFS(Collection!$J:$J, Collection!$A:$A, $A32, Collection!$B:$B, H$2)</f>
        <v>0</v>
      </c>
      <c r="I32" s="53">
        <f>SUMIFS(Collection!$J:$J, Collection!$A:$A, $A32, Collection!$B:$B, I$2)</f>
        <v>0</v>
      </c>
      <c r="J32" s="53">
        <f>SUMIFS(Collection!$J:$J, Collection!$A:$A, $A32, Collection!$B:$B, J$2)</f>
        <v>0</v>
      </c>
      <c r="K32" s="53">
        <f>SUMIFS(Collection!$J:$J, Collection!$A:$A, $A32, Collection!$B:$B, K$2)</f>
        <v>0</v>
      </c>
      <c r="L32" s="53">
        <f>SUMIFS(Collection!$J:$J, Collection!$A:$A, $A32, Collection!$B:$B, L$2)</f>
        <v>0</v>
      </c>
      <c r="M32" s="53">
        <f>SUMIFS(Collection!$J:$J, Collection!$A:$A, $A32, Collection!$B:$B, M$2)</f>
        <v>0</v>
      </c>
      <c r="N32" s="53">
        <f>SUMIFS(Collection!$J:$J, Collection!$A:$A, $A32, Collection!$B:$B, N$2)</f>
        <v>0</v>
      </c>
      <c r="O32" s="53">
        <f>SUMIFS(Collection!$J:$J, Collection!$A:$A, $A32, Collection!$B:$B, O$2)</f>
        <v>0</v>
      </c>
      <c r="P32" s="53">
        <f>SUMIFS(Collection!$J:$J, Collection!$A:$A, $A32, Collection!$B:$B, P$2)</f>
        <v>0</v>
      </c>
      <c r="Q32" s="53">
        <f>SUMIFS(Collection!$J:$J, Collection!$A:$A, $A32, Collection!$B:$B, Q$2)</f>
        <v>0</v>
      </c>
      <c r="R32" s="53">
        <f>SUMIFS(Collection!$J:$J, Collection!$A:$A, $A32, Collection!$B:$B, R$2)</f>
        <v>0</v>
      </c>
      <c r="S32" s="53">
        <f>SUMIFS(Collection!$J:$J, Collection!$A:$A, $A32, Collection!$B:$B, S$2)</f>
        <v>0</v>
      </c>
      <c r="T32" s="53">
        <f>SUMIFS(Collection!$J:$J, Collection!$A:$A, $A32, Collection!$B:$B, T$2)</f>
        <v>0</v>
      </c>
      <c r="U32" s="53">
        <f>SUMIFS(Collection!$J:$J, Collection!$A:$A, $A32, Collection!$B:$B, U$2)</f>
        <v>0</v>
      </c>
      <c r="V32" s="53">
        <f>SUMIFS(Collection!$J:$J, Collection!$A:$A, $A32, Collection!$B:$B, V$2)</f>
        <v>0</v>
      </c>
      <c r="W32" s="53">
        <f>SUMIFS(Collection!$J:$J, Collection!$A:$A, $A32, Collection!$B:$B, W$2)</f>
        <v>0</v>
      </c>
      <c r="X32" s="53">
        <f>SUMIFS(Collection!$J:$J, Collection!$A:$A, $A32, Collection!$B:$B, X$2)</f>
        <v>0</v>
      </c>
      <c r="Y32" s="53">
        <f>SUMIFS(Collection!$J:$J, Collection!$A:$A, $A32, Collection!$B:$B, Y$2)</f>
        <v>0</v>
      </c>
    </row>
    <row r="33" spans="1:25">
      <c r="A33" s="38">
        <f t="shared" si="0"/>
        <v>42896</v>
      </c>
      <c r="B33" s="53">
        <f>SUMIFS(Collection!$J:$J, Collection!$A:$A, $A33, Collection!$B:$B, B$2)</f>
        <v>0</v>
      </c>
      <c r="C33" s="53">
        <f>SUMIFS(Collection!$J:$J, Collection!$A:$A, $A33, Collection!$B:$B, C$2)</f>
        <v>0</v>
      </c>
      <c r="D33" s="53">
        <f>SUMIFS(Collection!$J:$J, Collection!$A:$A, $A33, Collection!$B:$B, D$2)</f>
        <v>0</v>
      </c>
      <c r="E33" s="53">
        <f>SUMIFS(Collection!$J:$J, Collection!$A:$A, $A33, Collection!$B:$B, E$2)</f>
        <v>0</v>
      </c>
      <c r="F33" s="53">
        <f>SUMIFS(Collection!$J:$J, Collection!$A:$A, $A33, Collection!$B:$B, F$2)</f>
        <v>0</v>
      </c>
      <c r="G33" s="53">
        <f>SUMIFS(Collection!$J:$J, Collection!$A:$A, $A33, Collection!$B:$B, G$2)</f>
        <v>0</v>
      </c>
      <c r="H33" s="53">
        <f>SUMIFS(Collection!$J:$J, Collection!$A:$A, $A33, Collection!$B:$B, H$2)</f>
        <v>0</v>
      </c>
      <c r="I33" s="53">
        <f>SUMIFS(Collection!$J:$J, Collection!$A:$A, $A33, Collection!$B:$B, I$2)</f>
        <v>0</v>
      </c>
      <c r="J33" s="53">
        <f>SUMIFS(Collection!$J:$J, Collection!$A:$A, $A33, Collection!$B:$B, J$2)</f>
        <v>0</v>
      </c>
      <c r="K33" s="53">
        <f>SUMIFS(Collection!$J:$J, Collection!$A:$A, $A33, Collection!$B:$B, K$2)</f>
        <v>0</v>
      </c>
      <c r="L33" s="53">
        <f>SUMIFS(Collection!$J:$J, Collection!$A:$A, $A33, Collection!$B:$B, L$2)</f>
        <v>0</v>
      </c>
      <c r="M33" s="53">
        <f>SUMIFS(Collection!$J:$J, Collection!$A:$A, $A33, Collection!$B:$B, M$2)</f>
        <v>0</v>
      </c>
      <c r="N33" s="53">
        <f>SUMIFS(Collection!$J:$J, Collection!$A:$A, $A33, Collection!$B:$B, N$2)</f>
        <v>0</v>
      </c>
      <c r="O33" s="53">
        <f>SUMIFS(Collection!$J:$J, Collection!$A:$A, $A33, Collection!$B:$B, O$2)</f>
        <v>0</v>
      </c>
      <c r="P33" s="53">
        <f>SUMIFS(Collection!$J:$J, Collection!$A:$A, $A33, Collection!$B:$B, P$2)</f>
        <v>0</v>
      </c>
      <c r="Q33" s="53">
        <f>SUMIFS(Collection!$J:$J, Collection!$A:$A, $A33, Collection!$B:$B, Q$2)</f>
        <v>0</v>
      </c>
      <c r="R33" s="53">
        <f>SUMIFS(Collection!$J:$J, Collection!$A:$A, $A33, Collection!$B:$B, R$2)</f>
        <v>0</v>
      </c>
      <c r="S33" s="53">
        <f>SUMIFS(Collection!$J:$J, Collection!$A:$A, $A33, Collection!$B:$B, S$2)</f>
        <v>0</v>
      </c>
      <c r="T33" s="53">
        <f>SUMIFS(Collection!$J:$J, Collection!$A:$A, $A33, Collection!$B:$B, T$2)</f>
        <v>0</v>
      </c>
      <c r="U33" s="53">
        <f>SUMIFS(Collection!$J:$J, Collection!$A:$A, $A33, Collection!$B:$B, U$2)</f>
        <v>0</v>
      </c>
      <c r="V33" s="53">
        <f>SUMIFS(Collection!$J:$J, Collection!$A:$A, $A33, Collection!$B:$B, V$2)</f>
        <v>0</v>
      </c>
      <c r="W33" s="53">
        <f>SUMIFS(Collection!$J:$J, Collection!$A:$A, $A33, Collection!$B:$B, W$2)</f>
        <v>0</v>
      </c>
      <c r="X33" s="53">
        <f>SUMIFS(Collection!$J:$J, Collection!$A:$A, $A33, Collection!$B:$B, X$2)</f>
        <v>0</v>
      </c>
      <c r="Y33" s="53">
        <f>SUMIFS(Collection!$J:$J, Collection!$A:$A, $A33, Collection!$B:$B, Y$2)</f>
        <v>0</v>
      </c>
    </row>
    <row r="34" spans="1:25">
      <c r="A34" s="38">
        <f t="shared" si="0"/>
        <v>42897</v>
      </c>
      <c r="B34" s="53">
        <f>SUMIFS(Collection!$J:$J, Collection!$A:$A, $A34, Collection!$B:$B, B$2)</f>
        <v>0</v>
      </c>
      <c r="C34" s="53">
        <f>SUMIFS(Collection!$J:$J, Collection!$A:$A, $A34, Collection!$B:$B, C$2)</f>
        <v>0</v>
      </c>
      <c r="D34" s="53">
        <f>SUMIFS(Collection!$J:$J, Collection!$A:$A, $A34, Collection!$B:$B, D$2)</f>
        <v>0</v>
      </c>
      <c r="E34" s="53">
        <f>SUMIFS(Collection!$J:$J, Collection!$A:$A, $A34, Collection!$B:$B, E$2)</f>
        <v>0</v>
      </c>
      <c r="F34" s="53">
        <f>SUMIFS(Collection!$J:$J, Collection!$A:$A, $A34, Collection!$B:$B, F$2)</f>
        <v>0</v>
      </c>
      <c r="G34" s="53">
        <f>SUMIFS(Collection!$J:$J, Collection!$A:$A, $A34, Collection!$B:$B, G$2)</f>
        <v>0</v>
      </c>
      <c r="H34" s="53">
        <f>SUMIFS(Collection!$J:$J, Collection!$A:$A, $A34, Collection!$B:$B, H$2)</f>
        <v>0</v>
      </c>
      <c r="I34" s="53">
        <f>SUMIFS(Collection!$J:$J, Collection!$A:$A, $A34, Collection!$B:$B, I$2)</f>
        <v>0</v>
      </c>
      <c r="J34" s="53">
        <f>SUMIFS(Collection!$J:$J, Collection!$A:$A, $A34, Collection!$B:$B, J$2)</f>
        <v>0</v>
      </c>
      <c r="K34" s="53">
        <f>SUMIFS(Collection!$J:$J, Collection!$A:$A, $A34, Collection!$B:$B, K$2)</f>
        <v>0</v>
      </c>
      <c r="L34" s="53">
        <f>SUMIFS(Collection!$J:$J, Collection!$A:$A, $A34, Collection!$B:$B, L$2)</f>
        <v>0</v>
      </c>
      <c r="M34" s="53">
        <f>SUMIFS(Collection!$J:$J, Collection!$A:$A, $A34, Collection!$B:$B, M$2)</f>
        <v>0</v>
      </c>
      <c r="N34" s="53">
        <f>SUMIFS(Collection!$J:$J, Collection!$A:$A, $A34, Collection!$B:$B, N$2)</f>
        <v>0</v>
      </c>
      <c r="O34" s="53">
        <f>SUMIFS(Collection!$J:$J, Collection!$A:$A, $A34, Collection!$B:$B, O$2)</f>
        <v>0</v>
      </c>
      <c r="P34" s="53">
        <f>SUMIFS(Collection!$J:$J, Collection!$A:$A, $A34, Collection!$B:$B, P$2)</f>
        <v>0</v>
      </c>
      <c r="Q34" s="53">
        <f>SUMIFS(Collection!$J:$J, Collection!$A:$A, $A34, Collection!$B:$B, Q$2)</f>
        <v>0</v>
      </c>
      <c r="R34" s="53">
        <f>SUMIFS(Collection!$J:$J, Collection!$A:$A, $A34, Collection!$B:$B, R$2)</f>
        <v>0</v>
      </c>
      <c r="S34" s="53">
        <f>SUMIFS(Collection!$J:$J, Collection!$A:$A, $A34, Collection!$B:$B, S$2)</f>
        <v>0</v>
      </c>
      <c r="T34" s="53">
        <f>SUMIFS(Collection!$J:$J, Collection!$A:$A, $A34, Collection!$B:$B, T$2)</f>
        <v>0</v>
      </c>
      <c r="U34" s="53">
        <f>SUMIFS(Collection!$J:$J, Collection!$A:$A, $A34, Collection!$B:$B, U$2)</f>
        <v>0</v>
      </c>
      <c r="V34" s="53">
        <f>SUMIFS(Collection!$J:$J, Collection!$A:$A, $A34, Collection!$B:$B, V$2)</f>
        <v>0</v>
      </c>
      <c r="W34" s="53">
        <f>SUMIFS(Collection!$J:$J, Collection!$A:$A, $A34, Collection!$B:$B, W$2)</f>
        <v>0</v>
      </c>
      <c r="X34" s="53">
        <f>SUMIFS(Collection!$J:$J, Collection!$A:$A, $A34, Collection!$B:$B, X$2)</f>
        <v>0</v>
      </c>
      <c r="Y34" s="53">
        <f>SUMIFS(Collection!$J:$J, Collection!$A:$A, $A34, Collection!$B:$B, Y$2)</f>
        <v>0</v>
      </c>
    </row>
    <row r="35" spans="1:25">
      <c r="A35" s="38">
        <f t="shared" si="0"/>
        <v>42898</v>
      </c>
      <c r="B35" s="53">
        <f>SUMIFS(Collection!$J:$J, Collection!$A:$A, $A35, Collection!$B:$B, B$2)</f>
        <v>0</v>
      </c>
      <c r="C35" s="53">
        <f>SUMIFS(Collection!$J:$J, Collection!$A:$A, $A35, Collection!$B:$B, C$2)</f>
        <v>0</v>
      </c>
      <c r="D35" s="53">
        <f>SUMIFS(Collection!$J:$J, Collection!$A:$A, $A35, Collection!$B:$B, D$2)</f>
        <v>0</v>
      </c>
      <c r="E35" s="53">
        <f>SUMIFS(Collection!$J:$J, Collection!$A:$A, $A35, Collection!$B:$B, E$2)</f>
        <v>0</v>
      </c>
      <c r="F35" s="53">
        <f>SUMIFS(Collection!$J:$J, Collection!$A:$A, $A35, Collection!$B:$B, F$2)</f>
        <v>0</v>
      </c>
      <c r="G35" s="53">
        <f>SUMIFS(Collection!$J:$J, Collection!$A:$A, $A35, Collection!$B:$B, G$2)</f>
        <v>0</v>
      </c>
      <c r="H35" s="53">
        <f>SUMIFS(Collection!$J:$J, Collection!$A:$A, $A35, Collection!$B:$B, H$2)</f>
        <v>0</v>
      </c>
      <c r="I35" s="53">
        <f>SUMIFS(Collection!$J:$J, Collection!$A:$A, $A35, Collection!$B:$B, I$2)</f>
        <v>0</v>
      </c>
      <c r="J35" s="53">
        <f>SUMIFS(Collection!$J:$J, Collection!$A:$A, $A35, Collection!$B:$B, J$2)</f>
        <v>0</v>
      </c>
      <c r="K35" s="53">
        <f>SUMIFS(Collection!$J:$J, Collection!$A:$A, $A35, Collection!$B:$B, K$2)</f>
        <v>0</v>
      </c>
      <c r="L35" s="53">
        <f>SUMIFS(Collection!$J:$J, Collection!$A:$A, $A35, Collection!$B:$B, L$2)</f>
        <v>0</v>
      </c>
      <c r="M35" s="53">
        <f>SUMIFS(Collection!$J:$J, Collection!$A:$A, $A35, Collection!$B:$B, M$2)</f>
        <v>0</v>
      </c>
      <c r="N35" s="53">
        <f>SUMIFS(Collection!$J:$J, Collection!$A:$A, $A35, Collection!$B:$B, N$2)</f>
        <v>0</v>
      </c>
      <c r="O35" s="53">
        <f>SUMIFS(Collection!$J:$J, Collection!$A:$A, $A35, Collection!$B:$B, O$2)</f>
        <v>0</v>
      </c>
      <c r="P35" s="53">
        <f>SUMIFS(Collection!$J:$J, Collection!$A:$A, $A35, Collection!$B:$B, P$2)</f>
        <v>0</v>
      </c>
      <c r="Q35" s="53">
        <f>SUMIFS(Collection!$J:$J, Collection!$A:$A, $A35, Collection!$B:$B, Q$2)</f>
        <v>0</v>
      </c>
      <c r="R35" s="53">
        <f>SUMIFS(Collection!$J:$J, Collection!$A:$A, $A35, Collection!$B:$B, R$2)</f>
        <v>0</v>
      </c>
      <c r="S35" s="53">
        <f>SUMIFS(Collection!$J:$J, Collection!$A:$A, $A35, Collection!$B:$B, S$2)</f>
        <v>0</v>
      </c>
      <c r="T35" s="53">
        <f>SUMIFS(Collection!$J:$J, Collection!$A:$A, $A35, Collection!$B:$B, T$2)</f>
        <v>0</v>
      </c>
      <c r="U35" s="53">
        <f>SUMIFS(Collection!$J:$J, Collection!$A:$A, $A35, Collection!$B:$B, U$2)</f>
        <v>0</v>
      </c>
      <c r="V35" s="53">
        <f>SUMIFS(Collection!$J:$J, Collection!$A:$A, $A35, Collection!$B:$B, V$2)</f>
        <v>0</v>
      </c>
      <c r="W35" s="53">
        <f>SUMIFS(Collection!$J:$J, Collection!$A:$A, $A35, Collection!$B:$B, W$2)</f>
        <v>0</v>
      </c>
      <c r="X35" s="53">
        <f>SUMIFS(Collection!$J:$J, Collection!$A:$A, $A35, Collection!$B:$B, X$2)</f>
        <v>0</v>
      </c>
      <c r="Y35" s="53">
        <f>SUMIFS(Collection!$J:$J, Collection!$A:$A, $A35, Collection!$B:$B, Y$2)</f>
        <v>0</v>
      </c>
    </row>
    <row r="36" spans="1:25">
      <c r="A36" s="38">
        <f t="shared" si="0"/>
        <v>42899</v>
      </c>
      <c r="B36" s="53">
        <f>SUMIFS(Collection!$J:$J, Collection!$A:$A, $A36, Collection!$B:$B, B$2)</f>
        <v>0</v>
      </c>
      <c r="C36" s="53">
        <f>SUMIFS(Collection!$J:$J, Collection!$A:$A, $A36, Collection!$B:$B, C$2)</f>
        <v>0</v>
      </c>
      <c r="D36" s="53">
        <f>SUMIFS(Collection!$J:$J, Collection!$A:$A, $A36, Collection!$B:$B, D$2)</f>
        <v>0</v>
      </c>
      <c r="E36" s="53">
        <f>SUMIFS(Collection!$J:$J, Collection!$A:$A, $A36, Collection!$B:$B, E$2)</f>
        <v>0</v>
      </c>
      <c r="F36" s="53">
        <f>SUMIFS(Collection!$J:$J, Collection!$A:$A, $A36, Collection!$B:$B, F$2)</f>
        <v>0</v>
      </c>
      <c r="G36" s="53">
        <f>SUMIFS(Collection!$J:$J, Collection!$A:$A, $A36, Collection!$B:$B, G$2)</f>
        <v>0</v>
      </c>
      <c r="H36" s="53">
        <f>SUMIFS(Collection!$J:$J, Collection!$A:$A, $A36, Collection!$B:$B, H$2)</f>
        <v>0</v>
      </c>
      <c r="I36" s="53">
        <f>SUMIFS(Collection!$J:$J, Collection!$A:$A, $A36, Collection!$B:$B, I$2)</f>
        <v>0</v>
      </c>
      <c r="J36" s="53">
        <f>SUMIFS(Collection!$J:$J, Collection!$A:$A, $A36, Collection!$B:$B, J$2)</f>
        <v>0</v>
      </c>
      <c r="K36" s="53">
        <f>SUMIFS(Collection!$J:$J, Collection!$A:$A, $A36, Collection!$B:$B, K$2)</f>
        <v>0</v>
      </c>
      <c r="L36" s="53">
        <f>SUMIFS(Collection!$J:$J, Collection!$A:$A, $A36, Collection!$B:$B, L$2)</f>
        <v>0</v>
      </c>
      <c r="M36" s="53">
        <f>SUMIFS(Collection!$J:$J, Collection!$A:$A, $A36, Collection!$B:$B, M$2)</f>
        <v>0</v>
      </c>
      <c r="N36" s="53">
        <f>SUMIFS(Collection!$J:$J, Collection!$A:$A, $A36, Collection!$B:$B, N$2)</f>
        <v>0</v>
      </c>
      <c r="O36" s="53">
        <f>SUMIFS(Collection!$J:$J, Collection!$A:$A, $A36, Collection!$B:$B, O$2)</f>
        <v>0</v>
      </c>
      <c r="P36" s="53">
        <f>SUMIFS(Collection!$J:$J, Collection!$A:$A, $A36, Collection!$B:$B, P$2)</f>
        <v>0</v>
      </c>
      <c r="Q36" s="53">
        <f>SUMIFS(Collection!$J:$J, Collection!$A:$A, $A36, Collection!$B:$B, Q$2)</f>
        <v>0</v>
      </c>
      <c r="R36" s="53">
        <f>SUMIFS(Collection!$J:$J, Collection!$A:$A, $A36, Collection!$B:$B, R$2)</f>
        <v>0</v>
      </c>
      <c r="S36" s="53">
        <f>SUMIFS(Collection!$J:$J, Collection!$A:$A, $A36, Collection!$B:$B, S$2)</f>
        <v>0</v>
      </c>
      <c r="T36" s="53">
        <f>SUMIFS(Collection!$J:$J, Collection!$A:$A, $A36, Collection!$B:$B, T$2)</f>
        <v>0</v>
      </c>
      <c r="U36" s="53">
        <f>SUMIFS(Collection!$J:$J, Collection!$A:$A, $A36, Collection!$B:$B, U$2)</f>
        <v>0</v>
      </c>
      <c r="V36" s="53">
        <f>SUMIFS(Collection!$J:$J, Collection!$A:$A, $A36, Collection!$B:$B, V$2)</f>
        <v>0</v>
      </c>
      <c r="W36" s="53">
        <f>SUMIFS(Collection!$J:$J, Collection!$A:$A, $A36, Collection!$B:$B, W$2)</f>
        <v>0</v>
      </c>
      <c r="X36" s="53">
        <f>SUMIFS(Collection!$J:$J, Collection!$A:$A, $A36, Collection!$B:$B, X$2)</f>
        <v>0</v>
      </c>
      <c r="Y36" s="53">
        <f>SUMIFS(Collection!$J:$J, Collection!$A:$A, $A36, Collection!$B:$B, Y$2)</f>
        <v>0</v>
      </c>
    </row>
    <row r="37" spans="1:25">
      <c r="A37" s="38">
        <f t="shared" si="0"/>
        <v>42900</v>
      </c>
      <c r="B37" s="53">
        <f>SUMIFS(Collection!$J:$J, Collection!$A:$A, $A37, Collection!$B:$B, B$2)</f>
        <v>0</v>
      </c>
      <c r="C37" s="53">
        <f>SUMIFS(Collection!$J:$J, Collection!$A:$A, $A37, Collection!$B:$B, C$2)</f>
        <v>0</v>
      </c>
      <c r="D37" s="53">
        <f>SUMIFS(Collection!$J:$J, Collection!$A:$A, $A37, Collection!$B:$B, D$2)</f>
        <v>0</v>
      </c>
      <c r="E37" s="53">
        <f>SUMIFS(Collection!$J:$J, Collection!$A:$A, $A37, Collection!$B:$B, E$2)</f>
        <v>0</v>
      </c>
      <c r="F37" s="53">
        <f>SUMIFS(Collection!$J:$J, Collection!$A:$A, $A37, Collection!$B:$B, F$2)</f>
        <v>0</v>
      </c>
      <c r="G37" s="53">
        <f>SUMIFS(Collection!$J:$J, Collection!$A:$A, $A37, Collection!$B:$B, G$2)</f>
        <v>0</v>
      </c>
      <c r="H37" s="53">
        <f>SUMIFS(Collection!$J:$J, Collection!$A:$A, $A37, Collection!$B:$B, H$2)</f>
        <v>0</v>
      </c>
      <c r="I37" s="53">
        <f>SUMIFS(Collection!$J:$J, Collection!$A:$A, $A37, Collection!$B:$B, I$2)</f>
        <v>0</v>
      </c>
      <c r="J37" s="53">
        <f>SUMIFS(Collection!$J:$J, Collection!$A:$A, $A37, Collection!$B:$B, J$2)</f>
        <v>0</v>
      </c>
      <c r="K37" s="53">
        <f>SUMIFS(Collection!$J:$J, Collection!$A:$A, $A37, Collection!$B:$B, K$2)</f>
        <v>0</v>
      </c>
      <c r="L37" s="53">
        <f>SUMIFS(Collection!$J:$J, Collection!$A:$A, $A37, Collection!$B:$B, L$2)</f>
        <v>0</v>
      </c>
      <c r="M37" s="53">
        <f>SUMIFS(Collection!$J:$J, Collection!$A:$A, $A37, Collection!$B:$B, M$2)</f>
        <v>0</v>
      </c>
      <c r="N37" s="53">
        <f>SUMIFS(Collection!$J:$J, Collection!$A:$A, $A37, Collection!$B:$B, N$2)</f>
        <v>0</v>
      </c>
      <c r="O37" s="53">
        <f>SUMIFS(Collection!$J:$J, Collection!$A:$A, $A37, Collection!$B:$B, O$2)</f>
        <v>0</v>
      </c>
      <c r="P37" s="53">
        <f>SUMIFS(Collection!$J:$J, Collection!$A:$A, $A37, Collection!$B:$B, P$2)</f>
        <v>0</v>
      </c>
      <c r="Q37" s="53">
        <f>SUMIFS(Collection!$J:$J, Collection!$A:$A, $A37, Collection!$B:$B, Q$2)</f>
        <v>0</v>
      </c>
      <c r="R37" s="53">
        <f>SUMIFS(Collection!$J:$J, Collection!$A:$A, $A37, Collection!$B:$B, R$2)</f>
        <v>0</v>
      </c>
      <c r="S37" s="53">
        <f>SUMIFS(Collection!$J:$J, Collection!$A:$A, $A37, Collection!$B:$B, S$2)</f>
        <v>0</v>
      </c>
      <c r="T37" s="53">
        <f>SUMIFS(Collection!$J:$J, Collection!$A:$A, $A37, Collection!$B:$B, T$2)</f>
        <v>0</v>
      </c>
      <c r="U37" s="53">
        <f>SUMIFS(Collection!$J:$J, Collection!$A:$A, $A37, Collection!$B:$B, U$2)</f>
        <v>0</v>
      </c>
      <c r="V37" s="53">
        <f>SUMIFS(Collection!$J:$J, Collection!$A:$A, $A37, Collection!$B:$B, V$2)</f>
        <v>0</v>
      </c>
      <c r="W37" s="53">
        <f>SUMIFS(Collection!$J:$J, Collection!$A:$A, $A37, Collection!$B:$B, W$2)</f>
        <v>0</v>
      </c>
      <c r="X37" s="53">
        <f>SUMIFS(Collection!$J:$J, Collection!$A:$A, $A37, Collection!$B:$B, X$2)</f>
        <v>0</v>
      </c>
      <c r="Y37" s="53">
        <f>SUMIFS(Collection!$J:$J, Collection!$A:$A, $A37, Collection!$B:$B, Y$2)</f>
        <v>0</v>
      </c>
    </row>
    <row r="38" spans="1:25">
      <c r="A38" s="38">
        <f t="shared" si="0"/>
        <v>42901</v>
      </c>
      <c r="B38" s="53">
        <f>SUMIFS(Collection!$J:$J, Collection!$A:$A, $A38, Collection!$B:$B, B$2)</f>
        <v>0</v>
      </c>
      <c r="C38" s="53">
        <f>SUMIFS(Collection!$J:$J, Collection!$A:$A, $A38, Collection!$B:$B, C$2)</f>
        <v>0</v>
      </c>
      <c r="D38" s="53">
        <f>SUMIFS(Collection!$J:$J, Collection!$A:$A, $A38, Collection!$B:$B, D$2)</f>
        <v>0</v>
      </c>
      <c r="E38" s="53">
        <f>SUMIFS(Collection!$J:$J, Collection!$A:$A, $A38, Collection!$B:$B, E$2)</f>
        <v>0</v>
      </c>
      <c r="F38" s="53">
        <f>SUMIFS(Collection!$J:$J, Collection!$A:$A, $A38, Collection!$B:$B, F$2)</f>
        <v>0</v>
      </c>
      <c r="G38" s="53">
        <f>SUMIFS(Collection!$J:$J, Collection!$A:$A, $A38, Collection!$B:$B, G$2)</f>
        <v>0</v>
      </c>
      <c r="H38" s="53">
        <f>SUMIFS(Collection!$J:$J, Collection!$A:$A, $A38, Collection!$B:$B, H$2)</f>
        <v>0</v>
      </c>
      <c r="I38" s="53">
        <f>SUMIFS(Collection!$J:$J, Collection!$A:$A, $A38, Collection!$B:$B, I$2)</f>
        <v>0</v>
      </c>
      <c r="J38" s="53">
        <f>SUMIFS(Collection!$J:$J, Collection!$A:$A, $A38, Collection!$B:$B, J$2)</f>
        <v>0</v>
      </c>
      <c r="K38" s="53">
        <f>SUMIFS(Collection!$J:$J, Collection!$A:$A, $A38, Collection!$B:$B, K$2)</f>
        <v>0</v>
      </c>
      <c r="L38" s="53">
        <f>SUMIFS(Collection!$J:$J, Collection!$A:$A, $A38, Collection!$B:$B, L$2)</f>
        <v>0</v>
      </c>
      <c r="M38" s="53">
        <f>SUMIFS(Collection!$J:$J, Collection!$A:$A, $A38, Collection!$B:$B, M$2)</f>
        <v>0</v>
      </c>
      <c r="N38" s="53">
        <f>SUMIFS(Collection!$J:$J, Collection!$A:$A, $A38, Collection!$B:$B, N$2)</f>
        <v>0</v>
      </c>
      <c r="O38" s="53">
        <f>SUMIFS(Collection!$J:$J, Collection!$A:$A, $A38, Collection!$B:$B, O$2)</f>
        <v>0</v>
      </c>
      <c r="P38" s="53">
        <f>SUMIFS(Collection!$J:$J, Collection!$A:$A, $A38, Collection!$B:$B, P$2)</f>
        <v>0</v>
      </c>
      <c r="Q38" s="53">
        <f>SUMIFS(Collection!$J:$J, Collection!$A:$A, $A38, Collection!$B:$B, Q$2)</f>
        <v>0</v>
      </c>
      <c r="R38" s="53">
        <f>SUMIFS(Collection!$J:$J, Collection!$A:$A, $A38, Collection!$B:$B, R$2)</f>
        <v>0</v>
      </c>
      <c r="S38" s="53">
        <f>SUMIFS(Collection!$J:$J, Collection!$A:$A, $A38, Collection!$B:$B, S$2)</f>
        <v>0</v>
      </c>
      <c r="T38" s="53">
        <f>SUMIFS(Collection!$J:$J, Collection!$A:$A, $A38, Collection!$B:$B, T$2)</f>
        <v>0</v>
      </c>
      <c r="U38" s="53">
        <f>SUMIFS(Collection!$J:$J, Collection!$A:$A, $A38, Collection!$B:$B, U$2)</f>
        <v>0</v>
      </c>
      <c r="V38" s="53">
        <f>SUMIFS(Collection!$J:$J, Collection!$A:$A, $A38, Collection!$B:$B, V$2)</f>
        <v>0</v>
      </c>
      <c r="W38" s="53">
        <f>SUMIFS(Collection!$J:$J, Collection!$A:$A, $A38, Collection!$B:$B, W$2)</f>
        <v>0</v>
      </c>
      <c r="X38" s="53">
        <f>SUMIFS(Collection!$J:$J, Collection!$A:$A, $A38, Collection!$B:$B, X$2)</f>
        <v>0</v>
      </c>
      <c r="Y38" s="53">
        <f>SUMIFS(Collection!$J:$J, Collection!$A:$A, $A38, Collection!$B:$B, Y$2)</f>
        <v>0</v>
      </c>
    </row>
    <row r="39" spans="1:25">
      <c r="A39" s="38">
        <f t="shared" si="0"/>
        <v>42902</v>
      </c>
      <c r="B39" s="53">
        <f>SUMIFS(Collection!$J:$J, Collection!$A:$A, $A39, Collection!$B:$B, B$2)</f>
        <v>0</v>
      </c>
      <c r="C39" s="53">
        <f>SUMIFS(Collection!$J:$J, Collection!$A:$A, $A39, Collection!$B:$B, C$2)</f>
        <v>0</v>
      </c>
      <c r="D39" s="53">
        <f>SUMIFS(Collection!$J:$J, Collection!$A:$A, $A39, Collection!$B:$B, D$2)</f>
        <v>0</v>
      </c>
      <c r="E39" s="53">
        <f>SUMIFS(Collection!$J:$J, Collection!$A:$A, $A39, Collection!$B:$B, E$2)</f>
        <v>0</v>
      </c>
      <c r="F39" s="53">
        <f>SUMIFS(Collection!$J:$J, Collection!$A:$A, $A39, Collection!$B:$B, F$2)</f>
        <v>0</v>
      </c>
      <c r="G39" s="53">
        <f>SUMIFS(Collection!$J:$J, Collection!$A:$A, $A39, Collection!$B:$B, G$2)</f>
        <v>0</v>
      </c>
      <c r="H39" s="53">
        <f>SUMIFS(Collection!$J:$J, Collection!$A:$A, $A39, Collection!$B:$B, H$2)</f>
        <v>0</v>
      </c>
      <c r="I39" s="53">
        <f>SUMIFS(Collection!$J:$J, Collection!$A:$A, $A39, Collection!$B:$B, I$2)</f>
        <v>0</v>
      </c>
      <c r="J39" s="53">
        <f>SUMIFS(Collection!$J:$J, Collection!$A:$A, $A39, Collection!$B:$B, J$2)</f>
        <v>0</v>
      </c>
      <c r="K39" s="53">
        <f>SUMIFS(Collection!$J:$J, Collection!$A:$A, $A39, Collection!$B:$B, K$2)</f>
        <v>0</v>
      </c>
      <c r="L39" s="53">
        <f>SUMIFS(Collection!$J:$J, Collection!$A:$A, $A39, Collection!$B:$B, L$2)</f>
        <v>0</v>
      </c>
      <c r="M39" s="53">
        <f>SUMIFS(Collection!$J:$J, Collection!$A:$A, $A39, Collection!$B:$B, M$2)</f>
        <v>0</v>
      </c>
      <c r="N39" s="53">
        <f>SUMIFS(Collection!$J:$J, Collection!$A:$A, $A39, Collection!$B:$B, N$2)</f>
        <v>0</v>
      </c>
      <c r="O39" s="53">
        <f>SUMIFS(Collection!$J:$J, Collection!$A:$A, $A39, Collection!$B:$B, O$2)</f>
        <v>0</v>
      </c>
      <c r="P39" s="53">
        <f>SUMIFS(Collection!$J:$J, Collection!$A:$A, $A39, Collection!$B:$B, P$2)</f>
        <v>0</v>
      </c>
      <c r="Q39" s="53">
        <f>SUMIFS(Collection!$J:$J, Collection!$A:$A, $A39, Collection!$B:$B, Q$2)</f>
        <v>0</v>
      </c>
      <c r="R39" s="53">
        <f>SUMIFS(Collection!$J:$J, Collection!$A:$A, $A39, Collection!$B:$B, R$2)</f>
        <v>0</v>
      </c>
      <c r="S39" s="53">
        <f>SUMIFS(Collection!$J:$J, Collection!$A:$A, $A39, Collection!$B:$B, S$2)</f>
        <v>0</v>
      </c>
      <c r="T39" s="53">
        <f>SUMIFS(Collection!$J:$J, Collection!$A:$A, $A39, Collection!$B:$B, T$2)</f>
        <v>0</v>
      </c>
      <c r="U39" s="53">
        <f>SUMIFS(Collection!$J:$J, Collection!$A:$A, $A39, Collection!$B:$B, U$2)</f>
        <v>0</v>
      </c>
      <c r="V39" s="53">
        <f>SUMIFS(Collection!$J:$J, Collection!$A:$A, $A39, Collection!$B:$B, V$2)</f>
        <v>0</v>
      </c>
      <c r="W39" s="53">
        <f>SUMIFS(Collection!$J:$J, Collection!$A:$A, $A39, Collection!$B:$B, W$2)</f>
        <v>0</v>
      </c>
      <c r="X39" s="53">
        <f>SUMIFS(Collection!$J:$J, Collection!$A:$A, $A39, Collection!$B:$B, X$2)</f>
        <v>0</v>
      </c>
      <c r="Y39" s="53">
        <f>SUMIFS(Collection!$J:$J, Collection!$A:$A, $A39, Collection!$B:$B, Y$2)</f>
        <v>0</v>
      </c>
    </row>
    <row r="40" spans="1:25">
      <c r="A40" s="38">
        <f t="shared" si="0"/>
        <v>42903</v>
      </c>
      <c r="B40" s="53">
        <f>SUMIFS(Collection!$J:$J, Collection!$A:$A, $A40, Collection!$B:$B, B$2)</f>
        <v>0</v>
      </c>
      <c r="C40" s="53">
        <f>SUMIFS(Collection!$J:$J, Collection!$A:$A, $A40, Collection!$B:$B, C$2)</f>
        <v>0</v>
      </c>
      <c r="D40" s="53">
        <f>SUMIFS(Collection!$J:$J, Collection!$A:$A, $A40, Collection!$B:$B, D$2)</f>
        <v>0</v>
      </c>
      <c r="E40" s="53">
        <f>SUMIFS(Collection!$J:$J, Collection!$A:$A, $A40, Collection!$B:$B, E$2)</f>
        <v>0</v>
      </c>
      <c r="F40" s="53">
        <f>SUMIFS(Collection!$J:$J, Collection!$A:$A, $A40, Collection!$B:$B, F$2)</f>
        <v>0</v>
      </c>
      <c r="G40" s="53">
        <f>SUMIFS(Collection!$J:$J, Collection!$A:$A, $A40, Collection!$B:$B, G$2)</f>
        <v>0</v>
      </c>
      <c r="H40" s="53">
        <f>SUMIFS(Collection!$J:$J, Collection!$A:$A, $A40, Collection!$B:$B, H$2)</f>
        <v>0</v>
      </c>
      <c r="I40" s="53">
        <f>SUMIFS(Collection!$J:$J, Collection!$A:$A, $A40, Collection!$B:$B, I$2)</f>
        <v>0</v>
      </c>
      <c r="J40" s="53">
        <f>SUMIFS(Collection!$J:$J, Collection!$A:$A, $A40, Collection!$B:$B, J$2)</f>
        <v>0</v>
      </c>
      <c r="K40" s="53">
        <f>SUMIFS(Collection!$J:$J, Collection!$A:$A, $A40, Collection!$B:$B, K$2)</f>
        <v>0</v>
      </c>
      <c r="L40" s="53">
        <f>SUMIFS(Collection!$J:$J, Collection!$A:$A, $A40, Collection!$B:$B, L$2)</f>
        <v>0</v>
      </c>
      <c r="M40" s="53">
        <f>SUMIFS(Collection!$J:$J, Collection!$A:$A, $A40, Collection!$B:$B, M$2)</f>
        <v>0</v>
      </c>
      <c r="N40" s="53">
        <f>SUMIFS(Collection!$J:$J, Collection!$A:$A, $A40, Collection!$B:$B, N$2)</f>
        <v>0</v>
      </c>
      <c r="O40" s="53">
        <f>SUMIFS(Collection!$J:$J, Collection!$A:$A, $A40, Collection!$B:$B, O$2)</f>
        <v>0</v>
      </c>
      <c r="P40" s="53">
        <f>SUMIFS(Collection!$J:$J, Collection!$A:$A, $A40, Collection!$B:$B, P$2)</f>
        <v>0</v>
      </c>
      <c r="Q40" s="53">
        <f>SUMIFS(Collection!$J:$J, Collection!$A:$A, $A40, Collection!$B:$B, Q$2)</f>
        <v>0</v>
      </c>
      <c r="R40" s="53">
        <f>SUMIFS(Collection!$J:$J, Collection!$A:$A, $A40, Collection!$B:$B, R$2)</f>
        <v>0</v>
      </c>
      <c r="S40" s="53">
        <f>SUMIFS(Collection!$J:$J, Collection!$A:$A, $A40, Collection!$B:$B, S$2)</f>
        <v>0</v>
      </c>
      <c r="T40" s="53">
        <f>SUMIFS(Collection!$J:$J, Collection!$A:$A, $A40, Collection!$B:$B, T$2)</f>
        <v>0</v>
      </c>
      <c r="U40" s="53">
        <f>SUMIFS(Collection!$J:$J, Collection!$A:$A, $A40, Collection!$B:$B, U$2)</f>
        <v>0</v>
      </c>
      <c r="V40" s="53">
        <f>SUMIFS(Collection!$J:$J, Collection!$A:$A, $A40, Collection!$B:$B, V$2)</f>
        <v>0</v>
      </c>
      <c r="W40" s="53">
        <f>SUMIFS(Collection!$J:$J, Collection!$A:$A, $A40, Collection!$B:$B, W$2)</f>
        <v>0</v>
      </c>
      <c r="X40" s="53">
        <f>SUMIFS(Collection!$J:$J, Collection!$A:$A, $A40, Collection!$B:$B, X$2)</f>
        <v>0</v>
      </c>
      <c r="Y40" s="53">
        <f>SUMIFS(Collection!$J:$J, Collection!$A:$A, $A40, Collection!$B:$B, Y$2)</f>
        <v>0</v>
      </c>
    </row>
    <row r="41" spans="1:25">
      <c r="A41" s="38">
        <f t="shared" si="0"/>
        <v>42904</v>
      </c>
      <c r="B41" s="53">
        <f>SUMIFS(Collection!$J:$J, Collection!$A:$A, $A41, Collection!$B:$B, B$2)</f>
        <v>0</v>
      </c>
      <c r="C41" s="53">
        <f>SUMIFS(Collection!$J:$J, Collection!$A:$A, $A41, Collection!$B:$B, C$2)</f>
        <v>0</v>
      </c>
      <c r="D41" s="53">
        <f>SUMIFS(Collection!$J:$J, Collection!$A:$A, $A41, Collection!$B:$B, D$2)</f>
        <v>0</v>
      </c>
      <c r="E41" s="53">
        <f>SUMIFS(Collection!$J:$J, Collection!$A:$A, $A41, Collection!$B:$B, E$2)</f>
        <v>0</v>
      </c>
      <c r="F41" s="53">
        <f>SUMIFS(Collection!$J:$J, Collection!$A:$A, $A41, Collection!$B:$B, F$2)</f>
        <v>0</v>
      </c>
      <c r="G41" s="53">
        <f>SUMIFS(Collection!$J:$J, Collection!$A:$A, $A41, Collection!$B:$B, G$2)</f>
        <v>0</v>
      </c>
      <c r="H41" s="53">
        <f>SUMIFS(Collection!$J:$J, Collection!$A:$A, $A41, Collection!$B:$B, H$2)</f>
        <v>0</v>
      </c>
      <c r="I41" s="53">
        <f>SUMIFS(Collection!$J:$J, Collection!$A:$A, $A41, Collection!$B:$B, I$2)</f>
        <v>0</v>
      </c>
      <c r="J41" s="53">
        <f>SUMIFS(Collection!$J:$J, Collection!$A:$A, $A41, Collection!$B:$B, J$2)</f>
        <v>0</v>
      </c>
      <c r="K41" s="53">
        <f>SUMIFS(Collection!$J:$J, Collection!$A:$A, $A41, Collection!$B:$B, K$2)</f>
        <v>0</v>
      </c>
      <c r="L41" s="53">
        <f>SUMIFS(Collection!$J:$J, Collection!$A:$A, $A41, Collection!$B:$B, L$2)</f>
        <v>0</v>
      </c>
      <c r="M41" s="53">
        <f>SUMIFS(Collection!$J:$J, Collection!$A:$A, $A41, Collection!$B:$B, M$2)</f>
        <v>0</v>
      </c>
      <c r="N41" s="53">
        <f>SUMIFS(Collection!$J:$J, Collection!$A:$A, $A41, Collection!$B:$B, N$2)</f>
        <v>0</v>
      </c>
      <c r="O41" s="53">
        <f>SUMIFS(Collection!$J:$J, Collection!$A:$A, $A41, Collection!$B:$B, O$2)</f>
        <v>0</v>
      </c>
      <c r="P41" s="53">
        <f>SUMIFS(Collection!$J:$J, Collection!$A:$A, $A41, Collection!$B:$B, P$2)</f>
        <v>0</v>
      </c>
      <c r="Q41" s="53">
        <f>SUMIFS(Collection!$J:$J, Collection!$A:$A, $A41, Collection!$B:$B, Q$2)</f>
        <v>0</v>
      </c>
      <c r="R41" s="53">
        <f>SUMIFS(Collection!$J:$J, Collection!$A:$A, $A41, Collection!$B:$B, R$2)</f>
        <v>0</v>
      </c>
      <c r="S41" s="53">
        <f>SUMIFS(Collection!$J:$J, Collection!$A:$A, $A41, Collection!$B:$B, S$2)</f>
        <v>0</v>
      </c>
      <c r="T41" s="53">
        <f>SUMIFS(Collection!$J:$J, Collection!$A:$A, $A41, Collection!$B:$B, T$2)</f>
        <v>0</v>
      </c>
      <c r="U41" s="53">
        <f>SUMIFS(Collection!$J:$J, Collection!$A:$A, $A41, Collection!$B:$B, U$2)</f>
        <v>0</v>
      </c>
      <c r="V41" s="53">
        <f>SUMIFS(Collection!$J:$J, Collection!$A:$A, $A41, Collection!$B:$B, V$2)</f>
        <v>0</v>
      </c>
      <c r="W41" s="53">
        <f>SUMIFS(Collection!$J:$J, Collection!$A:$A, $A41, Collection!$B:$B, W$2)</f>
        <v>0</v>
      </c>
      <c r="X41" s="53">
        <f>SUMIFS(Collection!$J:$J, Collection!$A:$A, $A41, Collection!$B:$B, X$2)</f>
        <v>0</v>
      </c>
      <c r="Y41" s="53">
        <f>SUMIFS(Collection!$J:$J, Collection!$A:$A, $A41, Collection!$B:$B, Y$2)</f>
        <v>0</v>
      </c>
    </row>
    <row r="42" spans="1:25">
      <c r="A42" s="38">
        <f t="shared" si="0"/>
        <v>42905</v>
      </c>
      <c r="B42" s="53">
        <f>SUMIFS(Collection!$J:$J, Collection!$A:$A, $A42, Collection!$B:$B, B$2)</f>
        <v>0</v>
      </c>
      <c r="C42" s="53">
        <f>SUMIFS(Collection!$J:$J, Collection!$A:$A, $A42, Collection!$B:$B, C$2)</f>
        <v>0</v>
      </c>
      <c r="D42" s="53">
        <f>SUMIFS(Collection!$J:$J, Collection!$A:$A, $A42, Collection!$B:$B, D$2)</f>
        <v>0</v>
      </c>
      <c r="E42" s="53">
        <f>SUMIFS(Collection!$J:$J, Collection!$A:$A, $A42, Collection!$B:$B, E$2)</f>
        <v>0</v>
      </c>
      <c r="F42" s="53">
        <f>SUMIFS(Collection!$J:$J, Collection!$A:$A, $A42, Collection!$B:$B, F$2)</f>
        <v>0</v>
      </c>
      <c r="G42" s="53">
        <f>SUMIFS(Collection!$J:$J, Collection!$A:$A, $A42, Collection!$B:$B, G$2)</f>
        <v>0</v>
      </c>
      <c r="H42" s="53">
        <f>SUMIFS(Collection!$J:$J, Collection!$A:$A, $A42, Collection!$B:$B, H$2)</f>
        <v>0</v>
      </c>
      <c r="I42" s="53">
        <f>SUMIFS(Collection!$J:$J, Collection!$A:$A, $A42, Collection!$B:$B, I$2)</f>
        <v>0</v>
      </c>
      <c r="J42" s="53">
        <f>SUMIFS(Collection!$J:$J, Collection!$A:$A, $A42, Collection!$B:$B, J$2)</f>
        <v>0</v>
      </c>
      <c r="K42" s="53">
        <f>SUMIFS(Collection!$J:$J, Collection!$A:$A, $A42, Collection!$B:$B, K$2)</f>
        <v>0</v>
      </c>
      <c r="L42" s="53">
        <f>SUMIFS(Collection!$J:$J, Collection!$A:$A, $A42, Collection!$B:$B, L$2)</f>
        <v>0</v>
      </c>
      <c r="M42" s="53">
        <f>SUMIFS(Collection!$J:$J, Collection!$A:$A, $A42, Collection!$B:$B, M$2)</f>
        <v>0</v>
      </c>
      <c r="N42" s="53">
        <f>SUMIFS(Collection!$J:$J, Collection!$A:$A, $A42, Collection!$B:$B, N$2)</f>
        <v>0</v>
      </c>
      <c r="O42" s="53">
        <f>SUMIFS(Collection!$J:$J, Collection!$A:$A, $A42, Collection!$B:$B, O$2)</f>
        <v>0</v>
      </c>
      <c r="P42" s="53">
        <f>SUMIFS(Collection!$J:$J, Collection!$A:$A, $A42, Collection!$B:$B, P$2)</f>
        <v>0</v>
      </c>
      <c r="Q42" s="53">
        <f>SUMIFS(Collection!$J:$J, Collection!$A:$A, $A42, Collection!$B:$B, Q$2)</f>
        <v>0</v>
      </c>
      <c r="R42" s="53">
        <f>SUMIFS(Collection!$J:$J, Collection!$A:$A, $A42, Collection!$B:$B, R$2)</f>
        <v>0</v>
      </c>
      <c r="S42" s="53">
        <f>SUMIFS(Collection!$J:$J, Collection!$A:$A, $A42, Collection!$B:$B, S$2)</f>
        <v>0</v>
      </c>
      <c r="T42" s="53">
        <f>SUMIFS(Collection!$J:$J, Collection!$A:$A, $A42, Collection!$B:$B, T$2)</f>
        <v>0</v>
      </c>
      <c r="U42" s="53">
        <f>SUMIFS(Collection!$J:$J, Collection!$A:$A, $A42, Collection!$B:$B, U$2)</f>
        <v>0</v>
      </c>
      <c r="V42" s="53">
        <f>SUMIFS(Collection!$J:$J, Collection!$A:$A, $A42, Collection!$B:$B, V$2)</f>
        <v>0</v>
      </c>
      <c r="W42" s="53">
        <f>SUMIFS(Collection!$J:$J, Collection!$A:$A, $A42, Collection!$B:$B, W$2)</f>
        <v>0</v>
      </c>
      <c r="X42" s="53">
        <f>SUMIFS(Collection!$J:$J, Collection!$A:$A, $A42, Collection!$B:$B, X$2)</f>
        <v>0</v>
      </c>
      <c r="Y42" s="53">
        <f>SUMIFS(Collection!$J:$J, Collection!$A:$A, $A42, Collection!$B:$B, Y$2)</f>
        <v>0</v>
      </c>
    </row>
    <row r="43" spans="1:25">
      <c r="A43" s="38">
        <f t="shared" si="0"/>
        <v>42906</v>
      </c>
      <c r="B43" s="53">
        <f>SUMIFS(Collection!$J:$J, Collection!$A:$A, $A43, Collection!$B:$B, B$2)</f>
        <v>0</v>
      </c>
      <c r="C43" s="53">
        <f>SUMIFS(Collection!$J:$J, Collection!$A:$A, $A43, Collection!$B:$B, C$2)</f>
        <v>0</v>
      </c>
      <c r="D43" s="53">
        <f>SUMIFS(Collection!$J:$J, Collection!$A:$A, $A43, Collection!$B:$B, D$2)</f>
        <v>0</v>
      </c>
      <c r="E43" s="53">
        <f>SUMIFS(Collection!$J:$J, Collection!$A:$A, $A43, Collection!$B:$B, E$2)</f>
        <v>0</v>
      </c>
      <c r="F43" s="53">
        <f>SUMIFS(Collection!$J:$J, Collection!$A:$A, $A43, Collection!$B:$B, F$2)</f>
        <v>0</v>
      </c>
      <c r="G43" s="53">
        <f>SUMIFS(Collection!$J:$J, Collection!$A:$A, $A43, Collection!$B:$B, G$2)</f>
        <v>0</v>
      </c>
      <c r="H43" s="53">
        <f>SUMIFS(Collection!$J:$J, Collection!$A:$A, $A43, Collection!$B:$B, H$2)</f>
        <v>0</v>
      </c>
      <c r="I43" s="53">
        <f>SUMIFS(Collection!$J:$J, Collection!$A:$A, $A43, Collection!$B:$B, I$2)</f>
        <v>0</v>
      </c>
      <c r="J43" s="53">
        <f>SUMIFS(Collection!$J:$J, Collection!$A:$A, $A43, Collection!$B:$B, J$2)</f>
        <v>0</v>
      </c>
      <c r="K43" s="53">
        <f>SUMIFS(Collection!$J:$J, Collection!$A:$A, $A43, Collection!$B:$B, K$2)</f>
        <v>0</v>
      </c>
      <c r="L43" s="53">
        <f>SUMIFS(Collection!$J:$J, Collection!$A:$A, $A43, Collection!$B:$B, L$2)</f>
        <v>0</v>
      </c>
      <c r="M43" s="53">
        <f>SUMIFS(Collection!$J:$J, Collection!$A:$A, $A43, Collection!$B:$B, M$2)</f>
        <v>0</v>
      </c>
      <c r="N43" s="53">
        <f>SUMIFS(Collection!$J:$J, Collection!$A:$A, $A43, Collection!$B:$B, N$2)</f>
        <v>0</v>
      </c>
      <c r="O43" s="53">
        <f>SUMIFS(Collection!$J:$J, Collection!$A:$A, $A43, Collection!$B:$B, O$2)</f>
        <v>0</v>
      </c>
      <c r="P43" s="53">
        <f>SUMIFS(Collection!$J:$J, Collection!$A:$A, $A43, Collection!$B:$B, P$2)</f>
        <v>0</v>
      </c>
      <c r="Q43" s="53">
        <f>SUMIFS(Collection!$J:$J, Collection!$A:$A, $A43, Collection!$B:$B, Q$2)</f>
        <v>0</v>
      </c>
      <c r="R43" s="53">
        <f>SUMIFS(Collection!$J:$J, Collection!$A:$A, $A43, Collection!$B:$B, R$2)</f>
        <v>0</v>
      </c>
      <c r="S43" s="53">
        <f>SUMIFS(Collection!$J:$J, Collection!$A:$A, $A43, Collection!$B:$B, S$2)</f>
        <v>0</v>
      </c>
      <c r="T43" s="53">
        <f>SUMIFS(Collection!$J:$J, Collection!$A:$A, $A43, Collection!$B:$B, T$2)</f>
        <v>0</v>
      </c>
      <c r="U43" s="53">
        <f>SUMIFS(Collection!$J:$J, Collection!$A:$A, $A43, Collection!$B:$B, U$2)</f>
        <v>0</v>
      </c>
      <c r="V43" s="53">
        <f>SUMIFS(Collection!$J:$J, Collection!$A:$A, $A43, Collection!$B:$B, V$2)</f>
        <v>0</v>
      </c>
      <c r="W43" s="53">
        <f>SUMIFS(Collection!$J:$J, Collection!$A:$A, $A43, Collection!$B:$B, W$2)</f>
        <v>0</v>
      </c>
      <c r="X43" s="53">
        <f>SUMIFS(Collection!$J:$J, Collection!$A:$A, $A43, Collection!$B:$B, X$2)</f>
        <v>0</v>
      </c>
      <c r="Y43" s="53">
        <f>SUMIFS(Collection!$J:$J, Collection!$A:$A, $A43, Collection!$B:$B, Y$2)</f>
        <v>0</v>
      </c>
    </row>
    <row r="44" spans="1:25">
      <c r="A44" s="38">
        <f t="shared" si="0"/>
        <v>42907</v>
      </c>
      <c r="B44" s="53">
        <f>SUMIFS(Collection!$J:$J, Collection!$A:$A, $A44, Collection!$B:$B, B$2)</f>
        <v>0</v>
      </c>
      <c r="C44" s="53">
        <f>SUMIFS(Collection!$J:$J, Collection!$A:$A, $A44, Collection!$B:$B, C$2)</f>
        <v>0</v>
      </c>
      <c r="D44" s="53">
        <f>SUMIFS(Collection!$J:$J, Collection!$A:$A, $A44, Collection!$B:$B, D$2)</f>
        <v>0</v>
      </c>
      <c r="E44" s="53">
        <f>SUMIFS(Collection!$J:$J, Collection!$A:$A, $A44, Collection!$B:$B, E$2)</f>
        <v>0</v>
      </c>
      <c r="F44" s="53">
        <f>SUMIFS(Collection!$J:$J, Collection!$A:$A, $A44, Collection!$B:$B, F$2)</f>
        <v>0</v>
      </c>
      <c r="G44" s="53">
        <f>SUMIFS(Collection!$J:$J, Collection!$A:$A, $A44, Collection!$B:$B, G$2)</f>
        <v>0</v>
      </c>
      <c r="H44" s="53">
        <f>SUMIFS(Collection!$J:$J, Collection!$A:$A, $A44, Collection!$B:$B, H$2)</f>
        <v>0</v>
      </c>
      <c r="I44" s="53">
        <f>SUMIFS(Collection!$J:$J, Collection!$A:$A, $A44, Collection!$B:$B, I$2)</f>
        <v>0</v>
      </c>
      <c r="J44" s="53">
        <f>SUMIFS(Collection!$J:$J, Collection!$A:$A, $A44, Collection!$B:$B, J$2)</f>
        <v>0</v>
      </c>
      <c r="K44" s="53">
        <f>SUMIFS(Collection!$J:$J, Collection!$A:$A, $A44, Collection!$B:$B, K$2)</f>
        <v>0</v>
      </c>
      <c r="L44" s="53">
        <f>SUMIFS(Collection!$J:$J, Collection!$A:$A, $A44, Collection!$B:$B, L$2)</f>
        <v>0</v>
      </c>
      <c r="M44" s="53">
        <f>SUMIFS(Collection!$J:$J, Collection!$A:$A, $A44, Collection!$B:$B, M$2)</f>
        <v>0</v>
      </c>
      <c r="N44" s="53">
        <f>SUMIFS(Collection!$J:$J, Collection!$A:$A, $A44, Collection!$B:$B, N$2)</f>
        <v>0</v>
      </c>
      <c r="O44" s="53">
        <f>SUMIFS(Collection!$J:$J, Collection!$A:$A, $A44, Collection!$B:$B, O$2)</f>
        <v>0</v>
      </c>
      <c r="P44" s="53">
        <f>SUMIFS(Collection!$J:$J, Collection!$A:$A, $A44, Collection!$B:$B, P$2)</f>
        <v>0</v>
      </c>
      <c r="Q44" s="53">
        <f>SUMIFS(Collection!$J:$J, Collection!$A:$A, $A44, Collection!$B:$B, Q$2)</f>
        <v>0</v>
      </c>
      <c r="R44" s="53">
        <f>SUMIFS(Collection!$J:$J, Collection!$A:$A, $A44, Collection!$B:$B, R$2)</f>
        <v>0</v>
      </c>
      <c r="S44" s="53">
        <f>SUMIFS(Collection!$J:$J, Collection!$A:$A, $A44, Collection!$B:$B, S$2)</f>
        <v>0</v>
      </c>
      <c r="T44" s="53">
        <f>SUMIFS(Collection!$J:$J, Collection!$A:$A, $A44, Collection!$B:$B, T$2)</f>
        <v>0</v>
      </c>
      <c r="U44" s="53">
        <f>SUMIFS(Collection!$J:$J, Collection!$A:$A, $A44, Collection!$B:$B, U$2)</f>
        <v>0</v>
      </c>
      <c r="V44" s="53">
        <f>SUMIFS(Collection!$J:$J, Collection!$A:$A, $A44, Collection!$B:$B, V$2)</f>
        <v>0</v>
      </c>
      <c r="W44" s="53">
        <f>SUMIFS(Collection!$J:$J, Collection!$A:$A, $A44, Collection!$B:$B, W$2)</f>
        <v>0</v>
      </c>
      <c r="X44" s="53">
        <f>SUMIFS(Collection!$J:$J, Collection!$A:$A, $A44, Collection!$B:$B, X$2)</f>
        <v>0</v>
      </c>
      <c r="Y44" s="53">
        <f>SUMIFS(Collection!$J:$J, Collection!$A:$A, $A44, Collection!$B:$B, Y$2)</f>
        <v>0</v>
      </c>
    </row>
    <row r="45" spans="1:25">
      <c r="A45" s="38">
        <f t="shared" si="0"/>
        <v>42908</v>
      </c>
      <c r="B45" s="53">
        <f>SUMIFS(Collection!$J:$J, Collection!$A:$A, $A45, Collection!$B:$B, B$2)</f>
        <v>0</v>
      </c>
      <c r="C45" s="53">
        <f>SUMIFS(Collection!$J:$J, Collection!$A:$A, $A45, Collection!$B:$B, C$2)</f>
        <v>0</v>
      </c>
      <c r="D45" s="53">
        <f>SUMIFS(Collection!$J:$J, Collection!$A:$A, $A45, Collection!$B:$B, D$2)</f>
        <v>0</v>
      </c>
      <c r="E45" s="53">
        <f>SUMIFS(Collection!$J:$J, Collection!$A:$A, $A45, Collection!$B:$B, E$2)</f>
        <v>0</v>
      </c>
      <c r="F45" s="53">
        <f>SUMIFS(Collection!$J:$J, Collection!$A:$A, $A45, Collection!$B:$B, F$2)</f>
        <v>0</v>
      </c>
      <c r="G45" s="53">
        <f>SUMIFS(Collection!$J:$J, Collection!$A:$A, $A45, Collection!$B:$B, G$2)</f>
        <v>0</v>
      </c>
      <c r="H45" s="53">
        <f>SUMIFS(Collection!$J:$J, Collection!$A:$A, $A45, Collection!$B:$B, H$2)</f>
        <v>0</v>
      </c>
      <c r="I45" s="53">
        <f>SUMIFS(Collection!$J:$J, Collection!$A:$A, $A45, Collection!$B:$B, I$2)</f>
        <v>0</v>
      </c>
      <c r="J45" s="53">
        <f>SUMIFS(Collection!$J:$J, Collection!$A:$A, $A45, Collection!$B:$B, J$2)</f>
        <v>0</v>
      </c>
      <c r="K45" s="53">
        <f>SUMIFS(Collection!$J:$J, Collection!$A:$A, $A45, Collection!$B:$B, K$2)</f>
        <v>0</v>
      </c>
      <c r="L45" s="53">
        <f>SUMIFS(Collection!$J:$J, Collection!$A:$A, $A45, Collection!$B:$B, L$2)</f>
        <v>0</v>
      </c>
      <c r="M45" s="53">
        <f>SUMIFS(Collection!$J:$J, Collection!$A:$A, $A45, Collection!$B:$B, M$2)</f>
        <v>0</v>
      </c>
      <c r="N45" s="53">
        <f>SUMIFS(Collection!$J:$J, Collection!$A:$A, $A45, Collection!$B:$B, N$2)</f>
        <v>0</v>
      </c>
      <c r="O45" s="53">
        <f>SUMIFS(Collection!$J:$J, Collection!$A:$A, $A45, Collection!$B:$B, O$2)</f>
        <v>0</v>
      </c>
      <c r="P45" s="53">
        <f>SUMIFS(Collection!$J:$J, Collection!$A:$A, $A45, Collection!$B:$B, P$2)</f>
        <v>0</v>
      </c>
      <c r="Q45" s="53">
        <f>SUMIFS(Collection!$J:$J, Collection!$A:$A, $A45, Collection!$B:$B, Q$2)</f>
        <v>0</v>
      </c>
      <c r="R45" s="53">
        <f>SUMIFS(Collection!$J:$J, Collection!$A:$A, $A45, Collection!$B:$B, R$2)</f>
        <v>0</v>
      </c>
      <c r="S45" s="53">
        <f>SUMIFS(Collection!$J:$J, Collection!$A:$A, $A45, Collection!$B:$B, S$2)</f>
        <v>0</v>
      </c>
      <c r="T45" s="53">
        <f>SUMIFS(Collection!$J:$J, Collection!$A:$A, $A45, Collection!$B:$B, T$2)</f>
        <v>0</v>
      </c>
      <c r="U45" s="53">
        <f>SUMIFS(Collection!$J:$J, Collection!$A:$A, $A45, Collection!$B:$B, U$2)</f>
        <v>0</v>
      </c>
      <c r="V45" s="53">
        <f>SUMIFS(Collection!$J:$J, Collection!$A:$A, $A45, Collection!$B:$B, V$2)</f>
        <v>0</v>
      </c>
      <c r="W45" s="53">
        <f>SUMIFS(Collection!$J:$J, Collection!$A:$A, $A45, Collection!$B:$B, W$2)</f>
        <v>0</v>
      </c>
      <c r="X45" s="53">
        <f>SUMIFS(Collection!$J:$J, Collection!$A:$A, $A45, Collection!$B:$B, X$2)</f>
        <v>0</v>
      </c>
      <c r="Y45" s="53">
        <f>SUMIFS(Collection!$J:$J, Collection!$A:$A, $A45, Collection!$B:$B, Y$2)</f>
        <v>0</v>
      </c>
    </row>
    <row r="46" spans="1:25">
      <c r="A46" s="38">
        <f t="shared" si="0"/>
        <v>42909</v>
      </c>
      <c r="B46" s="53">
        <f>SUMIFS(Collection!$J:$J, Collection!$A:$A, $A46, Collection!$B:$B, B$2)</f>
        <v>0</v>
      </c>
      <c r="C46" s="53">
        <f>SUMIFS(Collection!$J:$J, Collection!$A:$A, $A46, Collection!$B:$B, C$2)</f>
        <v>0</v>
      </c>
      <c r="D46" s="53">
        <f>SUMIFS(Collection!$J:$J, Collection!$A:$A, $A46, Collection!$B:$B, D$2)</f>
        <v>0</v>
      </c>
      <c r="E46" s="53">
        <f>SUMIFS(Collection!$J:$J, Collection!$A:$A, $A46, Collection!$B:$B, E$2)</f>
        <v>0</v>
      </c>
      <c r="F46" s="53">
        <f>SUMIFS(Collection!$J:$J, Collection!$A:$A, $A46, Collection!$B:$B, F$2)</f>
        <v>0</v>
      </c>
      <c r="G46" s="53">
        <f>SUMIFS(Collection!$J:$J, Collection!$A:$A, $A46, Collection!$B:$B, G$2)</f>
        <v>0</v>
      </c>
      <c r="H46" s="53">
        <f>SUMIFS(Collection!$J:$J, Collection!$A:$A, $A46, Collection!$B:$B, H$2)</f>
        <v>0</v>
      </c>
      <c r="I46" s="53">
        <f>SUMIFS(Collection!$J:$J, Collection!$A:$A, $A46, Collection!$B:$B, I$2)</f>
        <v>0</v>
      </c>
      <c r="J46" s="53">
        <f>SUMIFS(Collection!$J:$J, Collection!$A:$A, $A46, Collection!$B:$B, J$2)</f>
        <v>0</v>
      </c>
      <c r="K46" s="53">
        <f>SUMIFS(Collection!$J:$J, Collection!$A:$A, $A46, Collection!$B:$B, K$2)</f>
        <v>0</v>
      </c>
      <c r="L46" s="53">
        <f>SUMIFS(Collection!$J:$J, Collection!$A:$A, $A46, Collection!$B:$B, L$2)</f>
        <v>0</v>
      </c>
      <c r="M46" s="53">
        <f>SUMIFS(Collection!$J:$J, Collection!$A:$A, $A46, Collection!$B:$B, M$2)</f>
        <v>0</v>
      </c>
      <c r="N46" s="53">
        <f>SUMIFS(Collection!$J:$J, Collection!$A:$A, $A46, Collection!$B:$B, N$2)</f>
        <v>0</v>
      </c>
      <c r="O46" s="53">
        <f>SUMIFS(Collection!$J:$J, Collection!$A:$A, $A46, Collection!$B:$B, O$2)</f>
        <v>0</v>
      </c>
      <c r="P46" s="53">
        <f>SUMIFS(Collection!$J:$J, Collection!$A:$A, $A46, Collection!$B:$B, P$2)</f>
        <v>0</v>
      </c>
      <c r="Q46" s="53">
        <f>SUMIFS(Collection!$J:$J, Collection!$A:$A, $A46, Collection!$B:$B, Q$2)</f>
        <v>0</v>
      </c>
      <c r="R46" s="53">
        <f>SUMIFS(Collection!$J:$J, Collection!$A:$A, $A46, Collection!$B:$B, R$2)</f>
        <v>0</v>
      </c>
      <c r="S46" s="53">
        <f>SUMIFS(Collection!$J:$J, Collection!$A:$A, $A46, Collection!$B:$B, S$2)</f>
        <v>0</v>
      </c>
      <c r="T46" s="53">
        <f>SUMIFS(Collection!$J:$J, Collection!$A:$A, $A46, Collection!$B:$B, T$2)</f>
        <v>0</v>
      </c>
      <c r="U46" s="53">
        <f>SUMIFS(Collection!$J:$J, Collection!$A:$A, $A46, Collection!$B:$B, U$2)</f>
        <v>0</v>
      </c>
      <c r="V46" s="53">
        <f>SUMIFS(Collection!$J:$J, Collection!$A:$A, $A46, Collection!$B:$B, V$2)</f>
        <v>0</v>
      </c>
      <c r="W46" s="53">
        <f>SUMIFS(Collection!$J:$J, Collection!$A:$A, $A46, Collection!$B:$B, W$2)</f>
        <v>0</v>
      </c>
      <c r="X46" s="53">
        <f>SUMIFS(Collection!$J:$J, Collection!$A:$A, $A46, Collection!$B:$B, X$2)</f>
        <v>0</v>
      </c>
      <c r="Y46" s="53">
        <f>SUMIFS(Collection!$J:$J, Collection!$A:$A, $A46, Collection!$B:$B, Y$2)</f>
        <v>0</v>
      </c>
    </row>
    <row r="47" spans="1:25">
      <c r="A47" s="38">
        <f t="shared" si="0"/>
        <v>42910</v>
      </c>
      <c r="B47" s="53">
        <f>SUMIFS(Collection!$J:$J, Collection!$A:$A, $A47, Collection!$B:$B, B$2)</f>
        <v>0</v>
      </c>
      <c r="C47" s="53">
        <f>SUMIFS(Collection!$J:$J, Collection!$A:$A, $A47, Collection!$B:$B, C$2)</f>
        <v>0</v>
      </c>
      <c r="D47" s="53">
        <f>SUMIFS(Collection!$J:$J, Collection!$A:$A, $A47, Collection!$B:$B, D$2)</f>
        <v>0</v>
      </c>
      <c r="E47" s="53">
        <f>SUMIFS(Collection!$J:$J, Collection!$A:$A, $A47, Collection!$B:$B, E$2)</f>
        <v>0</v>
      </c>
      <c r="F47" s="53">
        <f>SUMIFS(Collection!$J:$J, Collection!$A:$A, $A47, Collection!$B:$B, F$2)</f>
        <v>0</v>
      </c>
      <c r="G47" s="53">
        <f>SUMIFS(Collection!$J:$J, Collection!$A:$A, $A47, Collection!$B:$B, G$2)</f>
        <v>0</v>
      </c>
      <c r="H47" s="53">
        <f>SUMIFS(Collection!$J:$J, Collection!$A:$A, $A47, Collection!$B:$B, H$2)</f>
        <v>0</v>
      </c>
      <c r="I47" s="53">
        <f>SUMIFS(Collection!$J:$J, Collection!$A:$A, $A47, Collection!$B:$B, I$2)</f>
        <v>0</v>
      </c>
      <c r="J47" s="53">
        <f>SUMIFS(Collection!$J:$J, Collection!$A:$A, $A47, Collection!$B:$B, J$2)</f>
        <v>0</v>
      </c>
      <c r="K47" s="53">
        <f>SUMIFS(Collection!$J:$J, Collection!$A:$A, $A47, Collection!$B:$B, K$2)</f>
        <v>0</v>
      </c>
      <c r="L47" s="53">
        <f>SUMIFS(Collection!$J:$J, Collection!$A:$A, $A47, Collection!$B:$B, L$2)</f>
        <v>0</v>
      </c>
      <c r="M47" s="53">
        <f>SUMIFS(Collection!$J:$J, Collection!$A:$A, $A47, Collection!$B:$B, M$2)</f>
        <v>0</v>
      </c>
      <c r="N47" s="53">
        <f>SUMIFS(Collection!$J:$J, Collection!$A:$A, $A47, Collection!$B:$B, N$2)</f>
        <v>0</v>
      </c>
      <c r="O47" s="53">
        <f>SUMIFS(Collection!$J:$J, Collection!$A:$A, $A47, Collection!$B:$B, O$2)</f>
        <v>0</v>
      </c>
      <c r="P47" s="53">
        <f>SUMIFS(Collection!$J:$J, Collection!$A:$A, $A47, Collection!$B:$B, P$2)</f>
        <v>0</v>
      </c>
      <c r="Q47" s="53">
        <f>SUMIFS(Collection!$J:$J, Collection!$A:$A, $A47, Collection!$B:$B, Q$2)</f>
        <v>0</v>
      </c>
      <c r="R47" s="53">
        <f>SUMIFS(Collection!$J:$J, Collection!$A:$A, $A47, Collection!$B:$B, R$2)</f>
        <v>0</v>
      </c>
      <c r="S47" s="53">
        <f>SUMIFS(Collection!$J:$J, Collection!$A:$A, $A47, Collection!$B:$B, S$2)</f>
        <v>0</v>
      </c>
      <c r="T47" s="53">
        <f>SUMIFS(Collection!$J:$J, Collection!$A:$A, $A47, Collection!$B:$B, T$2)</f>
        <v>0</v>
      </c>
      <c r="U47" s="53">
        <f>SUMIFS(Collection!$J:$J, Collection!$A:$A, $A47, Collection!$B:$B, U$2)</f>
        <v>0</v>
      </c>
      <c r="V47" s="53">
        <f>SUMIFS(Collection!$J:$J, Collection!$A:$A, $A47, Collection!$B:$B, V$2)</f>
        <v>0</v>
      </c>
      <c r="W47" s="53">
        <f>SUMIFS(Collection!$J:$J, Collection!$A:$A, $A47, Collection!$B:$B, W$2)</f>
        <v>0</v>
      </c>
      <c r="X47" s="53">
        <f>SUMIFS(Collection!$J:$J, Collection!$A:$A, $A47, Collection!$B:$B, X$2)</f>
        <v>0</v>
      </c>
      <c r="Y47" s="53">
        <f>SUMIFS(Collection!$J:$J, Collection!$A:$A, $A47, Collection!$B:$B, Y$2)</f>
        <v>0</v>
      </c>
    </row>
    <row r="48" spans="1:25">
      <c r="A48" s="38">
        <f t="shared" si="0"/>
        <v>42911</v>
      </c>
      <c r="B48" s="53">
        <f>SUMIFS(Collection!$J:$J, Collection!$A:$A, $A48, Collection!$B:$B, B$2)</f>
        <v>0</v>
      </c>
      <c r="C48" s="53">
        <f>SUMIFS(Collection!$J:$J, Collection!$A:$A, $A48, Collection!$B:$B, C$2)</f>
        <v>0</v>
      </c>
      <c r="D48" s="53">
        <f>SUMIFS(Collection!$J:$J, Collection!$A:$A, $A48, Collection!$B:$B, D$2)</f>
        <v>0</v>
      </c>
      <c r="E48" s="53">
        <f>SUMIFS(Collection!$J:$J, Collection!$A:$A, $A48, Collection!$B:$B, E$2)</f>
        <v>0</v>
      </c>
      <c r="F48" s="53">
        <f>SUMIFS(Collection!$J:$J, Collection!$A:$A, $A48, Collection!$B:$B, F$2)</f>
        <v>0</v>
      </c>
      <c r="G48" s="53">
        <f>SUMIFS(Collection!$J:$J, Collection!$A:$A, $A48, Collection!$B:$B, G$2)</f>
        <v>0</v>
      </c>
      <c r="H48" s="53">
        <f>SUMIFS(Collection!$J:$J, Collection!$A:$A, $A48, Collection!$B:$B, H$2)</f>
        <v>0</v>
      </c>
      <c r="I48" s="53">
        <f>SUMIFS(Collection!$J:$J, Collection!$A:$A, $A48, Collection!$B:$B, I$2)</f>
        <v>0</v>
      </c>
      <c r="J48" s="53">
        <f>SUMIFS(Collection!$J:$J, Collection!$A:$A, $A48, Collection!$B:$B, J$2)</f>
        <v>0</v>
      </c>
      <c r="K48" s="53">
        <f>SUMIFS(Collection!$J:$J, Collection!$A:$A, $A48, Collection!$B:$B, K$2)</f>
        <v>0</v>
      </c>
      <c r="L48" s="53">
        <f>SUMIFS(Collection!$J:$J, Collection!$A:$A, $A48, Collection!$B:$B, L$2)</f>
        <v>0</v>
      </c>
      <c r="M48" s="53">
        <f>SUMIFS(Collection!$J:$J, Collection!$A:$A, $A48, Collection!$B:$B, M$2)</f>
        <v>0</v>
      </c>
      <c r="N48" s="53">
        <f>SUMIFS(Collection!$J:$J, Collection!$A:$A, $A48, Collection!$B:$B, N$2)</f>
        <v>0</v>
      </c>
      <c r="O48" s="53">
        <f>SUMIFS(Collection!$J:$J, Collection!$A:$A, $A48, Collection!$B:$B, O$2)</f>
        <v>0</v>
      </c>
      <c r="P48" s="53">
        <f>SUMIFS(Collection!$J:$J, Collection!$A:$A, $A48, Collection!$B:$B, P$2)</f>
        <v>0</v>
      </c>
      <c r="Q48" s="53">
        <f>SUMIFS(Collection!$J:$J, Collection!$A:$A, $A48, Collection!$B:$B, Q$2)</f>
        <v>0</v>
      </c>
      <c r="R48" s="53">
        <f>SUMIFS(Collection!$J:$J, Collection!$A:$A, $A48, Collection!$B:$B, R$2)</f>
        <v>0</v>
      </c>
      <c r="S48" s="53">
        <f>SUMIFS(Collection!$J:$J, Collection!$A:$A, $A48, Collection!$B:$B, S$2)</f>
        <v>0</v>
      </c>
      <c r="T48" s="53">
        <f>SUMIFS(Collection!$J:$J, Collection!$A:$A, $A48, Collection!$B:$B, T$2)</f>
        <v>0</v>
      </c>
      <c r="U48" s="53">
        <f>SUMIFS(Collection!$J:$J, Collection!$A:$A, $A48, Collection!$B:$B, U$2)</f>
        <v>0</v>
      </c>
      <c r="V48" s="53">
        <f>SUMIFS(Collection!$J:$J, Collection!$A:$A, $A48, Collection!$B:$B, V$2)</f>
        <v>0</v>
      </c>
      <c r="W48" s="53">
        <f>SUMIFS(Collection!$J:$J, Collection!$A:$A, $A48, Collection!$B:$B, W$2)</f>
        <v>0</v>
      </c>
      <c r="X48" s="53">
        <f>SUMIFS(Collection!$J:$J, Collection!$A:$A, $A48, Collection!$B:$B, X$2)</f>
        <v>0</v>
      </c>
      <c r="Y48" s="53">
        <f>SUMIFS(Collection!$J:$J, Collection!$A:$A, $A48, Collection!$B:$B, Y$2)</f>
        <v>0</v>
      </c>
    </row>
    <row r="49" spans="1:25">
      <c r="A49" s="38">
        <f t="shared" si="0"/>
        <v>42912</v>
      </c>
      <c r="B49" s="53">
        <f>SUMIFS(Collection!$J:$J, Collection!$A:$A, $A49, Collection!$B:$B, B$2)</f>
        <v>0</v>
      </c>
      <c r="C49" s="53">
        <f>SUMIFS(Collection!$J:$J, Collection!$A:$A, $A49, Collection!$B:$B, C$2)</f>
        <v>0</v>
      </c>
      <c r="D49" s="53">
        <f>SUMIFS(Collection!$J:$J, Collection!$A:$A, $A49, Collection!$B:$B, D$2)</f>
        <v>0</v>
      </c>
      <c r="E49" s="53">
        <f>SUMIFS(Collection!$J:$J, Collection!$A:$A, $A49, Collection!$B:$B, E$2)</f>
        <v>0</v>
      </c>
      <c r="F49" s="53">
        <f>SUMIFS(Collection!$J:$J, Collection!$A:$A, $A49, Collection!$B:$B, F$2)</f>
        <v>0</v>
      </c>
      <c r="G49" s="53">
        <f>SUMIFS(Collection!$J:$J, Collection!$A:$A, $A49, Collection!$B:$B, G$2)</f>
        <v>0</v>
      </c>
      <c r="H49" s="53">
        <f>SUMIFS(Collection!$J:$J, Collection!$A:$A, $A49, Collection!$B:$B, H$2)</f>
        <v>0</v>
      </c>
      <c r="I49" s="53">
        <f>SUMIFS(Collection!$J:$J, Collection!$A:$A, $A49, Collection!$B:$B, I$2)</f>
        <v>0</v>
      </c>
      <c r="J49" s="53">
        <f>SUMIFS(Collection!$J:$J, Collection!$A:$A, $A49, Collection!$B:$B, J$2)</f>
        <v>0</v>
      </c>
      <c r="K49" s="53">
        <f>SUMIFS(Collection!$J:$J, Collection!$A:$A, $A49, Collection!$B:$B, K$2)</f>
        <v>0</v>
      </c>
      <c r="L49" s="53">
        <f>SUMIFS(Collection!$J:$J, Collection!$A:$A, $A49, Collection!$B:$B, L$2)</f>
        <v>0</v>
      </c>
      <c r="M49" s="53">
        <f>SUMIFS(Collection!$J:$J, Collection!$A:$A, $A49, Collection!$B:$B, M$2)</f>
        <v>0</v>
      </c>
      <c r="N49" s="53">
        <f>SUMIFS(Collection!$J:$J, Collection!$A:$A, $A49, Collection!$B:$B, N$2)</f>
        <v>0</v>
      </c>
      <c r="O49" s="53">
        <f>SUMIFS(Collection!$J:$J, Collection!$A:$A, $A49, Collection!$B:$B, O$2)</f>
        <v>0</v>
      </c>
      <c r="P49" s="53">
        <f>SUMIFS(Collection!$J:$J, Collection!$A:$A, $A49, Collection!$B:$B, P$2)</f>
        <v>0</v>
      </c>
      <c r="Q49" s="53">
        <f>SUMIFS(Collection!$J:$J, Collection!$A:$A, $A49, Collection!$B:$B, Q$2)</f>
        <v>0</v>
      </c>
      <c r="R49" s="53">
        <f>SUMIFS(Collection!$J:$J, Collection!$A:$A, $A49, Collection!$B:$B, R$2)</f>
        <v>0</v>
      </c>
      <c r="S49" s="53">
        <f>SUMIFS(Collection!$J:$J, Collection!$A:$A, $A49, Collection!$B:$B, S$2)</f>
        <v>0</v>
      </c>
      <c r="T49" s="53">
        <f>SUMIFS(Collection!$J:$J, Collection!$A:$A, $A49, Collection!$B:$B, T$2)</f>
        <v>0</v>
      </c>
      <c r="U49" s="53">
        <f>SUMIFS(Collection!$J:$J, Collection!$A:$A, $A49, Collection!$B:$B, U$2)</f>
        <v>0</v>
      </c>
      <c r="V49" s="53">
        <f>SUMIFS(Collection!$J:$J, Collection!$A:$A, $A49, Collection!$B:$B, V$2)</f>
        <v>0</v>
      </c>
      <c r="W49" s="53">
        <f>SUMIFS(Collection!$J:$J, Collection!$A:$A, $A49, Collection!$B:$B, W$2)</f>
        <v>0</v>
      </c>
      <c r="X49" s="53">
        <f>SUMIFS(Collection!$J:$J, Collection!$A:$A, $A49, Collection!$B:$B, X$2)</f>
        <v>0</v>
      </c>
      <c r="Y49" s="53">
        <f>SUMIFS(Collection!$J:$J, Collection!$A:$A, $A49, Collection!$B:$B, Y$2)</f>
        <v>0</v>
      </c>
    </row>
    <row r="50" spans="1:25">
      <c r="A50" s="38">
        <f t="shared" si="0"/>
        <v>42913</v>
      </c>
      <c r="B50" s="53">
        <f>SUMIFS(Collection!$J:$J, Collection!$A:$A, $A50, Collection!$B:$B, B$2)</f>
        <v>0</v>
      </c>
      <c r="C50" s="53">
        <f>SUMIFS(Collection!$J:$J, Collection!$A:$A, $A50, Collection!$B:$B, C$2)</f>
        <v>0</v>
      </c>
      <c r="D50" s="53">
        <f>SUMIFS(Collection!$J:$J, Collection!$A:$A, $A50, Collection!$B:$B, D$2)</f>
        <v>0</v>
      </c>
      <c r="E50" s="53">
        <f>SUMIFS(Collection!$J:$J, Collection!$A:$A, $A50, Collection!$B:$B, E$2)</f>
        <v>0</v>
      </c>
      <c r="F50" s="53">
        <f>SUMIFS(Collection!$J:$J, Collection!$A:$A, $A50, Collection!$B:$B, F$2)</f>
        <v>0</v>
      </c>
      <c r="G50" s="53">
        <f>SUMIFS(Collection!$J:$J, Collection!$A:$A, $A50, Collection!$B:$B, G$2)</f>
        <v>0</v>
      </c>
      <c r="H50" s="53">
        <f>SUMIFS(Collection!$J:$J, Collection!$A:$A, $A50, Collection!$B:$B, H$2)</f>
        <v>0</v>
      </c>
      <c r="I50" s="53">
        <f>SUMIFS(Collection!$J:$J, Collection!$A:$A, $A50, Collection!$B:$B, I$2)</f>
        <v>0</v>
      </c>
      <c r="J50" s="53">
        <f>SUMIFS(Collection!$J:$J, Collection!$A:$A, $A50, Collection!$B:$B, J$2)</f>
        <v>0</v>
      </c>
      <c r="K50" s="53">
        <f>SUMIFS(Collection!$J:$J, Collection!$A:$A, $A50, Collection!$B:$B, K$2)</f>
        <v>0</v>
      </c>
      <c r="L50" s="53">
        <f>SUMIFS(Collection!$J:$J, Collection!$A:$A, $A50, Collection!$B:$B, L$2)</f>
        <v>0</v>
      </c>
      <c r="M50" s="53">
        <f>SUMIFS(Collection!$J:$J, Collection!$A:$A, $A50, Collection!$B:$B, M$2)</f>
        <v>0</v>
      </c>
      <c r="N50" s="53">
        <f>SUMIFS(Collection!$J:$J, Collection!$A:$A, $A50, Collection!$B:$B, N$2)</f>
        <v>0</v>
      </c>
      <c r="O50" s="53">
        <f>SUMIFS(Collection!$J:$J, Collection!$A:$A, $A50, Collection!$B:$B, O$2)</f>
        <v>0</v>
      </c>
      <c r="P50" s="53">
        <f>SUMIFS(Collection!$J:$J, Collection!$A:$A, $A50, Collection!$B:$B, P$2)</f>
        <v>0</v>
      </c>
      <c r="Q50" s="53">
        <f>SUMIFS(Collection!$J:$J, Collection!$A:$A, $A50, Collection!$B:$B, Q$2)</f>
        <v>0</v>
      </c>
      <c r="R50" s="53">
        <f>SUMIFS(Collection!$J:$J, Collection!$A:$A, $A50, Collection!$B:$B, R$2)</f>
        <v>0</v>
      </c>
      <c r="S50" s="53">
        <f>SUMIFS(Collection!$J:$J, Collection!$A:$A, $A50, Collection!$B:$B, S$2)</f>
        <v>0</v>
      </c>
      <c r="T50" s="53">
        <f>SUMIFS(Collection!$J:$J, Collection!$A:$A, $A50, Collection!$B:$B, T$2)</f>
        <v>0</v>
      </c>
      <c r="U50" s="53">
        <f>SUMIFS(Collection!$J:$J, Collection!$A:$A, $A50, Collection!$B:$B, U$2)</f>
        <v>0</v>
      </c>
      <c r="V50" s="53">
        <f>SUMIFS(Collection!$J:$J, Collection!$A:$A, $A50, Collection!$B:$B, V$2)</f>
        <v>0</v>
      </c>
      <c r="W50" s="53">
        <f>SUMIFS(Collection!$J:$J, Collection!$A:$A, $A50, Collection!$B:$B, W$2)</f>
        <v>0</v>
      </c>
      <c r="X50" s="53">
        <f>SUMIFS(Collection!$J:$J, Collection!$A:$A, $A50, Collection!$B:$B, X$2)</f>
        <v>0</v>
      </c>
      <c r="Y50" s="53">
        <f>SUMIFS(Collection!$J:$J, Collection!$A:$A, $A50, Collection!$B:$B, Y$2)</f>
        <v>0</v>
      </c>
    </row>
    <row r="51" spans="1:25">
      <c r="A51" s="38">
        <f t="shared" si="0"/>
        <v>42914</v>
      </c>
      <c r="B51" s="53">
        <f>SUMIFS(Collection!$J:$J, Collection!$A:$A, $A51, Collection!$B:$B, B$2)</f>
        <v>0</v>
      </c>
      <c r="C51" s="53">
        <f>SUMIFS(Collection!$J:$J, Collection!$A:$A, $A51, Collection!$B:$B, C$2)</f>
        <v>0</v>
      </c>
      <c r="D51" s="53">
        <f>SUMIFS(Collection!$J:$J, Collection!$A:$A, $A51, Collection!$B:$B, D$2)</f>
        <v>0</v>
      </c>
      <c r="E51" s="53">
        <f>SUMIFS(Collection!$J:$J, Collection!$A:$A, $A51, Collection!$B:$B, E$2)</f>
        <v>0</v>
      </c>
      <c r="F51" s="53">
        <f>SUMIFS(Collection!$J:$J, Collection!$A:$A, $A51, Collection!$B:$B, F$2)</f>
        <v>0</v>
      </c>
      <c r="G51" s="53">
        <f>SUMIFS(Collection!$J:$J, Collection!$A:$A, $A51, Collection!$B:$B, G$2)</f>
        <v>0</v>
      </c>
      <c r="H51" s="53">
        <f>SUMIFS(Collection!$J:$J, Collection!$A:$A, $A51, Collection!$B:$B, H$2)</f>
        <v>0</v>
      </c>
      <c r="I51" s="53">
        <f>SUMIFS(Collection!$J:$J, Collection!$A:$A, $A51, Collection!$B:$B, I$2)</f>
        <v>0</v>
      </c>
      <c r="J51" s="53">
        <f>SUMIFS(Collection!$J:$J, Collection!$A:$A, $A51, Collection!$B:$B, J$2)</f>
        <v>0</v>
      </c>
      <c r="K51" s="53">
        <f>SUMIFS(Collection!$J:$J, Collection!$A:$A, $A51, Collection!$B:$B, K$2)</f>
        <v>0</v>
      </c>
      <c r="L51" s="53">
        <f>SUMIFS(Collection!$J:$J, Collection!$A:$A, $A51, Collection!$B:$B, L$2)</f>
        <v>0</v>
      </c>
      <c r="M51" s="53">
        <f>SUMIFS(Collection!$J:$J, Collection!$A:$A, $A51, Collection!$B:$B, M$2)</f>
        <v>0</v>
      </c>
      <c r="N51" s="53">
        <f>SUMIFS(Collection!$J:$J, Collection!$A:$A, $A51, Collection!$B:$B, N$2)</f>
        <v>0</v>
      </c>
      <c r="O51" s="53">
        <f>SUMIFS(Collection!$J:$J, Collection!$A:$A, $A51, Collection!$B:$B, O$2)</f>
        <v>0</v>
      </c>
      <c r="P51" s="53">
        <f>SUMIFS(Collection!$J:$J, Collection!$A:$A, $A51, Collection!$B:$B, P$2)</f>
        <v>0</v>
      </c>
      <c r="Q51" s="53">
        <f>SUMIFS(Collection!$J:$J, Collection!$A:$A, $A51, Collection!$B:$B, Q$2)</f>
        <v>0</v>
      </c>
      <c r="R51" s="53">
        <f>SUMIFS(Collection!$J:$J, Collection!$A:$A, $A51, Collection!$B:$B, R$2)</f>
        <v>0</v>
      </c>
      <c r="S51" s="53">
        <f>SUMIFS(Collection!$J:$J, Collection!$A:$A, $A51, Collection!$B:$B, S$2)</f>
        <v>0</v>
      </c>
      <c r="T51" s="53">
        <f>SUMIFS(Collection!$J:$J, Collection!$A:$A, $A51, Collection!$B:$B, T$2)</f>
        <v>0</v>
      </c>
      <c r="U51" s="53">
        <f>SUMIFS(Collection!$J:$J, Collection!$A:$A, $A51, Collection!$B:$B, U$2)</f>
        <v>0</v>
      </c>
      <c r="V51" s="53">
        <f>SUMIFS(Collection!$J:$J, Collection!$A:$A, $A51, Collection!$B:$B, V$2)</f>
        <v>0</v>
      </c>
      <c r="W51" s="53">
        <f>SUMIFS(Collection!$J:$J, Collection!$A:$A, $A51, Collection!$B:$B, W$2)</f>
        <v>0</v>
      </c>
      <c r="X51" s="53">
        <f>SUMIFS(Collection!$J:$J, Collection!$A:$A, $A51, Collection!$B:$B, X$2)</f>
        <v>0</v>
      </c>
      <c r="Y51" s="53">
        <f>SUMIFS(Collection!$J:$J, Collection!$A:$A, $A51, Collection!$B:$B, Y$2)</f>
        <v>0</v>
      </c>
    </row>
    <row r="52" spans="1:25">
      <c r="A52" s="38">
        <f t="shared" si="0"/>
        <v>42915</v>
      </c>
      <c r="B52" s="53">
        <f>SUMIFS(Collection!$J:$J, Collection!$A:$A, $A52, Collection!$B:$B, B$2)</f>
        <v>0</v>
      </c>
      <c r="C52" s="53">
        <f>SUMIFS(Collection!$J:$J, Collection!$A:$A, $A52, Collection!$B:$B, C$2)</f>
        <v>0</v>
      </c>
      <c r="D52" s="53">
        <f>SUMIFS(Collection!$J:$J, Collection!$A:$A, $A52, Collection!$B:$B, D$2)</f>
        <v>0</v>
      </c>
      <c r="E52" s="53">
        <f>SUMIFS(Collection!$J:$J, Collection!$A:$A, $A52, Collection!$B:$B, E$2)</f>
        <v>0</v>
      </c>
      <c r="F52" s="53">
        <f>SUMIFS(Collection!$J:$J, Collection!$A:$A, $A52, Collection!$B:$B, F$2)</f>
        <v>0</v>
      </c>
      <c r="G52" s="53">
        <f>SUMIFS(Collection!$J:$J, Collection!$A:$A, $A52, Collection!$B:$B, G$2)</f>
        <v>0</v>
      </c>
      <c r="H52" s="53">
        <f>SUMIFS(Collection!$J:$J, Collection!$A:$A, $A52, Collection!$B:$B, H$2)</f>
        <v>0</v>
      </c>
      <c r="I52" s="53">
        <f>SUMIFS(Collection!$J:$J, Collection!$A:$A, $A52, Collection!$B:$B, I$2)</f>
        <v>0</v>
      </c>
      <c r="J52" s="53">
        <f>SUMIFS(Collection!$J:$J, Collection!$A:$A, $A52, Collection!$B:$B, J$2)</f>
        <v>0</v>
      </c>
      <c r="K52" s="53">
        <f>SUMIFS(Collection!$J:$J, Collection!$A:$A, $A52, Collection!$B:$B, K$2)</f>
        <v>0</v>
      </c>
      <c r="L52" s="53">
        <f>SUMIFS(Collection!$J:$J, Collection!$A:$A, $A52, Collection!$B:$B, L$2)</f>
        <v>0</v>
      </c>
      <c r="M52" s="53">
        <f>SUMIFS(Collection!$J:$J, Collection!$A:$A, $A52, Collection!$B:$B, M$2)</f>
        <v>0</v>
      </c>
      <c r="N52" s="53">
        <f>SUMIFS(Collection!$J:$J, Collection!$A:$A, $A52, Collection!$B:$B, N$2)</f>
        <v>0</v>
      </c>
      <c r="O52" s="53">
        <f>SUMIFS(Collection!$J:$J, Collection!$A:$A, $A52, Collection!$B:$B, O$2)</f>
        <v>0</v>
      </c>
      <c r="P52" s="53">
        <f>SUMIFS(Collection!$J:$J, Collection!$A:$A, $A52, Collection!$B:$B, P$2)</f>
        <v>0</v>
      </c>
      <c r="Q52" s="53">
        <f>SUMIFS(Collection!$J:$J, Collection!$A:$A, $A52, Collection!$B:$B, Q$2)</f>
        <v>0</v>
      </c>
      <c r="R52" s="53">
        <f>SUMIFS(Collection!$J:$J, Collection!$A:$A, $A52, Collection!$B:$B, R$2)</f>
        <v>0</v>
      </c>
      <c r="S52" s="53">
        <f>SUMIFS(Collection!$J:$J, Collection!$A:$A, $A52, Collection!$B:$B, S$2)</f>
        <v>0</v>
      </c>
      <c r="T52" s="53">
        <f>SUMIFS(Collection!$J:$J, Collection!$A:$A, $A52, Collection!$B:$B, T$2)</f>
        <v>0</v>
      </c>
      <c r="U52" s="53">
        <f>SUMIFS(Collection!$J:$J, Collection!$A:$A, $A52, Collection!$B:$B, U$2)</f>
        <v>0</v>
      </c>
      <c r="V52" s="53">
        <f>SUMIFS(Collection!$J:$J, Collection!$A:$A, $A52, Collection!$B:$B, V$2)</f>
        <v>0</v>
      </c>
      <c r="W52" s="53">
        <f>SUMIFS(Collection!$J:$J, Collection!$A:$A, $A52, Collection!$B:$B, W$2)</f>
        <v>0</v>
      </c>
      <c r="X52" s="53">
        <f>SUMIFS(Collection!$J:$J, Collection!$A:$A, $A52, Collection!$B:$B, X$2)</f>
        <v>0</v>
      </c>
      <c r="Y52" s="53">
        <f>SUMIFS(Collection!$J:$J, Collection!$A:$A, $A52, Collection!$B:$B, Y$2)</f>
        <v>0</v>
      </c>
    </row>
    <row r="53" spans="1:25">
      <c r="A53" s="38">
        <f t="shared" si="0"/>
        <v>42916</v>
      </c>
      <c r="B53" s="53">
        <f>SUMIFS(Collection!$J:$J, Collection!$A:$A, $A53, Collection!$B:$B, B$2)</f>
        <v>0</v>
      </c>
      <c r="C53" s="53">
        <f>SUMIFS(Collection!$J:$J, Collection!$A:$A, $A53, Collection!$B:$B, C$2)</f>
        <v>0</v>
      </c>
      <c r="D53" s="53">
        <f>SUMIFS(Collection!$J:$J, Collection!$A:$A, $A53, Collection!$B:$B, D$2)</f>
        <v>0</v>
      </c>
      <c r="E53" s="53">
        <f>SUMIFS(Collection!$J:$J, Collection!$A:$A, $A53, Collection!$B:$B, E$2)</f>
        <v>0</v>
      </c>
      <c r="F53" s="53">
        <f>SUMIFS(Collection!$J:$J, Collection!$A:$A, $A53, Collection!$B:$B, F$2)</f>
        <v>0</v>
      </c>
      <c r="G53" s="53">
        <f>SUMIFS(Collection!$J:$J, Collection!$A:$A, $A53, Collection!$B:$B, G$2)</f>
        <v>0</v>
      </c>
      <c r="H53" s="53">
        <f>SUMIFS(Collection!$J:$J, Collection!$A:$A, $A53, Collection!$B:$B, H$2)</f>
        <v>0</v>
      </c>
      <c r="I53" s="53">
        <f>SUMIFS(Collection!$J:$J, Collection!$A:$A, $A53, Collection!$B:$B, I$2)</f>
        <v>0</v>
      </c>
      <c r="J53" s="53">
        <f>SUMIFS(Collection!$J:$J, Collection!$A:$A, $A53, Collection!$B:$B, J$2)</f>
        <v>0</v>
      </c>
      <c r="K53" s="53">
        <f>SUMIFS(Collection!$J:$J, Collection!$A:$A, $A53, Collection!$B:$B, K$2)</f>
        <v>0</v>
      </c>
      <c r="L53" s="53">
        <f>SUMIFS(Collection!$J:$J, Collection!$A:$A, $A53, Collection!$B:$B, L$2)</f>
        <v>0</v>
      </c>
      <c r="M53" s="53">
        <f>SUMIFS(Collection!$J:$J, Collection!$A:$A, $A53, Collection!$B:$B, M$2)</f>
        <v>0</v>
      </c>
      <c r="N53" s="53">
        <f>SUMIFS(Collection!$J:$J, Collection!$A:$A, $A53, Collection!$B:$B, N$2)</f>
        <v>0</v>
      </c>
      <c r="O53" s="53">
        <f>SUMIFS(Collection!$J:$J, Collection!$A:$A, $A53, Collection!$B:$B, O$2)</f>
        <v>0</v>
      </c>
      <c r="P53" s="53">
        <f>SUMIFS(Collection!$J:$J, Collection!$A:$A, $A53, Collection!$B:$B, P$2)</f>
        <v>0</v>
      </c>
      <c r="Q53" s="53">
        <f>SUMIFS(Collection!$J:$J, Collection!$A:$A, $A53, Collection!$B:$B, Q$2)</f>
        <v>0</v>
      </c>
      <c r="R53" s="53">
        <f>SUMIFS(Collection!$J:$J, Collection!$A:$A, $A53, Collection!$B:$B, R$2)</f>
        <v>0</v>
      </c>
      <c r="S53" s="53">
        <f>SUMIFS(Collection!$J:$J, Collection!$A:$A, $A53, Collection!$B:$B, S$2)</f>
        <v>0</v>
      </c>
      <c r="T53" s="53">
        <f>SUMIFS(Collection!$J:$J, Collection!$A:$A, $A53, Collection!$B:$B, T$2)</f>
        <v>0</v>
      </c>
      <c r="U53" s="53">
        <f>SUMIFS(Collection!$J:$J, Collection!$A:$A, $A53, Collection!$B:$B, U$2)</f>
        <v>0</v>
      </c>
      <c r="V53" s="53">
        <f>SUMIFS(Collection!$J:$J, Collection!$A:$A, $A53, Collection!$B:$B, V$2)</f>
        <v>0</v>
      </c>
      <c r="W53" s="53">
        <f>SUMIFS(Collection!$J:$J, Collection!$A:$A, $A53, Collection!$B:$B, W$2)</f>
        <v>0</v>
      </c>
      <c r="X53" s="53">
        <f>SUMIFS(Collection!$J:$J, Collection!$A:$A, $A53, Collection!$B:$B, X$2)</f>
        <v>0</v>
      </c>
      <c r="Y53" s="53">
        <f>SUMIFS(Collection!$J:$J, Collection!$A:$A, $A53, Collection!$B:$B, Y$2)</f>
        <v>0</v>
      </c>
    </row>
    <row r="54" spans="1:25">
      <c r="A54" s="38">
        <f t="shared" si="0"/>
        <v>42917</v>
      </c>
      <c r="B54" s="53">
        <f>SUMIFS(Collection!$J:$J, Collection!$A:$A, $A54, Collection!$B:$B, B$2)</f>
        <v>0</v>
      </c>
      <c r="C54" s="53">
        <f>SUMIFS(Collection!$J:$J, Collection!$A:$A, $A54, Collection!$B:$B, C$2)</f>
        <v>0</v>
      </c>
      <c r="D54" s="53">
        <f>SUMIFS(Collection!$J:$J, Collection!$A:$A, $A54, Collection!$B:$B, D$2)</f>
        <v>0</v>
      </c>
      <c r="E54" s="53">
        <f>SUMIFS(Collection!$J:$J, Collection!$A:$A, $A54, Collection!$B:$B, E$2)</f>
        <v>0</v>
      </c>
      <c r="F54" s="53">
        <f>SUMIFS(Collection!$J:$J, Collection!$A:$A, $A54, Collection!$B:$B, F$2)</f>
        <v>0</v>
      </c>
      <c r="G54" s="53">
        <f>SUMIFS(Collection!$J:$J, Collection!$A:$A, $A54, Collection!$B:$B, G$2)</f>
        <v>0</v>
      </c>
      <c r="H54" s="53">
        <f>SUMIFS(Collection!$J:$J, Collection!$A:$A, $A54, Collection!$B:$B, H$2)</f>
        <v>0</v>
      </c>
      <c r="I54" s="53">
        <f>SUMIFS(Collection!$J:$J, Collection!$A:$A, $A54, Collection!$B:$B, I$2)</f>
        <v>0</v>
      </c>
      <c r="J54" s="53">
        <f>SUMIFS(Collection!$J:$J, Collection!$A:$A, $A54, Collection!$B:$B, J$2)</f>
        <v>0</v>
      </c>
      <c r="K54" s="53">
        <f>SUMIFS(Collection!$J:$J, Collection!$A:$A, $A54, Collection!$B:$B, K$2)</f>
        <v>0</v>
      </c>
      <c r="L54" s="53">
        <f>SUMIFS(Collection!$J:$J, Collection!$A:$A, $A54, Collection!$B:$B, L$2)</f>
        <v>0</v>
      </c>
      <c r="M54" s="53">
        <f>SUMIFS(Collection!$J:$J, Collection!$A:$A, $A54, Collection!$B:$B, M$2)</f>
        <v>0</v>
      </c>
      <c r="N54" s="53">
        <f>SUMIFS(Collection!$J:$J, Collection!$A:$A, $A54, Collection!$B:$B, N$2)</f>
        <v>0</v>
      </c>
      <c r="O54" s="53">
        <f>SUMIFS(Collection!$J:$J, Collection!$A:$A, $A54, Collection!$B:$B, O$2)</f>
        <v>0</v>
      </c>
      <c r="P54" s="53">
        <f>SUMIFS(Collection!$J:$J, Collection!$A:$A, $A54, Collection!$B:$B, P$2)</f>
        <v>0</v>
      </c>
      <c r="Q54" s="53">
        <f>SUMIFS(Collection!$J:$J, Collection!$A:$A, $A54, Collection!$B:$B, Q$2)</f>
        <v>0</v>
      </c>
      <c r="R54" s="53">
        <f>SUMIFS(Collection!$J:$J, Collection!$A:$A, $A54, Collection!$B:$B, R$2)</f>
        <v>0</v>
      </c>
      <c r="S54" s="53">
        <f>SUMIFS(Collection!$J:$J, Collection!$A:$A, $A54, Collection!$B:$B, S$2)</f>
        <v>0</v>
      </c>
      <c r="T54" s="53">
        <f>SUMIFS(Collection!$J:$J, Collection!$A:$A, $A54, Collection!$B:$B, T$2)</f>
        <v>0</v>
      </c>
      <c r="U54" s="53">
        <f>SUMIFS(Collection!$J:$J, Collection!$A:$A, $A54, Collection!$B:$B, U$2)</f>
        <v>0</v>
      </c>
      <c r="V54" s="53">
        <f>SUMIFS(Collection!$J:$J, Collection!$A:$A, $A54, Collection!$B:$B, V$2)</f>
        <v>0</v>
      </c>
      <c r="W54" s="53">
        <f>SUMIFS(Collection!$J:$J, Collection!$A:$A, $A54, Collection!$B:$B, W$2)</f>
        <v>0</v>
      </c>
      <c r="X54" s="53">
        <f>SUMIFS(Collection!$J:$J, Collection!$A:$A, $A54, Collection!$B:$B, X$2)</f>
        <v>0</v>
      </c>
      <c r="Y54" s="53">
        <f>SUMIFS(Collection!$J:$J, Collection!$A:$A, $A54, Collection!$B:$B, Y$2)</f>
        <v>0</v>
      </c>
    </row>
    <row r="55" spans="1:25">
      <c r="A55" s="38">
        <f t="shared" si="0"/>
        <v>42918</v>
      </c>
      <c r="B55" s="53">
        <f>SUMIFS(Collection!$J:$J, Collection!$A:$A, $A55, Collection!$B:$B, B$2)</f>
        <v>0</v>
      </c>
      <c r="C55" s="53">
        <f>SUMIFS(Collection!$J:$J, Collection!$A:$A, $A55, Collection!$B:$B, C$2)</f>
        <v>0</v>
      </c>
      <c r="D55" s="53">
        <f>SUMIFS(Collection!$J:$J, Collection!$A:$A, $A55, Collection!$B:$B, D$2)</f>
        <v>0</v>
      </c>
      <c r="E55" s="53">
        <f>SUMIFS(Collection!$J:$J, Collection!$A:$A, $A55, Collection!$B:$B, E$2)</f>
        <v>0</v>
      </c>
      <c r="F55" s="53">
        <f>SUMIFS(Collection!$J:$J, Collection!$A:$A, $A55, Collection!$B:$B, F$2)</f>
        <v>0</v>
      </c>
      <c r="G55" s="53">
        <f>SUMIFS(Collection!$J:$J, Collection!$A:$A, $A55, Collection!$B:$B, G$2)</f>
        <v>0</v>
      </c>
      <c r="H55" s="53">
        <f>SUMIFS(Collection!$J:$J, Collection!$A:$A, $A55, Collection!$B:$B, H$2)</f>
        <v>0</v>
      </c>
      <c r="I55" s="53">
        <f>SUMIFS(Collection!$J:$J, Collection!$A:$A, $A55, Collection!$B:$B, I$2)</f>
        <v>0</v>
      </c>
      <c r="J55" s="53">
        <f>SUMIFS(Collection!$J:$J, Collection!$A:$A, $A55, Collection!$B:$B, J$2)</f>
        <v>0</v>
      </c>
      <c r="K55" s="53">
        <f>SUMIFS(Collection!$J:$J, Collection!$A:$A, $A55, Collection!$B:$B, K$2)</f>
        <v>0</v>
      </c>
      <c r="L55" s="53">
        <f>SUMIFS(Collection!$J:$J, Collection!$A:$A, $A55, Collection!$B:$B, L$2)</f>
        <v>0</v>
      </c>
      <c r="M55" s="53">
        <f>SUMIFS(Collection!$J:$J, Collection!$A:$A, $A55, Collection!$B:$B, M$2)</f>
        <v>0</v>
      </c>
      <c r="N55" s="53">
        <f>SUMIFS(Collection!$J:$J, Collection!$A:$A, $A55, Collection!$B:$B, N$2)</f>
        <v>0</v>
      </c>
      <c r="O55" s="53">
        <f>SUMIFS(Collection!$J:$J, Collection!$A:$A, $A55, Collection!$B:$B, O$2)</f>
        <v>0</v>
      </c>
      <c r="P55" s="53">
        <f>SUMIFS(Collection!$J:$J, Collection!$A:$A, $A55, Collection!$B:$B, P$2)</f>
        <v>0</v>
      </c>
      <c r="Q55" s="53">
        <f>SUMIFS(Collection!$J:$J, Collection!$A:$A, $A55, Collection!$B:$B, Q$2)</f>
        <v>0</v>
      </c>
      <c r="R55" s="53">
        <f>SUMIFS(Collection!$J:$J, Collection!$A:$A, $A55, Collection!$B:$B, R$2)</f>
        <v>0</v>
      </c>
      <c r="S55" s="53">
        <f>SUMIFS(Collection!$J:$J, Collection!$A:$A, $A55, Collection!$B:$B, S$2)</f>
        <v>0</v>
      </c>
      <c r="T55" s="53">
        <f>SUMIFS(Collection!$J:$J, Collection!$A:$A, $A55, Collection!$B:$B, T$2)</f>
        <v>0</v>
      </c>
      <c r="U55" s="53">
        <f>SUMIFS(Collection!$J:$J, Collection!$A:$A, $A55, Collection!$B:$B, U$2)</f>
        <v>0</v>
      </c>
      <c r="V55" s="53">
        <f>SUMIFS(Collection!$J:$J, Collection!$A:$A, $A55, Collection!$B:$B, V$2)</f>
        <v>0</v>
      </c>
      <c r="W55" s="53">
        <f>SUMIFS(Collection!$J:$J, Collection!$A:$A, $A55, Collection!$B:$B, W$2)</f>
        <v>0</v>
      </c>
      <c r="X55" s="53">
        <f>SUMIFS(Collection!$J:$J, Collection!$A:$A, $A55, Collection!$B:$B, X$2)</f>
        <v>0</v>
      </c>
      <c r="Y55" s="53">
        <f>SUMIFS(Collection!$J:$J, Collection!$A:$A, $A55, Collection!$B:$B, Y$2)</f>
        <v>0</v>
      </c>
    </row>
    <row r="56" spans="1:25">
      <c r="A56" s="38">
        <f t="shared" si="0"/>
        <v>42919</v>
      </c>
      <c r="B56" s="53">
        <f>SUMIFS(Collection!$J:$J, Collection!$A:$A, $A56, Collection!$B:$B, B$2)</f>
        <v>0</v>
      </c>
      <c r="C56" s="53">
        <f>SUMIFS(Collection!$J:$J, Collection!$A:$A, $A56, Collection!$B:$B, C$2)</f>
        <v>0</v>
      </c>
      <c r="D56" s="53">
        <f>SUMIFS(Collection!$J:$J, Collection!$A:$A, $A56, Collection!$B:$B, D$2)</f>
        <v>0</v>
      </c>
      <c r="E56" s="53">
        <f>SUMIFS(Collection!$J:$J, Collection!$A:$A, $A56, Collection!$B:$B, E$2)</f>
        <v>0</v>
      </c>
      <c r="F56" s="53">
        <f>SUMIFS(Collection!$J:$J, Collection!$A:$A, $A56, Collection!$B:$B, F$2)</f>
        <v>0</v>
      </c>
      <c r="G56" s="53">
        <f>SUMIFS(Collection!$J:$J, Collection!$A:$A, $A56, Collection!$B:$B, G$2)</f>
        <v>0</v>
      </c>
      <c r="H56" s="53">
        <f>SUMIFS(Collection!$J:$J, Collection!$A:$A, $A56, Collection!$B:$B, H$2)</f>
        <v>0</v>
      </c>
      <c r="I56" s="53">
        <f>SUMIFS(Collection!$J:$J, Collection!$A:$A, $A56, Collection!$B:$B, I$2)</f>
        <v>0</v>
      </c>
      <c r="J56" s="53">
        <f>SUMIFS(Collection!$J:$J, Collection!$A:$A, $A56, Collection!$B:$B, J$2)</f>
        <v>0</v>
      </c>
      <c r="K56" s="53">
        <f>SUMIFS(Collection!$J:$J, Collection!$A:$A, $A56, Collection!$B:$B, K$2)</f>
        <v>0</v>
      </c>
      <c r="L56" s="53">
        <f>SUMIFS(Collection!$J:$J, Collection!$A:$A, $A56, Collection!$B:$B, L$2)</f>
        <v>0</v>
      </c>
      <c r="M56" s="53">
        <f>SUMIFS(Collection!$J:$J, Collection!$A:$A, $A56, Collection!$B:$B, M$2)</f>
        <v>0</v>
      </c>
      <c r="N56" s="53">
        <f>SUMIFS(Collection!$J:$J, Collection!$A:$A, $A56, Collection!$B:$B, N$2)</f>
        <v>0</v>
      </c>
      <c r="O56" s="53">
        <f>SUMIFS(Collection!$J:$J, Collection!$A:$A, $A56, Collection!$B:$B, O$2)</f>
        <v>0</v>
      </c>
      <c r="P56" s="53">
        <f>SUMIFS(Collection!$J:$J, Collection!$A:$A, $A56, Collection!$B:$B, P$2)</f>
        <v>0</v>
      </c>
      <c r="Q56" s="53">
        <f>SUMIFS(Collection!$J:$J, Collection!$A:$A, $A56, Collection!$B:$B, Q$2)</f>
        <v>0</v>
      </c>
      <c r="R56" s="53">
        <f>SUMIFS(Collection!$J:$J, Collection!$A:$A, $A56, Collection!$B:$B, R$2)</f>
        <v>0</v>
      </c>
      <c r="S56" s="53">
        <f>SUMIFS(Collection!$J:$J, Collection!$A:$A, $A56, Collection!$B:$B, S$2)</f>
        <v>0</v>
      </c>
      <c r="T56" s="53">
        <f>SUMIFS(Collection!$J:$J, Collection!$A:$A, $A56, Collection!$B:$B, T$2)</f>
        <v>0</v>
      </c>
      <c r="U56" s="53">
        <f>SUMIFS(Collection!$J:$J, Collection!$A:$A, $A56, Collection!$B:$B, U$2)</f>
        <v>0</v>
      </c>
      <c r="V56" s="53">
        <f>SUMIFS(Collection!$J:$J, Collection!$A:$A, $A56, Collection!$B:$B, V$2)</f>
        <v>0</v>
      </c>
      <c r="W56" s="53">
        <f>SUMIFS(Collection!$J:$J, Collection!$A:$A, $A56, Collection!$B:$B, W$2)</f>
        <v>0</v>
      </c>
      <c r="X56" s="53">
        <f>SUMIFS(Collection!$J:$J, Collection!$A:$A, $A56, Collection!$B:$B, X$2)</f>
        <v>0</v>
      </c>
      <c r="Y56" s="53">
        <f>SUMIFS(Collection!$J:$J, Collection!$A:$A, $A56, Collection!$B:$B, Y$2)</f>
        <v>0</v>
      </c>
    </row>
    <row r="57" spans="1:25">
      <c r="A57" s="38">
        <f t="shared" si="0"/>
        <v>42920</v>
      </c>
      <c r="B57" s="53">
        <f>SUMIFS(Collection!$J:$J, Collection!$A:$A, $A57, Collection!$B:$B, B$2)</f>
        <v>0</v>
      </c>
      <c r="C57" s="53">
        <f>SUMIFS(Collection!$J:$J, Collection!$A:$A, $A57, Collection!$B:$B, C$2)</f>
        <v>0</v>
      </c>
      <c r="D57" s="53">
        <f>SUMIFS(Collection!$J:$J, Collection!$A:$A, $A57, Collection!$B:$B, D$2)</f>
        <v>0</v>
      </c>
      <c r="E57" s="53">
        <f>SUMIFS(Collection!$J:$J, Collection!$A:$A, $A57, Collection!$B:$B, E$2)</f>
        <v>0</v>
      </c>
      <c r="F57" s="53">
        <f>SUMIFS(Collection!$J:$J, Collection!$A:$A, $A57, Collection!$B:$B, F$2)</f>
        <v>0</v>
      </c>
      <c r="G57" s="53">
        <f>SUMIFS(Collection!$J:$J, Collection!$A:$A, $A57, Collection!$B:$B, G$2)</f>
        <v>0</v>
      </c>
      <c r="H57" s="53">
        <f>SUMIFS(Collection!$J:$J, Collection!$A:$A, $A57, Collection!$B:$B, H$2)</f>
        <v>0</v>
      </c>
      <c r="I57" s="53">
        <f>SUMIFS(Collection!$J:$J, Collection!$A:$A, $A57, Collection!$B:$B, I$2)</f>
        <v>0</v>
      </c>
      <c r="J57" s="53">
        <f>SUMIFS(Collection!$J:$J, Collection!$A:$A, $A57, Collection!$B:$B, J$2)</f>
        <v>0</v>
      </c>
      <c r="K57" s="53">
        <f>SUMIFS(Collection!$J:$J, Collection!$A:$A, $A57, Collection!$B:$B, K$2)</f>
        <v>0</v>
      </c>
      <c r="L57" s="53">
        <f>SUMIFS(Collection!$J:$J, Collection!$A:$A, $A57, Collection!$B:$B, L$2)</f>
        <v>0</v>
      </c>
      <c r="M57" s="53">
        <f>SUMIFS(Collection!$J:$J, Collection!$A:$A, $A57, Collection!$B:$B, M$2)</f>
        <v>0</v>
      </c>
      <c r="N57" s="53">
        <f>SUMIFS(Collection!$J:$J, Collection!$A:$A, $A57, Collection!$B:$B, N$2)</f>
        <v>0</v>
      </c>
      <c r="O57" s="53">
        <f>SUMIFS(Collection!$J:$J, Collection!$A:$A, $A57, Collection!$B:$B, O$2)</f>
        <v>0</v>
      </c>
      <c r="P57" s="53">
        <f>SUMIFS(Collection!$J:$J, Collection!$A:$A, $A57, Collection!$B:$B, P$2)</f>
        <v>0</v>
      </c>
      <c r="Q57" s="53">
        <f>SUMIFS(Collection!$J:$J, Collection!$A:$A, $A57, Collection!$B:$B, Q$2)</f>
        <v>0</v>
      </c>
      <c r="R57" s="53">
        <f>SUMIFS(Collection!$J:$J, Collection!$A:$A, $A57, Collection!$B:$B, R$2)</f>
        <v>0</v>
      </c>
      <c r="S57" s="53">
        <f>SUMIFS(Collection!$J:$J, Collection!$A:$A, $A57, Collection!$B:$B, S$2)</f>
        <v>0</v>
      </c>
      <c r="T57" s="53">
        <f>SUMIFS(Collection!$J:$J, Collection!$A:$A, $A57, Collection!$B:$B, T$2)</f>
        <v>0</v>
      </c>
      <c r="U57" s="53">
        <f>SUMIFS(Collection!$J:$J, Collection!$A:$A, $A57, Collection!$B:$B, U$2)</f>
        <v>0</v>
      </c>
      <c r="V57" s="53">
        <f>SUMIFS(Collection!$J:$J, Collection!$A:$A, $A57, Collection!$B:$B, V$2)</f>
        <v>0</v>
      </c>
      <c r="W57" s="53">
        <f>SUMIFS(Collection!$J:$J, Collection!$A:$A, $A57, Collection!$B:$B, W$2)</f>
        <v>0</v>
      </c>
      <c r="X57" s="53">
        <f>SUMIFS(Collection!$J:$J, Collection!$A:$A, $A57, Collection!$B:$B, X$2)</f>
        <v>0</v>
      </c>
      <c r="Y57" s="53">
        <f>SUMIFS(Collection!$J:$J, Collection!$A:$A, $A57, Collection!$B:$B, Y$2)</f>
        <v>0</v>
      </c>
    </row>
    <row r="58" spans="1:25">
      <c r="A58" s="38">
        <f t="shared" si="0"/>
        <v>42921</v>
      </c>
      <c r="B58" s="53">
        <f>SUMIFS(Collection!$J:$J, Collection!$A:$A, $A58, Collection!$B:$B, B$2)</f>
        <v>0</v>
      </c>
      <c r="C58" s="53">
        <f>SUMIFS(Collection!$J:$J, Collection!$A:$A, $A58, Collection!$B:$B, C$2)</f>
        <v>0</v>
      </c>
      <c r="D58" s="53">
        <f>SUMIFS(Collection!$J:$J, Collection!$A:$A, $A58, Collection!$B:$B, D$2)</f>
        <v>0</v>
      </c>
      <c r="E58" s="53">
        <f>SUMIFS(Collection!$J:$J, Collection!$A:$A, $A58, Collection!$B:$B, E$2)</f>
        <v>0</v>
      </c>
      <c r="F58" s="53">
        <f>SUMIFS(Collection!$J:$J, Collection!$A:$A, $A58, Collection!$B:$B, F$2)</f>
        <v>0</v>
      </c>
      <c r="G58" s="53">
        <f>SUMIFS(Collection!$J:$J, Collection!$A:$A, $A58, Collection!$B:$B, G$2)</f>
        <v>0</v>
      </c>
      <c r="H58" s="53">
        <f>SUMIFS(Collection!$J:$J, Collection!$A:$A, $A58, Collection!$B:$B, H$2)</f>
        <v>0</v>
      </c>
      <c r="I58" s="53">
        <f>SUMIFS(Collection!$J:$J, Collection!$A:$A, $A58, Collection!$B:$B, I$2)</f>
        <v>0</v>
      </c>
      <c r="J58" s="53">
        <f>SUMIFS(Collection!$J:$J, Collection!$A:$A, $A58, Collection!$B:$B, J$2)</f>
        <v>0</v>
      </c>
      <c r="K58" s="53">
        <f>SUMIFS(Collection!$J:$J, Collection!$A:$A, $A58, Collection!$B:$B, K$2)</f>
        <v>0</v>
      </c>
      <c r="L58" s="53">
        <f>SUMIFS(Collection!$J:$J, Collection!$A:$A, $A58, Collection!$B:$B, L$2)</f>
        <v>0</v>
      </c>
      <c r="M58" s="53">
        <f>SUMIFS(Collection!$J:$J, Collection!$A:$A, $A58, Collection!$B:$B, M$2)</f>
        <v>0</v>
      </c>
      <c r="N58" s="53">
        <f>SUMIFS(Collection!$J:$J, Collection!$A:$A, $A58, Collection!$B:$B, N$2)</f>
        <v>0</v>
      </c>
      <c r="O58" s="53">
        <f>SUMIFS(Collection!$J:$J, Collection!$A:$A, $A58, Collection!$B:$B, O$2)</f>
        <v>0</v>
      </c>
      <c r="P58" s="53">
        <f>SUMIFS(Collection!$J:$J, Collection!$A:$A, $A58, Collection!$B:$B, P$2)</f>
        <v>0</v>
      </c>
      <c r="Q58" s="53">
        <f>SUMIFS(Collection!$J:$J, Collection!$A:$A, $A58, Collection!$B:$B, Q$2)</f>
        <v>0</v>
      </c>
      <c r="R58" s="53">
        <f>SUMIFS(Collection!$J:$J, Collection!$A:$A, $A58, Collection!$B:$B, R$2)</f>
        <v>0</v>
      </c>
      <c r="S58" s="53">
        <f>SUMIFS(Collection!$J:$J, Collection!$A:$A, $A58, Collection!$B:$B, S$2)</f>
        <v>0</v>
      </c>
      <c r="T58" s="53">
        <f>SUMIFS(Collection!$J:$J, Collection!$A:$A, $A58, Collection!$B:$B, T$2)</f>
        <v>0</v>
      </c>
      <c r="U58" s="53">
        <f>SUMIFS(Collection!$J:$J, Collection!$A:$A, $A58, Collection!$B:$B, U$2)</f>
        <v>0</v>
      </c>
      <c r="V58" s="53">
        <f>SUMIFS(Collection!$J:$J, Collection!$A:$A, $A58, Collection!$B:$B, V$2)</f>
        <v>0</v>
      </c>
      <c r="W58" s="53">
        <f>SUMIFS(Collection!$J:$J, Collection!$A:$A, $A58, Collection!$B:$B, W$2)</f>
        <v>0</v>
      </c>
      <c r="X58" s="53">
        <f>SUMIFS(Collection!$J:$J, Collection!$A:$A, $A58, Collection!$B:$B, X$2)</f>
        <v>0</v>
      </c>
      <c r="Y58" s="53">
        <f>SUMIFS(Collection!$J:$J, Collection!$A:$A, $A58, Collection!$B:$B, Y$2)</f>
        <v>0</v>
      </c>
    </row>
    <row r="59" spans="1:25">
      <c r="A59" s="38">
        <f t="shared" si="0"/>
        <v>42922</v>
      </c>
      <c r="B59" s="53">
        <f>SUMIFS(Collection!$J:$J, Collection!$A:$A, $A59, Collection!$B:$B, B$2)</f>
        <v>0</v>
      </c>
      <c r="C59" s="53">
        <f>SUMIFS(Collection!$J:$J, Collection!$A:$A, $A59, Collection!$B:$B, C$2)</f>
        <v>0</v>
      </c>
      <c r="D59" s="53">
        <f>SUMIFS(Collection!$J:$J, Collection!$A:$A, $A59, Collection!$B:$B, D$2)</f>
        <v>0</v>
      </c>
      <c r="E59" s="53">
        <f>SUMIFS(Collection!$J:$J, Collection!$A:$A, $A59, Collection!$B:$B, E$2)</f>
        <v>0</v>
      </c>
      <c r="F59" s="53">
        <f>SUMIFS(Collection!$J:$J, Collection!$A:$A, $A59, Collection!$B:$B, F$2)</f>
        <v>0</v>
      </c>
      <c r="G59" s="53">
        <f>SUMIFS(Collection!$J:$J, Collection!$A:$A, $A59, Collection!$B:$B, G$2)</f>
        <v>0</v>
      </c>
      <c r="H59" s="53">
        <f>SUMIFS(Collection!$J:$J, Collection!$A:$A, $A59, Collection!$B:$B, H$2)</f>
        <v>0</v>
      </c>
      <c r="I59" s="53">
        <f>SUMIFS(Collection!$J:$J, Collection!$A:$A, $A59, Collection!$B:$B, I$2)</f>
        <v>0</v>
      </c>
      <c r="J59" s="53">
        <f>SUMIFS(Collection!$J:$J, Collection!$A:$A, $A59, Collection!$B:$B, J$2)</f>
        <v>0</v>
      </c>
      <c r="K59" s="53">
        <f>SUMIFS(Collection!$J:$J, Collection!$A:$A, $A59, Collection!$B:$B, K$2)</f>
        <v>0</v>
      </c>
      <c r="L59" s="53">
        <f>SUMIFS(Collection!$J:$J, Collection!$A:$A, $A59, Collection!$B:$B, L$2)</f>
        <v>0</v>
      </c>
      <c r="M59" s="53">
        <f>SUMIFS(Collection!$J:$J, Collection!$A:$A, $A59, Collection!$B:$B, M$2)</f>
        <v>0</v>
      </c>
      <c r="N59" s="53">
        <f>SUMIFS(Collection!$J:$J, Collection!$A:$A, $A59, Collection!$B:$B, N$2)</f>
        <v>0</v>
      </c>
      <c r="O59" s="53">
        <f>SUMIFS(Collection!$J:$J, Collection!$A:$A, $A59, Collection!$B:$B, O$2)</f>
        <v>0</v>
      </c>
      <c r="P59" s="53">
        <f>SUMIFS(Collection!$J:$J, Collection!$A:$A, $A59, Collection!$B:$B, P$2)</f>
        <v>0</v>
      </c>
      <c r="Q59" s="53">
        <f>SUMIFS(Collection!$J:$J, Collection!$A:$A, $A59, Collection!$B:$B, Q$2)</f>
        <v>0</v>
      </c>
      <c r="R59" s="53">
        <f>SUMIFS(Collection!$J:$J, Collection!$A:$A, $A59, Collection!$B:$B, R$2)</f>
        <v>0</v>
      </c>
      <c r="S59" s="53">
        <f>SUMIFS(Collection!$J:$J, Collection!$A:$A, $A59, Collection!$B:$B, S$2)</f>
        <v>0</v>
      </c>
      <c r="T59" s="53">
        <f>SUMIFS(Collection!$J:$J, Collection!$A:$A, $A59, Collection!$B:$B, T$2)</f>
        <v>0</v>
      </c>
      <c r="U59" s="53">
        <f>SUMIFS(Collection!$J:$J, Collection!$A:$A, $A59, Collection!$B:$B, U$2)</f>
        <v>0</v>
      </c>
      <c r="V59" s="53">
        <f>SUMIFS(Collection!$J:$J, Collection!$A:$A, $A59, Collection!$B:$B, V$2)</f>
        <v>0</v>
      </c>
      <c r="W59" s="53">
        <f>SUMIFS(Collection!$J:$J, Collection!$A:$A, $A59, Collection!$B:$B, W$2)</f>
        <v>0</v>
      </c>
      <c r="X59" s="53">
        <f>SUMIFS(Collection!$J:$J, Collection!$A:$A, $A59, Collection!$B:$B, X$2)</f>
        <v>0</v>
      </c>
      <c r="Y59" s="53">
        <f>SUMIFS(Collection!$J:$J, Collection!$A:$A, $A59, Collection!$B:$B, Y$2)</f>
        <v>0</v>
      </c>
    </row>
    <row r="60" spans="1:25">
      <c r="A60" s="38">
        <f t="shared" si="0"/>
        <v>42923</v>
      </c>
      <c r="B60" s="53">
        <f>SUMIFS(Collection!$J:$J, Collection!$A:$A, $A60, Collection!$B:$B, B$2)</f>
        <v>0</v>
      </c>
      <c r="C60" s="53">
        <f>SUMIFS(Collection!$J:$J, Collection!$A:$A, $A60, Collection!$B:$B, C$2)</f>
        <v>0</v>
      </c>
      <c r="D60" s="53">
        <f>SUMIFS(Collection!$J:$J, Collection!$A:$A, $A60, Collection!$B:$B, D$2)</f>
        <v>0</v>
      </c>
      <c r="E60" s="53">
        <f>SUMIFS(Collection!$J:$J, Collection!$A:$A, $A60, Collection!$B:$B, E$2)</f>
        <v>0</v>
      </c>
      <c r="F60" s="53">
        <f>SUMIFS(Collection!$J:$J, Collection!$A:$A, $A60, Collection!$B:$B, F$2)</f>
        <v>0</v>
      </c>
      <c r="G60" s="53">
        <f>SUMIFS(Collection!$J:$J, Collection!$A:$A, $A60, Collection!$B:$B, G$2)</f>
        <v>0</v>
      </c>
      <c r="H60" s="53">
        <f>SUMIFS(Collection!$J:$J, Collection!$A:$A, $A60, Collection!$B:$B, H$2)</f>
        <v>0</v>
      </c>
      <c r="I60" s="53">
        <f>SUMIFS(Collection!$J:$J, Collection!$A:$A, $A60, Collection!$B:$B, I$2)</f>
        <v>0</v>
      </c>
      <c r="J60" s="53">
        <f>SUMIFS(Collection!$J:$J, Collection!$A:$A, $A60, Collection!$B:$B, J$2)</f>
        <v>0</v>
      </c>
      <c r="K60" s="53">
        <f>SUMIFS(Collection!$J:$J, Collection!$A:$A, $A60, Collection!$B:$B, K$2)</f>
        <v>0</v>
      </c>
      <c r="L60" s="53">
        <f>SUMIFS(Collection!$J:$J, Collection!$A:$A, $A60, Collection!$B:$B, L$2)</f>
        <v>0</v>
      </c>
      <c r="M60" s="53">
        <f>SUMIFS(Collection!$J:$J, Collection!$A:$A, $A60, Collection!$B:$B, M$2)</f>
        <v>0</v>
      </c>
      <c r="N60" s="53">
        <f>SUMIFS(Collection!$J:$J, Collection!$A:$A, $A60, Collection!$B:$B, N$2)</f>
        <v>0</v>
      </c>
      <c r="O60" s="53">
        <f>SUMIFS(Collection!$J:$J, Collection!$A:$A, $A60, Collection!$B:$B, O$2)</f>
        <v>0</v>
      </c>
      <c r="P60" s="53">
        <f>SUMIFS(Collection!$J:$J, Collection!$A:$A, $A60, Collection!$B:$B, P$2)</f>
        <v>0</v>
      </c>
      <c r="Q60" s="53">
        <f>SUMIFS(Collection!$J:$J, Collection!$A:$A, $A60, Collection!$B:$B, Q$2)</f>
        <v>0</v>
      </c>
      <c r="R60" s="53">
        <f>SUMIFS(Collection!$J:$J, Collection!$A:$A, $A60, Collection!$B:$B, R$2)</f>
        <v>0</v>
      </c>
      <c r="S60" s="53">
        <f>SUMIFS(Collection!$J:$J, Collection!$A:$A, $A60, Collection!$B:$B, S$2)</f>
        <v>0</v>
      </c>
      <c r="T60" s="53">
        <f>SUMIFS(Collection!$J:$J, Collection!$A:$A, $A60, Collection!$B:$B, T$2)</f>
        <v>0</v>
      </c>
      <c r="U60" s="53">
        <f>SUMIFS(Collection!$J:$J, Collection!$A:$A, $A60, Collection!$B:$B, U$2)</f>
        <v>0</v>
      </c>
      <c r="V60" s="53">
        <f>SUMIFS(Collection!$J:$J, Collection!$A:$A, $A60, Collection!$B:$B, V$2)</f>
        <v>0</v>
      </c>
      <c r="W60" s="53">
        <f>SUMIFS(Collection!$J:$J, Collection!$A:$A, $A60, Collection!$B:$B, W$2)</f>
        <v>0</v>
      </c>
      <c r="X60" s="53">
        <f>SUMIFS(Collection!$J:$J, Collection!$A:$A, $A60, Collection!$B:$B, X$2)</f>
        <v>0</v>
      </c>
      <c r="Y60" s="53">
        <f>SUMIFS(Collection!$J:$J, Collection!$A:$A, $A60, Collection!$B:$B, Y$2)</f>
        <v>0</v>
      </c>
    </row>
    <row r="61" spans="1:25">
      <c r="A61" s="38">
        <f t="shared" si="0"/>
        <v>42924</v>
      </c>
      <c r="B61" s="53">
        <f>SUMIFS(Collection!$J:$J, Collection!$A:$A, $A61, Collection!$B:$B, B$2)</f>
        <v>0</v>
      </c>
      <c r="C61" s="53">
        <f>SUMIFS(Collection!$J:$J, Collection!$A:$A, $A61, Collection!$B:$B, C$2)</f>
        <v>0</v>
      </c>
      <c r="D61" s="53">
        <f>SUMIFS(Collection!$J:$J, Collection!$A:$A, $A61, Collection!$B:$B, D$2)</f>
        <v>0</v>
      </c>
      <c r="E61" s="53">
        <f>SUMIFS(Collection!$J:$J, Collection!$A:$A, $A61, Collection!$B:$B, E$2)</f>
        <v>0</v>
      </c>
      <c r="F61" s="53">
        <f>SUMIFS(Collection!$J:$J, Collection!$A:$A, $A61, Collection!$B:$B, F$2)</f>
        <v>0</v>
      </c>
      <c r="G61" s="53">
        <f>SUMIFS(Collection!$J:$J, Collection!$A:$A, $A61, Collection!$B:$B, G$2)</f>
        <v>0</v>
      </c>
      <c r="H61" s="53">
        <f>SUMIFS(Collection!$J:$J, Collection!$A:$A, $A61, Collection!$B:$B, H$2)</f>
        <v>0</v>
      </c>
      <c r="I61" s="53">
        <f>SUMIFS(Collection!$J:$J, Collection!$A:$A, $A61, Collection!$B:$B, I$2)</f>
        <v>0</v>
      </c>
      <c r="J61" s="53">
        <f>SUMIFS(Collection!$J:$J, Collection!$A:$A, $A61, Collection!$B:$B, J$2)</f>
        <v>0</v>
      </c>
      <c r="K61" s="53">
        <f>SUMIFS(Collection!$J:$J, Collection!$A:$A, $A61, Collection!$B:$B, K$2)</f>
        <v>0</v>
      </c>
      <c r="L61" s="53">
        <f>SUMIFS(Collection!$J:$J, Collection!$A:$A, $A61, Collection!$B:$B, L$2)</f>
        <v>0</v>
      </c>
      <c r="M61" s="53">
        <f>SUMIFS(Collection!$J:$J, Collection!$A:$A, $A61, Collection!$B:$B, M$2)</f>
        <v>0</v>
      </c>
      <c r="N61" s="53">
        <f>SUMIFS(Collection!$J:$J, Collection!$A:$A, $A61, Collection!$B:$B, N$2)</f>
        <v>0</v>
      </c>
      <c r="O61" s="53">
        <f>SUMIFS(Collection!$J:$J, Collection!$A:$A, $A61, Collection!$B:$B, O$2)</f>
        <v>0</v>
      </c>
      <c r="P61" s="53">
        <f>SUMIFS(Collection!$J:$J, Collection!$A:$A, $A61, Collection!$B:$B, P$2)</f>
        <v>0</v>
      </c>
      <c r="Q61" s="53">
        <f>SUMIFS(Collection!$J:$J, Collection!$A:$A, $A61, Collection!$B:$B, Q$2)</f>
        <v>0</v>
      </c>
      <c r="R61" s="53">
        <f>SUMIFS(Collection!$J:$J, Collection!$A:$A, $A61, Collection!$B:$B, R$2)</f>
        <v>0</v>
      </c>
      <c r="S61" s="53">
        <f>SUMIFS(Collection!$J:$J, Collection!$A:$A, $A61, Collection!$B:$B, S$2)</f>
        <v>0</v>
      </c>
      <c r="T61" s="53">
        <f>SUMIFS(Collection!$J:$J, Collection!$A:$A, $A61, Collection!$B:$B, T$2)</f>
        <v>0</v>
      </c>
      <c r="U61" s="53">
        <f>SUMIFS(Collection!$J:$J, Collection!$A:$A, $A61, Collection!$B:$B, U$2)</f>
        <v>0</v>
      </c>
      <c r="V61" s="53">
        <f>SUMIFS(Collection!$J:$J, Collection!$A:$A, $A61, Collection!$B:$B, V$2)</f>
        <v>0</v>
      </c>
      <c r="W61" s="53">
        <f>SUMIFS(Collection!$J:$J, Collection!$A:$A, $A61, Collection!$B:$B, W$2)</f>
        <v>0</v>
      </c>
      <c r="X61" s="53">
        <f>SUMIFS(Collection!$J:$J, Collection!$A:$A, $A61, Collection!$B:$B, X$2)</f>
        <v>0</v>
      </c>
      <c r="Y61" s="53">
        <f>SUMIFS(Collection!$J:$J, Collection!$A:$A, $A61, Collection!$B:$B, Y$2)</f>
        <v>0</v>
      </c>
    </row>
    <row r="62" spans="1:25">
      <c r="A62" s="38">
        <f t="shared" si="0"/>
        <v>42925</v>
      </c>
      <c r="B62" s="53">
        <f>SUMIFS(Collection!$J:$J, Collection!$A:$A, $A62, Collection!$B:$B, B$2)</f>
        <v>0</v>
      </c>
      <c r="C62" s="53">
        <f>SUMIFS(Collection!$J:$J, Collection!$A:$A, $A62, Collection!$B:$B, C$2)</f>
        <v>0</v>
      </c>
      <c r="D62" s="53">
        <f>SUMIFS(Collection!$J:$J, Collection!$A:$A, $A62, Collection!$B:$B, D$2)</f>
        <v>0</v>
      </c>
      <c r="E62" s="53">
        <f>SUMIFS(Collection!$J:$J, Collection!$A:$A, $A62, Collection!$B:$B, E$2)</f>
        <v>0</v>
      </c>
      <c r="F62" s="53">
        <f>SUMIFS(Collection!$J:$J, Collection!$A:$A, $A62, Collection!$B:$B, F$2)</f>
        <v>0</v>
      </c>
      <c r="G62" s="53">
        <f>SUMIFS(Collection!$J:$J, Collection!$A:$A, $A62, Collection!$B:$B, G$2)</f>
        <v>0</v>
      </c>
      <c r="H62" s="53">
        <f>SUMIFS(Collection!$J:$J, Collection!$A:$A, $A62, Collection!$B:$B, H$2)</f>
        <v>0</v>
      </c>
      <c r="I62" s="53">
        <f>SUMIFS(Collection!$J:$J, Collection!$A:$A, $A62, Collection!$B:$B, I$2)</f>
        <v>0</v>
      </c>
      <c r="J62" s="53">
        <f>SUMIFS(Collection!$J:$J, Collection!$A:$A, $A62, Collection!$B:$B, J$2)</f>
        <v>0</v>
      </c>
      <c r="K62" s="53">
        <f>SUMIFS(Collection!$J:$J, Collection!$A:$A, $A62, Collection!$B:$B, K$2)</f>
        <v>0</v>
      </c>
      <c r="L62" s="53">
        <f>SUMIFS(Collection!$J:$J, Collection!$A:$A, $A62, Collection!$B:$B, L$2)</f>
        <v>0</v>
      </c>
      <c r="M62" s="53">
        <f>SUMIFS(Collection!$J:$J, Collection!$A:$A, $A62, Collection!$B:$B, M$2)</f>
        <v>0</v>
      </c>
      <c r="N62" s="53">
        <f>SUMIFS(Collection!$J:$J, Collection!$A:$A, $A62, Collection!$B:$B, N$2)</f>
        <v>0</v>
      </c>
      <c r="O62" s="53">
        <f>SUMIFS(Collection!$J:$J, Collection!$A:$A, $A62, Collection!$B:$B, O$2)</f>
        <v>0</v>
      </c>
      <c r="P62" s="53">
        <f>SUMIFS(Collection!$J:$J, Collection!$A:$A, $A62, Collection!$B:$B, P$2)</f>
        <v>0</v>
      </c>
      <c r="Q62" s="53">
        <f>SUMIFS(Collection!$J:$J, Collection!$A:$A, $A62, Collection!$B:$B, Q$2)</f>
        <v>0</v>
      </c>
      <c r="R62" s="53">
        <f>SUMIFS(Collection!$J:$J, Collection!$A:$A, $A62, Collection!$B:$B, R$2)</f>
        <v>0</v>
      </c>
      <c r="S62" s="53">
        <f>SUMIFS(Collection!$J:$J, Collection!$A:$A, $A62, Collection!$B:$B, S$2)</f>
        <v>0</v>
      </c>
      <c r="T62" s="53">
        <f>SUMIFS(Collection!$J:$J, Collection!$A:$A, $A62, Collection!$B:$B, T$2)</f>
        <v>0</v>
      </c>
      <c r="U62" s="53">
        <f>SUMIFS(Collection!$J:$J, Collection!$A:$A, $A62, Collection!$B:$B, U$2)</f>
        <v>0</v>
      </c>
      <c r="V62" s="53">
        <f>SUMIFS(Collection!$J:$J, Collection!$A:$A, $A62, Collection!$B:$B, V$2)</f>
        <v>0</v>
      </c>
      <c r="W62" s="53">
        <f>SUMIFS(Collection!$J:$J, Collection!$A:$A, $A62, Collection!$B:$B, W$2)</f>
        <v>0</v>
      </c>
      <c r="X62" s="53">
        <f>SUMIFS(Collection!$J:$J, Collection!$A:$A, $A62, Collection!$B:$B, X$2)</f>
        <v>0</v>
      </c>
      <c r="Y62" s="53">
        <f>SUMIFS(Collection!$J:$J, Collection!$A:$A, $A62, Collection!$B:$B, Y$2)</f>
        <v>0</v>
      </c>
    </row>
    <row r="63" spans="1:25">
      <c r="A63" s="38">
        <f t="shared" si="0"/>
        <v>42926</v>
      </c>
      <c r="B63" s="53">
        <f>SUMIFS(Collection!$J:$J, Collection!$A:$A, $A63, Collection!$B:$B, B$2)</f>
        <v>0</v>
      </c>
      <c r="C63" s="53">
        <f>SUMIFS(Collection!$J:$J, Collection!$A:$A, $A63, Collection!$B:$B, C$2)</f>
        <v>0</v>
      </c>
      <c r="D63" s="53">
        <f>SUMIFS(Collection!$J:$J, Collection!$A:$A, $A63, Collection!$B:$B, D$2)</f>
        <v>0</v>
      </c>
      <c r="E63" s="53">
        <f>SUMIFS(Collection!$J:$J, Collection!$A:$A, $A63, Collection!$B:$B, E$2)</f>
        <v>0</v>
      </c>
      <c r="F63" s="53">
        <f>SUMIFS(Collection!$J:$J, Collection!$A:$A, $A63, Collection!$B:$B, F$2)</f>
        <v>0</v>
      </c>
      <c r="G63" s="53">
        <f>SUMIFS(Collection!$J:$J, Collection!$A:$A, $A63, Collection!$B:$B, G$2)</f>
        <v>0</v>
      </c>
      <c r="H63" s="53">
        <f>SUMIFS(Collection!$J:$J, Collection!$A:$A, $A63, Collection!$B:$B, H$2)</f>
        <v>0</v>
      </c>
      <c r="I63" s="53">
        <f>SUMIFS(Collection!$J:$J, Collection!$A:$A, $A63, Collection!$B:$B, I$2)</f>
        <v>0</v>
      </c>
      <c r="J63" s="53">
        <f>SUMIFS(Collection!$J:$J, Collection!$A:$A, $A63, Collection!$B:$B, J$2)</f>
        <v>0</v>
      </c>
      <c r="K63" s="53">
        <f>SUMIFS(Collection!$J:$J, Collection!$A:$A, $A63, Collection!$B:$B, K$2)</f>
        <v>0</v>
      </c>
      <c r="L63" s="53">
        <f>SUMIFS(Collection!$J:$J, Collection!$A:$A, $A63, Collection!$B:$B, L$2)</f>
        <v>0</v>
      </c>
      <c r="M63" s="53">
        <f>SUMIFS(Collection!$J:$J, Collection!$A:$A, $A63, Collection!$B:$B, M$2)</f>
        <v>0</v>
      </c>
      <c r="N63" s="53">
        <f>SUMIFS(Collection!$J:$J, Collection!$A:$A, $A63, Collection!$B:$B, N$2)</f>
        <v>0</v>
      </c>
      <c r="O63" s="53">
        <f>SUMIFS(Collection!$J:$J, Collection!$A:$A, $A63, Collection!$B:$B, O$2)</f>
        <v>0</v>
      </c>
      <c r="P63" s="53">
        <f>SUMIFS(Collection!$J:$J, Collection!$A:$A, $A63, Collection!$B:$B, P$2)</f>
        <v>0</v>
      </c>
      <c r="Q63" s="53">
        <f>SUMIFS(Collection!$J:$J, Collection!$A:$A, $A63, Collection!$B:$B, Q$2)</f>
        <v>0</v>
      </c>
      <c r="R63" s="53">
        <f>SUMIFS(Collection!$J:$J, Collection!$A:$A, $A63, Collection!$B:$B, R$2)</f>
        <v>0</v>
      </c>
      <c r="S63" s="53">
        <f>SUMIFS(Collection!$J:$J, Collection!$A:$A, $A63, Collection!$B:$B, S$2)</f>
        <v>0</v>
      </c>
      <c r="T63" s="53">
        <f>SUMIFS(Collection!$J:$J, Collection!$A:$A, $A63, Collection!$B:$B, T$2)</f>
        <v>0</v>
      </c>
      <c r="U63" s="53">
        <f>SUMIFS(Collection!$J:$J, Collection!$A:$A, $A63, Collection!$B:$B, U$2)</f>
        <v>0</v>
      </c>
      <c r="V63" s="53">
        <f>SUMIFS(Collection!$J:$J, Collection!$A:$A, $A63, Collection!$B:$B, V$2)</f>
        <v>0</v>
      </c>
      <c r="W63" s="53">
        <f>SUMIFS(Collection!$J:$J, Collection!$A:$A, $A63, Collection!$B:$B, W$2)</f>
        <v>0</v>
      </c>
      <c r="X63" s="53">
        <f>SUMIFS(Collection!$J:$J, Collection!$A:$A, $A63, Collection!$B:$B, X$2)</f>
        <v>0</v>
      </c>
      <c r="Y63" s="53">
        <f>SUMIFS(Collection!$J:$J, Collection!$A:$A, $A63, Collection!$B:$B, Y$2)</f>
        <v>0</v>
      </c>
    </row>
    <row r="64" spans="1:25">
      <c r="A64" s="38">
        <f t="shared" si="0"/>
        <v>42927</v>
      </c>
      <c r="B64" s="53">
        <f>SUMIFS(Collection!$J:$J, Collection!$A:$A, $A64, Collection!$B:$B, B$2)</f>
        <v>0</v>
      </c>
      <c r="C64" s="53">
        <f>SUMIFS(Collection!$J:$J, Collection!$A:$A, $A64, Collection!$B:$B, C$2)</f>
        <v>0</v>
      </c>
      <c r="D64" s="53">
        <f>SUMIFS(Collection!$J:$J, Collection!$A:$A, $A64, Collection!$B:$B, D$2)</f>
        <v>0</v>
      </c>
      <c r="E64" s="53">
        <f>SUMIFS(Collection!$J:$J, Collection!$A:$A, $A64, Collection!$B:$B, E$2)</f>
        <v>0</v>
      </c>
      <c r="F64" s="53">
        <f>SUMIFS(Collection!$J:$J, Collection!$A:$A, $A64, Collection!$B:$B, F$2)</f>
        <v>0</v>
      </c>
      <c r="G64" s="53">
        <f>SUMIFS(Collection!$J:$J, Collection!$A:$A, $A64, Collection!$B:$B, G$2)</f>
        <v>0</v>
      </c>
      <c r="H64" s="53">
        <f>SUMIFS(Collection!$J:$J, Collection!$A:$A, $A64, Collection!$B:$B, H$2)</f>
        <v>0</v>
      </c>
      <c r="I64" s="53">
        <f>SUMIFS(Collection!$J:$J, Collection!$A:$A, $A64, Collection!$B:$B, I$2)</f>
        <v>0</v>
      </c>
      <c r="J64" s="53">
        <f>SUMIFS(Collection!$J:$J, Collection!$A:$A, $A64, Collection!$B:$B, J$2)</f>
        <v>0</v>
      </c>
      <c r="K64" s="53">
        <f>SUMIFS(Collection!$J:$J, Collection!$A:$A, $A64, Collection!$B:$B, K$2)</f>
        <v>0</v>
      </c>
      <c r="L64" s="53">
        <f>SUMIFS(Collection!$J:$J, Collection!$A:$A, $A64, Collection!$B:$B, L$2)</f>
        <v>0</v>
      </c>
      <c r="M64" s="53">
        <f>SUMIFS(Collection!$J:$J, Collection!$A:$A, $A64, Collection!$B:$B, M$2)</f>
        <v>0</v>
      </c>
      <c r="N64" s="53">
        <f>SUMIFS(Collection!$J:$J, Collection!$A:$A, $A64, Collection!$B:$B, N$2)</f>
        <v>0</v>
      </c>
      <c r="O64" s="53">
        <f>SUMIFS(Collection!$J:$J, Collection!$A:$A, $A64, Collection!$B:$B, O$2)</f>
        <v>0</v>
      </c>
      <c r="P64" s="53">
        <f>SUMIFS(Collection!$J:$J, Collection!$A:$A, $A64, Collection!$B:$B, P$2)</f>
        <v>0</v>
      </c>
      <c r="Q64" s="53">
        <f>SUMIFS(Collection!$J:$J, Collection!$A:$A, $A64, Collection!$B:$B, Q$2)</f>
        <v>0</v>
      </c>
      <c r="R64" s="53">
        <f>SUMIFS(Collection!$J:$J, Collection!$A:$A, $A64, Collection!$B:$B, R$2)</f>
        <v>0</v>
      </c>
      <c r="S64" s="53">
        <f>SUMIFS(Collection!$J:$J, Collection!$A:$A, $A64, Collection!$B:$B, S$2)</f>
        <v>0</v>
      </c>
      <c r="T64" s="53">
        <f>SUMIFS(Collection!$J:$J, Collection!$A:$A, $A64, Collection!$B:$B, T$2)</f>
        <v>0</v>
      </c>
      <c r="U64" s="53">
        <f>SUMIFS(Collection!$J:$J, Collection!$A:$A, $A64, Collection!$B:$B, U$2)</f>
        <v>0</v>
      </c>
      <c r="V64" s="53">
        <f>SUMIFS(Collection!$J:$J, Collection!$A:$A, $A64, Collection!$B:$B, V$2)</f>
        <v>0</v>
      </c>
      <c r="W64" s="53">
        <f>SUMIFS(Collection!$J:$J, Collection!$A:$A, $A64, Collection!$B:$B, W$2)</f>
        <v>0</v>
      </c>
      <c r="X64" s="53">
        <f>SUMIFS(Collection!$J:$J, Collection!$A:$A, $A64, Collection!$B:$B, X$2)</f>
        <v>0</v>
      </c>
      <c r="Y64" s="53">
        <f>SUMIFS(Collection!$J:$J, Collection!$A:$A, $A64, Collection!$B:$B, Y$2)</f>
        <v>0</v>
      </c>
    </row>
    <row r="65" spans="1:25">
      <c r="A65" s="38">
        <f t="shared" si="0"/>
        <v>42928</v>
      </c>
      <c r="B65" s="53">
        <f>SUMIFS(Collection!$J:$J, Collection!$A:$A, $A65, Collection!$B:$B, B$2)</f>
        <v>0</v>
      </c>
      <c r="C65" s="53">
        <f>SUMIFS(Collection!$J:$J, Collection!$A:$A, $A65, Collection!$B:$B, C$2)</f>
        <v>0</v>
      </c>
      <c r="D65" s="53">
        <f>SUMIFS(Collection!$J:$J, Collection!$A:$A, $A65, Collection!$B:$B, D$2)</f>
        <v>0</v>
      </c>
      <c r="E65" s="53">
        <f>SUMIFS(Collection!$J:$J, Collection!$A:$A, $A65, Collection!$B:$B, E$2)</f>
        <v>0</v>
      </c>
      <c r="F65" s="53">
        <f>SUMIFS(Collection!$J:$J, Collection!$A:$A, $A65, Collection!$B:$B, F$2)</f>
        <v>0</v>
      </c>
      <c r="G65" s="53">
        <f>SUMIFS(Collection!$J:$J, Collection!$A:$A, $A65, Collection!$B:$B, G$2)</f>
        <v>0</v>
      </c>
      <c r="H65" s="53">
        <f>SUMIFS(Collection!$J:$J, Collection!$A:$A, $A65, Collection!$B:$B, H$2)</f>
        <v>0</v>
      </c>
      <c r="I65" s="53">
        <f>SUMIFS(Collection!$J:$J, Collection!$A:$A, $A65, Collection!$B:$B, I$2)</f>
        <v>0</v>
      </c>
      <c r="J65" s="53">
        <f>SUMIFS(Collection!$J:$J, Collection!$A:$A, $A65, Collection!$B:$B, J$2)</f>
        <v>0</v>
      </c>
      <c r="K65" s="53">
        <f>SUMIFS(Collection!$J:$J, Collection!$A:$A, $A65, Collection!$B:$B, K$2)</f>
        <v>0</v>
      </c>
      <c r="L65" s="53">
        <f>SUMIFS(Collection!$J:$J, Collection!$A:$A, $A65, Collection!$B:$B, L$2)</f>
        <v>0</v>
      </c>
      <c r="M65" s="53">
        <f>SUMIFS(Collection!$J:$J, Collection!$A:$A, $A65, Collection!$B:$B, M$2)</f>
        <v>0</v>
      </c>
      <c r="N65" s="53">
        <f>SUMIFS(Collection!$J:$J, Collection!$A:$A, $A65, Collection!$B:$B, N$2)</f>
        <v>0</v>
      </c>
      <c r="O65" s="53">
        <f>SUMIFS(Collection!$J:$J, Collection!$A:$A, $A65, Collection!$B:$B, O$2)</f>
        <v>0</v>
      </c>
      <c r="P65" s="53">
        <f>SUMIFS(Collection!$J:$J, Collection!$A:$A, $A65, Collection!$B:$B, P$2)</f>
        <v>0</v>
      </c>
      <c r="Q65" s="53">
        <f>SUMIFS(Collection!$J:$J, Collection!$A:$A, $A65, Collection!$B:$B, Q$2)</f>
        <v>0</v>
      </c>
      <c r="R65" s="53">
        <f>SUMIFS(Collection!$J:$J, Collection!$A:$A, $A65, Collection!$B:$B, R$2)</f>
        <v>0</v>
      </c>
      <c r="S65" s="53">
        <f>SUMIFS(Collection!$J:$J, Collection!$A:$A, $A65, Collection!$B:$B, S$2)</f>
        <v>0</v>
      </c>
      <c r="T65" s="53">
        <f>SUMIFS(Collection!$J:$J, Collection!$A:$A, $A65, Collection!$B:$B, T$2)</f>
        <v>0</v>
      </c>
      <c r="U65" s="53">
        <f>SUMIFS(Collection!$J:$J, Collection!$A:$A, $A65, Collection!$B:$B, U$2)</f>
        <v>0</v>
      </c>
      <c r="V65" s="53">
        <f>SUMIFS(Collection!$J:$J, Collection!$A:$A, $A65, Collection!$B:$B, V$2)</f>
        <v>0</v>
      </c>
      <c r="W65" s="53">
        <f>SUMIFS(Collection!$J:$J, Collection!$A:$A, $A65, Collection!$B:$B, W$2)</f>
        <v>0</v>
      </c>
      <c r="X65" s="53">
        <f>SUMIFS(Collection!$J:$J, Collection!$A:$A, $A65, Collection!$B:$B, X$2)</f>
        <v>0</v>
      </c>
      <c r="Y65" s="53">
        <f>SUMIFS(Collection!$J:$J, Collection!$A:$A, $A65, Collection!$B:$B, Y$2)</f>
        <v>0</v>
      </c>
    </row>
    <row r="66" spans="1:25">
      <c r="A66" s="38">
        <f t="shared" si="0"/>
        <v>42929</v>
      </c>
      <c r="B66" s="53">
        <f>SUMIFS(Collection!$J:$J, Collection!$A:$A, $A66, Collection!$B:$B, B$2)</f>
        <v>0</v>
      </c>
      <c r="C66" s="53">
        <f>SUMIFS(Collection!$J:$J, Collection!$A:$A, $A66, Collection!$B:$B, C$2)</f>
        <v>0</v>
      </c>
      <c r="D66" s="53">
        <f>SUMIFS(Collection!$J:$J, Collection!$A:$A, $A66, Collection!$B:$B, D$2)</f>
        <v>0</v>
      </c>
      <c r="E66" s="53">
        <f>SUMIFS(Collection!$J:$J, Collection!$A:$A, $A66, Collection!$B:$B, E$2)</f>
        <v>0</v>
      </c>
      <c r="F66" s="53">
        <f>SUMIFS(Collection!$J:$J, Collection!$A:$A, $A66, Collection!$B:$B, F$2)</f>
        <v>0</v>
      </c>
      <c r="G66" s="53">
        <f>SUMIFS(Collection!$J:$J, Collection!$A:$A, $A66, Collection!$B:$B, G$2)</f>
        <v>0</v>
      </c>
      <c r="H66" s="53">
        <f>SUMIFS(Collection!$J:$J, Collection!$A:$A, $A66, Collection!$B:$B, H$2)</f>
        <v>0</v>
      </c>
      <c r="I66" s="53">
        <f>SUMIFS(Collection!$J:$J, Collection!$A:$A, $A66, Collection!$B:$B, I$2)</f>
        <v>0</v>
      </c>
      <c r="J66" s="53">
        <f>SUMIFS(Collection!$J:$J, Collection!$A:$A, $A66, Collection!$B:$B, J$2)</f>
        <v>0</v>
      </c>
      <c r="K66" s="53">
        <f>SUMIFS(Collection!$J:$J, Collection!$A:$A, $A66, Collection!$B:$B, K$2)</f>
        <v>0</v>
      </c>
      <c r="L66" s="53">
        <f>SUMIFS(Collection!$J:$J, Collection!$A:$A, $A66, Collection!$B:$B, L$2)</f>
        <v>0</v>
      </c>
      <c r="M66" s="53">
        <f>SUMIFS(Collection!$J:$J, Collection!$A:$A, $A66, Collection!$B:$B, M$2)</f>
        <v>0</v>
      </c>
      <c r="N66" s="53">
        <f>SUMIFS(Collection!$J:$J, Collection!$A:$A, $A66, Collection!$B:$B, N$2)</f>
        <v>0</v>
      </c>
      <c r="O66" s="53">
        <f>SUMIFS(Collection!$J:$J, Collection!$A:$A, $A66, Collection!$B:$B, O$2)</f>
        <v>0</v>
      </c>
      <c r="P66" s="53">
        <f>SUMIFS(Collection!$J:$J, Collection!$A:$A, $A66, Collection!$B:$B, P$2)</f>
        <v>0</v>
      </c>
      <c r="Q66" s="53">
        <f>SUMIFS(Collection!$J:$J, Collection!$A:$A, $A66, Collection!$B:$B, Q$2)</f>
        <v>0</v>
      </c>
      <c r="R66" s="53">
        <f>SUMIFS(Collection!$J:$J, Collection!$A:$A, $A66, Collection!$B:$B, R$2)</f>
        <v>0</v>
      </c>
      <c r="S66" s="53">
        <f>SUMIFS(Collection!$J:$J, Collection!$A:$A, $A66, Collection!$B:$B, S$2)</f>
        <v>0</v>
      </c>
      <c r="T66" s="53">
        <f>SUMIFS(Collection!$J:$J, Collection!$A:$A, $A66, Collection!$B:$B, T$2)</f>
        <v>0</v>
      </c>
      <c r="U66" s="53">
        <f>SUMIFS(Collection!$J:$J, Collection!$A:$A, $A66, Collection!$B:$B, U$2)</f>
        <v>0</v>
      </c>
      <c r="V66" s="53">
        <f>SUMIFS(Collection!$J:$J, Collection!$A:$A, $A66, Collection!$B:$B, V$2)</f>
        <v>0</v>
      </c>
      <c r="W66" s="53">
        <f>SUMIFS(Collection!$J:$J, Collection!$A:$A, $A66, Collection!$B:$B, W$2)</f>
        <v>0</v>
      </c>
      <c r="X66" s="53">
        <f>SUMIFS(Collection!$J:$J, Collection!$A:$A, $A66, Collection!$B:$B, X$2)</f>
        <v>0</v>
      </c>
      <c r="Y66" s="53">
        <f>SUMIFS(Collection!$J:$J, Collection!$A:$A, $A66, Collection!$B:$B, Y$2)</f>
        <v>0</v>
      </c>
    </row>
    <row r="67" spans="1:25">
      <c r="A67" s="38">
        <f t="shared" si="0"/>
        <v>42930</v>
      </c>
      <c r="B67" s="53">
        <f>SUMIFS(Collection!$J:$J, Collection!$A:$A, $A67, Collection!$B:$B, B$2)</f>
        <v>0</v>
      </c>
      <c r="C67" s="53">
        <f>SUMIFS(Collection!$J:$J, Collection!$A:$A, $A67, Collection!$B:$B, C$2)</f>
        <v>0</v>
      </c>
      <c r="D67" s="53">
        <f>SUMIFS(Collection!$J:$J, Collection!$A:$A, $A67, Collection!$B:$B, D$2)</f>
        <v>0</v>
      </c>
      <c r="E67" s="53">
        <f>SUMIFS(Collection!$J:$J, Collection!$A:$A, $A67, Collection!$B:$B, E$2)</f>
        <v>0</v>
      </c>
      <c r="F67" s="53">
        <f>SUMIFS(Collection!$J:$J, Collection!$A:$A, $A67, Collection!$B:$B, F$2)</f>
        <v>0</v>
      </c>
      <c r="G67" s="53">
        <f>SUMIFS(Collection!$J:$J, Collection!$A:$A, $A67, Collection!$B:$B, G$2)</f>
        <v>0</v>
      </c>
      <c r="H67" s="53">
        <f>SUMIFS(Collection!$J:$J, Collection!$A:$A, $A67, Collection!$B:$B, H$2)</f>
        <v>0</v>
      </c>
      <c r="I67" s="53">
        <f>SUMIFS(Collection!$J:$J, Collection!$A:$A, $A67, Collection!$B:$B, I$2)</f>
        <v>0</v>
      </c>
      <c r="J67" s="53">
        <f>SUMIFS(Collection!$J:$J, Collection!$A:$A, $A67, Collection!$B:$B, J$2)</f>
        <v>0</v>
      </c>
      <c r="K67" s="53">
        <f>SUMIFS(Collection!$J:$J, Collection!$A:$A, $A67, Collection!$B:$B, K$2)</f>
        <v>0</v>
      </c>
      <c r="L67" s="53">
        <f>SUMIFS(Collection!$J:$J, Collection!$A:$A, $A67, Collection!$B:$B, L$2)</f>
        <v>0</v>
      </c>
      <c r="M67" s="53">
        <f>SUMIFS(Collection!$J:$J, Collection!$A:$A, $A67, Collection!$B:$B, M$2)</f>
        <v>0</v>
      </c>
      <c r="N67" s="53">
        <f>SUMIFS(Collection!$J:$J, Collection!$A:$A, $A67, Collection!$B:$B, N$2)</f>
        <v>0</v>
      </c>
      <c r="O67" s="53">
        <f>SUMIFS(Collection!$J:$J, Collection!$A:$A, $A67, Collection!$B:$B, O$2)</f>
        <v>0</v>
      </c>
      <c r="P67" s="53">
        <f>SUMIFS(Collection!$J:$J, Collection!$A:$A, $A67, Collection!$B:$B, P$2)</f>
        <v>0</v>
      </c>
      <c r="Q67" s="53">
        <f>SUMIFS(Collection!$J:$J, Collection!$A:$A, $A67, Collection!$B:$B, Q$2)</f>
        <v>0</v>
      </c>
      <c r="R67" s="53">
        <f>SUMIFS(Collection!$J:$J, Collection!$A:$A, $A67, Collection!$B:$B, R$2)</f>
        <v>0</v>
      </c>
      <c r="S67" s="53">
        <f>SUMIFS(Collection!$J:$J, Collection!$A:$A, $A67, Collection!$B:$B, S$2)</f>
        <v>0</v>
      </c>
      <c r="T67" s="53">
        <f>SUMIFS(Collection!$J:$J, Collection!$A:$A, $A67, Collection!$B:$B, T$2)</f>
        <v>0</v>
      </c>
      <c r="U67" s="53">
        <f>SUMIFS(Collection!$J:$J, Collection!$A:$A, $A67, Collection!$B:$B, U$2)</f>
        <v>0</v>
      </c>
      <c r="V67" s="53">
        <f>SUMIFS(Collection!$J:$J, Collection!$A:$A, $A67, Collection!$B:$B, V$2)</f>
        <v>0</v>
      </c>
      <c r="W67" s="53">
        <f>SUMIFS(Collection!$J:$J, Collection!$A:$A, $A67, Collection!$B:$B, W$2)</f>
        <v>0</v>
      </c>
      <c r="X67" s="53">
        <f>SUMIFS(Collection!$J:$J, Collection!$A:$A, $A67, Collection!$B:$B, X$2)</f>
        <v>0</v>
      </c>
      <c r="Y67" s="53">
        <f>SUMIFS(Collection!$J:$J, Collection!$A:$A, $A67, Collection!$B:$B, Y$2)</f>
        <v>0</v>
      </c>
    </row>
    <row r="68" spans="1:25">
      <c r="A68" s="38">
        <f t="shared" si="0"/>
        <v>42931</v>
      </c>
      <c r="B68" s="53">
        <f>SUMIFS(Collection!$J:$J, Collection!$A:$A, $A68, Collection!$B:$B, B$2)</f>
        <v>0</v>
      </c>
      <c r="C68" s="53">
        <f>SUMIFS(Collection!$J:$J, Collection!$A:$A, $A68, Collection!$B:$B, C$2)</f>
        <v>0</v>
      </c>
      <c r="D68" s="53">
        <f>SUMIFS(Collection!$J:$J, Collection!$A:$A, $A68, Collection!$B:$B, D$2)</f>
        <v>0</v>
      </c>
      <c r="E68" s="53">
        <f>SUMIFS(Collection!$J:$J, Collection!$A:$A, $A68, Collection!$B:$B, E$2)</f>
        <v>0</v>
      </c>
      <c r="F68" s="53">
        <f>SUMIFS(Collection!$J:$J, Collection!$A:$A, $A68, Collection!$B:$B, F$2)</f>
        <v>0</v>
      </c>
      <c r="G68" s="53">
        <f>SUMIFS(Collection!$J:$J, Collection!$A:$A, $A68, Collection!$B:$B, G$2)</f>
        <v>0</v>
      </c>
      <c r="H68" s="53">
        <f>SUMIFS(Collection!$J:$J, Collection!$A:$A, $A68, Collection!$B:$B, H$2)</f>
        <v>0</v>
      </c>
      <c r="I68" s="53">
        <f>SUMIFS(Collection!$J:$J, Collection!$A:$A, $A68, Collection!$B:$B, I$2)</f>
        <v>0</v>
      </c>
      <c r="J68" s="53">
        <f>SUMIFS(Collection!$J:$J, Collection!$A:$A, $A68, Collection!$B:$B, J$2)</f>
        <v>0</v>
      </c>
      <c r="K68" s="53">
        <f>SUMIFS(Collection!$J:$J, Collection!$A:$A, $A68, Collection!$B:$B, K$2)</f>
        <v>0</v>
      </c>
      <c r="L68" s="53">
        <f>SUMIFS(Collection!$J:$J, Collection!$A:$A, $A68, Collection!$B:$B, L$2)</f>
        <v>0</v>
      </c>
      <c r="M68" s="53">
        <f>SUMIFS(Collection!$J:$J, Collection!$A:$A, $A68, Collection!$B:$B, M$2)</f>
        <v>0</v>
      </c>
      <c r="N68" s="53">
        <f>SUMIFS(Collection!$J:$J, Collection!$A:$A, $A68, Collection!$B:$B, N$2)</f>
        <v>0</v>
      </c>
      <c r="O68" s="53">
        <f>SUMIFS(Collection!$J:$J, Collection!$A:$A, $A68, Collection!$B:$B, O$2)</f>
        <v>0</v>
      </c>
      <c r="P68" s="53">
        <f>SUMIFS(Collection!$J:$J, Collection!$A:$A, $A68, Collection!$B:$B, P$2)</f>
        <v>0</v>
      </c>
      <c r="Q68" s="53">
        <f>SUMIFS(Collection!$J:$J, Collection!$A:$A, $A68, Collection!$B:$B, Q$2)</f>
        <v>0</v>
      </c>
      <c r="R68" s="53">
        <f>SUMIFS(Collection!$J:$J, Collection!$A:$A, $A68, Collection!$B:$B, R$2)</f>
        <v>0</v>
      </c>
      <c r="S68" s="53">
        <f>SUMIFS(Collection!$J:$J, Collection!$A:$A, $A68, Collection!$B:$B, S$2)</f>
        <v>0</v>
      </c>
      <c r="T68" s="53">
        <f>SUMIFS(Collection!$J:$J, Collection!$A:$A, $A68, Collection!$B:$B, T$2)</f>
        <v>0</v>
      </c>
      <c r="U68" s="53">
        <f>SUMIFS(Collection!$J:$J, Collection!$A:$A, $A68, Collection!$B:$B, U$2)</f>
        <v>0</v>
      </c>
      <c r="V68" s="53">
        <f>SUMIFS(Collection!$J:$J, Collection!$A:$A, $A68, Collection!$B:$B, V$2)</f>
        <v>0</v>
      </c>
      <c r="W68" s="53">
        <f>SUMIFS(Collection!$J:$J, Collection!$A:$A, $A68, Collection!$B:$B, W$2)</f>
        <v>0</v>
      </c>
      <c r="X68" s="53">
        <f>SUMIFS(Collection!$J:$J, Collection!$A:$A, $A68, Collection!$B:$B, X$2)</f>
        <v>0</v>
      </c>
      <c r="Y68" s="53">
        <f>SUMIFS(Collection!$J:$J, Collection!$A:$A, $A68, Collection!$B:$B, Y$2)</f>
        <v>0</v>
      </c>
    </row>
    <row r="69" spans="1:25">
      <c r="A69" s="38">
        <f t="shared" si="0"/>
        <v>42932</v>
      </c>
      <c r="B69" s="53">
        <f>SUMIFS(Collection!$J:$J, Collection!$A:$A, $A69, Collection!$B:$B, B$2)</f>
        <v>0</v>
      </c>
      <c r="C69" s="53">
        <f>SUMIFS(Collection!$J:$J, Collection!$A:$A, $A69, Collection!$B:$B, C$2)</f>
        <v>0</v>
      </c>
      <c r="D69" s="53">
        <f>SUMIFS(Collection!$J:$J, Collection!$A:$A, $A69, Collection!$B:$B, D$2)</f>
        <v>0</v>
      </c>
      <c r="E69" s="53">
        <f>SUMIFS(Collection!$J:$J, Collection!$A:$A, $A69, Collection!$B:$B, E$2)</f>
        <v>0</v>
      </c>
      <c r="F69" s="53">
        <f>SUMIFS(Collection!$J:$J, Collection!$A:$A, $A69, Collection!$B:$B, F$2)</f>
        <v>0</v>
      </c>
      <c r="G69" s="53">
        <f>SUMIFS(Collection!$J:$J, Collection!$A:$A, $A69, Collection!$B:$B, G$2)</f>
        <v>0</v>
      </c>
      <c r="H69" s="53">
        <f>SUMIFS(Collection!$J:$J, Collection!$A:$A, $A69, Collection!$B:$B, H$2)</f>
        <v>0</v>
      </c>
      <c r="I69" s="53">
        <f>SUMIFS(Collection!$J:$J, Collection!$A:$A, $A69, Collection!$B:$B, I$2)</f>
        <v>0</v>
      </c>
      <c r="J69" s="53">
        <f>SUMIFS(Collection!$J:$J, Collection!$A:$A, $A69, Collection!$B:$B, J$2)</f>
        <v>0</v>
      </c>
      <c r="K69" s="53">
        <f>SUMIFS(Collection!$J:$J, Collection!$A:$A, $A69, Collection!$B:$B, K$2)</f>
        <v>0</v>
      </c>
      <c r="L69" s="53">
        <f>SUMIFS(Collection!$J:$J, Collection!$A:$A, $A69, Collection!$B:$B, L$2)</f>
        <v>0</v>
      </c>
      <c r="M69" s="53">
        <f>SUMIFS(Collection!$J:$J, Collection!$A:$A, $A69, Collection!$B:$B, M$2)</f>
        <v>0</v>
      </c>
      <c r="N69" s="53">
        <f>SUMIFS(Collection!$J:$J, Collection!$A:$A, $A69, Collection!$B:$B, N$2)</f>
        <v>0</v>
      </c>
      <c r="O69" s="53">
        <f>SUMIFS(Collection!$J:$J, Collection!$A:$A, $A69, Collection!$B:$B, O$2)</f>
        <v>0</v>
      </c>
      <c r="P69" s="53">
        <f>SUMIFS(Collection!$J:$J, Collection!$A:$A, $A69, Collection!$B:$B, P$2)</f>
        <v>0</v>
      </c>
      <c r="Q69" s="53">
        <f>SUMIFS(Collection!$J:$J, Collection!$A:$A, $A69, Collection!$B:$B, Q$2)</f>
        <v>0</v>
      </c>
      <c r="R69" s="53">
        <f>SUMIFS(Collection!$J:$J, Collection!$A:$A, $A69, Collection!$B:$B, R$2)</f>
        <v>0</v>
      </c>
      <c r="S69" s="53">
        <f>SUMIFS(Collection!$J:$J, Collection!$A:$A, $A69, Collection!$B:$B, S$2)</f>
        <v>0</v>
      </c>
      <c r="T69" s="53">
        <f>SUMIFS(Collection!$J:$J, Collection!$A:$A, $A69, Collection!$B:$B, T$2)</f>
        <v>0</v>
      </c>
      <c r="U69" s="53">
        <f>SUMIFS(Collection!$J:$J, Collection!$A:$A, $A69, Collection!$B:$B, U$2)</f>
        <v>0</v>
      </c>
      <c r="V69" s="53">
        <f>SUMIFS(Collection!$J:$J, Collection!$A:$A, $A69, Collection!$B:$B, V$2)</f>
        <v>0</v>
      </c>
      <c r="W69" s="53">
        <f>SUMIFS(Collection!$J:$J, Collection!$A:$A, $A69, Collection!$B:$B, W$2)</f>
        <v>0</v>
      </c>
      <c r="X69" s="53">
        <f>SUMIFS(Collection!$J:$J, Collection!$A:$A, $A69, Collection!$B:$B, X$2)</f>
        <v>0</v>
      </c>
      <c r="Y69" s="53">
        <f>SUMIFS(Collection!$J:$J, Collection!$A:$A, $A69, Collection!$B:$B, Y$2)</f>
        <v>0</v>
      </c>
    </row>
    <row r="70" spans="1:25">
      <c r="A70" s="38">
        <f t="shared" si="0"/>
        <v>42933</v>
      </c>
      <c r="B70" s="53">
        <f>SUMIFS(Collection!$J:$J, Collection!$A:$A, $A70, Collection!$B:$B, B$2)</f>
        <v>0</v>
      </c>
      <c r="C70" s="53">
        <f>SUMIFS(Collection!$J:$J, Collection!$A:$A, $A70, Collection!$B:$B, C$2)</f>
        <v>0</v>
      </c>
      <c r="D70" s="53">
        <f>SUMIFS(Collection!$J:$J, Collection!$A:$A, $A70, Collection!$B:$B, D$2)</f>
        <v>0</v>
      </c>
      <c r="E70" s="53">
        <f>SUMIFS(Collection!$J:$J, Collection!$A:$A, $A70, Collection!$B:$B, E$2)</f>
        <v>0</v>
      </c>
      <c r="F70" s="53">
        <f>SUMIFS(Collection!$J:$J, Collection!$A:$A, $A70, Collection!$B:$B, F$2)</f>
        <v>0</v>
      </c>
      <c r="G70" s="53">
        <f>SUMIFS(Collection!$J:$J, Collection!$A:$A, $A70, Collection!$B:$B, G$2)</f>
        <v>0</v>
      </c>
      <c r="H70" s="53">
        <f>SUMIFS(Collection!$J:$J, Collection!$A:$A, $A70, Collection!$B:$B, H$2)</f>
        <v>0</v>
      </c>
      <c r="I70" s="53">
        <f>SUMIFS(Collection!$J:$J, Collection!$A:$A, $A70, Collection!$B:$B, I$2)</f>
        <v>0</v>
      </c>
      <c r="J70" s="53">
        <f>SUMIFS(Collection!$J:$J, Collection!$A:$A, $A70, Collection!$B:$B, J$2)</f>
        <v>0</v>
      </c>
      <c r="K70" s="53">
        <f>SUMIFS(Collection!$J:$J, Collection!$A:$A, $A70, Collection!$B:$B, K$2)</f>
        <v>0</v>
      </c>
      <c r="L70" s="53">
        <f>SUMIFS(Collection!$J:$J, Collection!$A:$A, $A70, Collection!$B:$B, L$2)</f>
        <v>0</v>
      </c>
      <c r="M70" s="53">
        <f>SUMIFS(Collection!$J:$J, Collection!$A:$A, $A70, Collection!$B:$B, M$2)</f>
        <v>0</v>
      </c>
      <c r="N70" s="53">
        <f>SUMIFS(Collection!$J:$J, Collection!$A:$A, $A70, Collection!$B:$B, N$2)</f>
        <v>0</v>
      </c>
      <c r="O70" s="53">
        <f>SUMIFS(Collection!$J:$J, Collection!$A:$A, $A70, Collection!$B:$B, O$2)</f>
        <v>0</v>
      </c>
      <c r="P70" s="53">
        <f>SUMIFS(Collection!$J:$J, Collection!$A:$A, $A70, Collection!$B:$B, P$2)</f>
        <v>0</v>
      </c>
      <c r="Q70" s="53">
        <f>SUMIFS(Collection!$J:$J, Collection!$A:$A, $A70, Collection!$B:$B, Q$2)</f>
        <v>0</v>
      </c>
      <c r="R70" s="53">
        <f>SUMIFS(Collection!$J:$J, Collection!$A:$A, $A70, Collection!$B:$B, R$2)</f>
        <v>0</v>
      </c>
      <c r="S70" s="53">
        <f>SUMIFS(Collection!$J:$J, Collection!$A:$A, $A70, Collection!$B:$B, S$2)</f>
        <v>0</v>
      </c>
      <c r="T70" s="53">
        <f>SUMIFS(Collection!$J:$J, Collection!$A:$A, $A70, Collection!$B:$B, T$2)</f>
        <v>0</v>
      </c>
      <c r="U70" s="53">
        <f>SUMIFS(Collection!$J:$J, Collection!$A:$A, $A70, Collection!$B:$B, U$2)</f>
        <v>0</v>
      </c>
      <c r="V70" s="53">
        <f>SUMIFS(Collection!$J:$J, Collection!$A:$A, $A70, Collection!$B:$B, V$2)</f>
        <v>0</v>
      </c>
      <c r="W70" s="53">
        <f>SUMIFS(Collection!$J:$J, Collection!$A:$A, $A70, Collection!$B:$B, W$2)</f>
        <v>0</v>
      </c>
      <c r="X70" s="53">
        <f>SUMIFS(Collection!$J:$J, Collection!$A:$A, $A70, Collection!$B:$B, X$2)</f>
        <v>0</v>
      </c>
      <c r="Y70" s="53">
        <f>SUMIFS(Collection!$J:$J, Collection!$A:$A, $A70, Collection!$B:$B, Y$2)</f>
        <v>0</v>
      </c>
    </row>
    <row r="71" spans="1:25">
      <c r="A71" s="38">
        <f t="shared" ref="A71" si="1">1+A70</f>
        <v>42934</v>
      </c>
      <c r="B71" s="53">
        <f>SUMIFS(Collection!$J:$J, Collection!$A:$A, $A71, Collection!$B:$B, B$2)</f>
        <v>0</v>
      </c>
      <c r="C71" s="53">
        <f>SUMIFS(Collection!$J:$J, Collection!$A:$A, $A71, Collection!$B:$B, C$2)</f>
        <v>0</v>
      </c>
      <c r="D71" s="53">
        <f>SUMIFS(Collection!$J:$J, Collection!$A:$A, $A71, Collection!$B:$B, D$2)</f>
        <v>0</v>
      </c>
      <c r="E71" s="53">
        <f>SUMIFS(Collection!$J:$J, Collection!$A:$A, $A71, Collection!$B:$B, E$2)</f>
        <v>0</v>
      </c>
      <c r="F71" s="53">
        <f>SUMIFS(Collection!$J:$J, Collection!$A:$A, $A71, Collection!$B:$B, F$2)</f>
        <v>0</v>
      </c>
      <c r="G71" s="53">
        <f>SUMIFS(Collection!$J:$J, Collection!$A:$A, $A71, Collection!$B:$B, G$2)</f>
        <v>0</v>
      </c>
      <c r="H71" s="53">
        <f>SUMIFS(Collection!$J:$J, Collection!$A:$A, $A71, Collection!$B:$B, H$2)</f>
        <v>0</v>
      </c>
      <c r="I71" s="53">
        <f>SUMIFS(Collection!$J:$J, Collection!$A:$A, $A71, Collection!$B:$B, I$2)</f>
        <v>0</v>
      </c>
      <c r="J71" s="53">
        <f>SUMIFS(Collection!$J:$J, Collection!$A:$A, $A71, Collection!$B:$B, J$2)</f>
        <v>0</v>
      </c>
      <c r="K71" s="53">
        <f>SUMIFS(Collection!$J:$J, Collection!$A:$A, $A71, Collection!$B:$B, K$2)</f>
        <v>0</v>
      </c>
      <c r="L71" s="53">
        <f>SUMIFS(Collection!$J:$J, Collection!$A:$A, $A71, Collection!$B:$B, L$2)</f>
        <v>0</v>
      </c>
      <c r="M71" s="53">
        <f>SUMIFS(Collection!$J:$J, Collection!$A:$A, $A71, Collection!$B:$B, M$2)</f>
        <v>0</v>
      </c>
      <c r="N71" s="53">
        <f>SUMIFS(Collection!$J:$J, Collection!$A:$A, $A71, Collection!$B:$B, N$2)</f>
        <v>0</v>
      </c>
      <c r="O71" s="53">
        <f>SUMIFS(Collection!$J:$J, Collection!$A:$A, $A71, Collection!$B:$B, O$2)</f>
        <v>0</v>
      </c>
      <c r="P71" s="53">
        <f>SUMIFS(Collection!$J:$J, Collection!$A:$A, $A71, Collection!$B:$B, P$2)</f>
        <v>0</v>
      </c>
      <c r="Q71" s="53">
        <f>SUMIFS(Collection!$J:$J, Collection!$A:$A, $A71, Collection!$B:$B, Q$2)</f>
        <v>0</v>
      </c>
      <c r="R71" s="53">
        <f>SUMIFS(Collection!$J:$J, Collection!$A:$A, $A71, Collection!$B:$B, R$2)</f>
        <v>0</v>
      </c>
      <c r="S71" s="53">
        <f>SUMIFS(Collection!$J:$J, Collection!$A:$A, $A71, Collection!$B:$B, S$2)</f>
        <v>0</v>
      </c>
      <c r="T71" s="53">
        <f>SUMIFS(Collection!$J:$J, Collection!$A:$A, $A71, Collection!$B:$B, T$2)</f>
        <v>0</v>
      </c>
      <c r="U71" s="53">
        <f>SUMIFS(Collection!$J:$J, Collection!$A:$A, $A71, Collection!$B:$B, U$2)</f>
        <v>0</v>
      </c>
      <c r="V71" s="53">
        <f>SUMIFS(Collection!$J:$J, Collection!$A:$A, $A71, Collection!$B:$B, V$2)</f>
        <v>0</v>
      </c>
      <c r="W71" s="53">
        <f>SUMIFS(Collection!$J:$J, Collection!$A:$A, $A71, Collection!$B:$B, W$2)</f>
        <v>0</v>
      </c>
      <c r="X71" s="53">
        <f>SUMIFS(Collection!$J:$J, Collection!$A:$A, $A71, Collection!$B:$B, X$2)</f>
        <v>0</v>
      </c>
      <c r="Y71" s="53">
        <f>SUMIFS(Collection!$J:$J, Collection!$A:$A, $A71, Collection!$B:$B, Y$2)</f>
        <v>0</v>
      </c>
    </row>
  </sheetData>
  <pageMargins left="0.75" right="0.75" top="1" bottom="1" header="0.5" footer="0.5"/>
  <pageSetup orientation="portrait" horizontalDpi="4294967292" verticalDpi="4294967292"/>
  <ignoredErrors>
    <ignoredError sqref="B3:Y71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Ruler="0" workbookViewId="0">
      <selection activeCell="G16" sqref="G16"/>
    </sheetView>
  </sheetViews>
  <sheetFormatPr baseColWidth="10" defaultRowHeight="15" x14ac:dyDescent="0"/>
  <cols>
    <col min="6" max="6" width="19.6640625" customWidth="1"/>
    <col min="7" max="7" width="13.5" style="20" customWidth="1"/>
    <col min="8" max="8" width="11" customWidth="1"/>
  </cols>
  <sheetData>
    <row r="1" spans="1:8" s="58" customFormat="1">
      <c r="A1" s="58" t="s">
        <v>83</v>
      </c>
      <c r="B1" s="58" t="s">
        <v>10</v>
      </c>
      <c r="C1" s="58" t="s">
        <v>1</v>
      </c>
      <c r="D1" s="58" t="s">
        <v>135</v>
      </c>
      <c r="E1" s="58" t="s">
        <v>136</v>
      </c>
      <c r="F1" s="58" t="s">
        <v>138</v>
      </c>
      <c r="G1" s="59" t="s">
        <v>139</v>
      </c>
      <c r="H1" s="58" t="s">
        <v>140</v>
      </c>
    </row>
    <row r="2" spans="1:8">
      <c r="A2" s="19">
        <v>42884</v>
      </c>
      <c r="B2" t="s">
        <v>137</v>
      </c>
      <c r="C2" t="s">
        <v>18</v>
      </c>
      <c r="D2">
        <v>91</v>
      </c>
      <c r="E2">
        <v>112</v>
      </c>
      <c r="F2">
        <f t="shared" ref="F2:F9" si="0">AVERAGE(D2:E2)</f>
        <v>101.5</v>
      </c>
      <c r="G2" s="20">
        <f>F2/((0.1*3*3)/1000)</f>
        <v>112777.77777777777</v>
      </c>
      <c r="H2">
        <v>70</v>
      </c>
    </row>
    <row r="3" spans="1:8">
      <c r="A3" s="19">
        <v>42884</v>
      </c>
      <c r="B3">
        <v>8</v>
      </c>
      <c r="D3">
        <v>92</v>
      </c>
      <c r="E3">
        <v>111</v>
      </c>
      <c r="F3">
        <f t="shared" si="0"/>
        <v>101.5</v>
      </c>
      <c r="G3" s="20">
        <f t="shared" ref="G3:G12" si="1">F3/((0.1*3*3)/1000)</f>
        <v>112777.77777777777</v>
      </c>
      <c r="H3">
        <v>70</v>
      </c>
    </row>
    <row r="4" spans="1:8">
      <c r="A4" s="19">
        <v>42884</v>
      </c>
      <c r="B4">
        <v>13</v>
      </c>
      <c r="D4">
        <v>109</v>
      </c>
      <c r="E4">
        <v>105</v>
      </c>
      <c r="F4">
        <f t="shared" si="0"/>
        <v>107</v>
      </c>
      <c r="G4" s="20">
        <f t="shared" si="1"/>
        <v>118888.88888888888</v>
      </c>
      <c r="H4">
        <v>70</v>
      </c>
    </row>
    <row r="5" spans="1:8">
      <c r="A5" s="19">
        <v>42884</v>
      </c>
      <c r="B5">
        <v>3</v>
      </c>
      <c r="D5">
        <v>96</v>
      </c>
      <c r="E5">
        <v>118</v>
      </c>
      <c r="F5">
        <f t="shared" si="0"/>
        <v>107</v>
      </c>
      <c r="G5" s="20">
        <f t="shared" si="1"/>
        <v>118888.88888888888</v>
      </c>
      <c r="H5">
        <v>70</v>
      </c>
    </row>
    <row r="6" spans="1:8">
      <c r="A6" s="19">
        <v>42884</v>
      </c>
      <c r="B6">
        <v>5</v>
      </c>
      <c r="D6">
        <v>91</v>
      </c>
      <c r="E6">
        <v>92</v>
      </c>
      <c r="F6">
        <f t="shared" si="0"/>
        <v>91.5</v>
      </c>
      <c r="G6" s="20">
        <f t="shared" si="1"/>
        <v>101666.66666666666</v>
      </c>
      <c r="H6">
        <v>70</v>
      </c>
    </row>
    <row r="7" spans="1:8">
      <c r="A7" s="19">
        <v>42884</v>
      </c>
      <c r="B7">
        <v>16</v>
      </c>
      <c r="D7">
        <v>107</v>
      </c>
      <c r="E7">
        <v>106</v>
      </c>
      <c r="F7">
        <f t="shared" si="0"/>
        <v>106.5</v>
      </c>
      <c r="G7" s="20">
        <f t="shared" si="1"/>
        <v>118333.33333333333</v>
      </c>
      <c r="H7">
        <v>70</v>
      </c>
    </row>
    <row r="8" spans="1:8">
      <c r="A8" s="19">
        <v>42884</v>
      </c>
      <c r="B8">
        <v>9</v>
      </c>
      <c r="D8">
        <v>113</v>
      </c>
      <c r="E8">
        <v>111</v>
      </c>
      <c r="F8">
        <f t="shared" si="0"/>
        <v>112</v>
      </c>
      <c r="G8" s="20">
        <f t="shared" si="1"/>
        <v>124444.44444444444</v>
      </c>
      <c r="H8">
        <v>70</v>
      </c>
    </row>
    <row r="9" spans="1:8">
      <c r="A9" s="19">
        <v>42884</v>
      </c>
      <c r="B9">
        <v>10</v>
      </c>
      <c r="D9">
        <v>98</v>
      </c>
      <c r="E9">
        <v>100</v>
      </c>
      <c r="F9">
        <f t="shared" si="0"/>
        <v>99</v>
      </c>
      <c r="G9" s="20">
        <f t="shared" si="1"/>
        <v>109999.99999999999</v>
      </c>
      <c r="H9">
        <v>70</v>
      </c>
    </row>
    <row r="10" spans="1:8">
      <c r="A10" s="19">
        <v>42884</v>
      </c>
      <c r="B10">
        <v>12</v>
      </c>
      <c r="D10">
        <v>74</v>
      </c>
      <c r="E10">
        <v>113</v>
      </c>
      <c r="F10">
        <f>AVERAGE(D10:E10)</f>
        <v>93.5</v>
      </c>
      <c r="G10" s="20">
        <f t="shared" si="1"/>
        <v>103888.88888888888</v>
      </c>
      <c r="H10">
        <v>70</v>
      </c>
    </row>
    <row r="11" spans="1:8">
      <c r="A11" s="19">
        <v>42884</v>
      </c>
      <c r="B11">
        <v>11</v>
      </c>
      <c r="D11">
        <v>96</v>
      </c>
      <c r="E11">
        <v>100</v>
      </c>
      <c r="F11">
        <f>AVERAGE(D11:E11)</f>
        <v>98</v>
      </c>
      <c r="G11" s="20">
        <f t="shared" si="1"/>
        <v>108888.88888888888</v>
      </c>
      <c r="H11">
        <v>70</v>
      </c>
    </row>
    <row r="12" spans="1:8">
      <c r="A12" s="19">
        <v>42884</v>
      </c>
      <c r="B12">
        <v>7</v>
      </c>
      <c r="D12">
        <v>110</v>
      </c>
      <c r="E12">
        <v>95</v>
      </c>
      <c r="F12">
        <f>AVERAGE(D12:E12)</f>
        <v>102.5</v>
      </c>
      <c r="G12" s="20">
        <f t="shared" si="1"/>
        <v>113888.88888888888</v>
      </c>
      <c r="H12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Collection</vt:lpstr>
      <vt:lpstr>Bucket Counts</vt:lpstr>
      <vt:lpstr>Stocking</vt:lpstr>
      <vt:lpstr>Resources</vt:lpstr>
      <vt:lpstr>Total Larvae to Date</vt:lpstr>
      <vt:lpstr>Date Chart</vt:lpstr>
      <vt:lpstr>Algae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2017-05-24T04:00:27Z</dcterms:created>
  <dcterms:modified xsi:type="dcterms:W3CDTF">2017-05-30T05:01:57Z</dcterms:modified>
</cp:coreProperties>
</file>