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0" yWindow="0" windowWidth="25540" windowHeight="15520" tabRatio="1000" firstSheet="1" activeTab="4"/>
  </bookViews>
  <sheets>
    <sheet name="Collection" sheetId="1" r:id="rId1"/>
    <sheet name="Bucket Counts" sheetId="2" r:id="rId2"/>
    <sheet name="Stocking" sheetId="3" r:id="rId3"/>
    <sheet name="Total Larvae to Date" sheetId="4" r:id="rId4"/>
    <sheet name="Date Chart" sheetId="5" r:id="rId5"/>
  </sheets>
  <definedNames>
    <definedName name="_xlnm._FilterDatabase" localSheetId="2" hidden="1">Stocking!$A$31:$A$95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5" l="1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C11" i="4"/>
  <c r="C9" i="4"/>
  <c r="C7" i="4"/>
  <c r="C21" i="4"/>
  <c r="C25" i="4"/>
  <c r="C8" i="4"/>
  <c r="C22" i="4"/>
  <c r="C19" i="4"/>
  <c r="C4" i="4"/>
  <c r="C3" i="4"/>
  <c r="C5" i="4"/>
  <c r="C23" i="4"/>
  <c r="C6" i="4"/>
  <c r="C20" i="4"/>
  <c r="C26" i="4"/>
  <c r="C17" i="4"/>
  <c r="C18" i="4"/>
  <c r="C13" i="4"/>
  <c r="C16" i="4"/>
  <c r="C24" i="4"/>
  <c r="C12" i="4"/>
  <c r="C10" i="4"/>
  <c r="C15" i="4"/>
  <c r="C14" i="4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I97" i="1"/>
  <c r="J97" i="1"/>
  <c r="O97" i="1"/>
  <c r="Q97" i="1"/>
  <c r="Q96" i="1"/>
  <c r="Q95" i="1"/>
  <c r="Q94" i="1"/>
  <c r="Q93" i="1"/>
  <c r="Q92" i="1"/>
  <c r="Q91" i="1"/>
  <c r="Q90" i="1"/>
  <c r="M27" i="2"/>
  <c r="O106" i="1"/>
  <c r="O105" i="1"/>
  <c r="O104" i="1"/>
  <c r="O103" i="1"/>
  <c r="O102" i="1"/>
  <c r="O101" i="1"/>
  <c r="O100" i="1"/>
  <c r="O99" i="1"/>
  <c r="O98" i="1"/>
  <c r="O96" i="1"/>
  <c r="O95" i="1"/>
  <c r="O94" i="1"/>
  <c r="O93" i="1"/>
  <c r="O92" i="1"/>
  <c r="O91" i="1"/>
  <c r="O90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O89" i="1"/>
  <c r="Q89" i="1"/>
  <c r="O88" i="1"/>
  <c r="Q88" i="1"/>
  <c r="O87" i="1"/>
  <c r="Q87" i="1"/>
  <c r="M86" i="1"/>
  <c r="O86" i="1"/>
  <c r="Q86" i="1"/>
  <c r="I88" i="1"/>
  <c r="O85" i="1"/>
  <c r="Q85" i="1"/>
  <c r="I84" i="1"/>
  <c r="O84" i="1"/>
  <c r="J84" i="1"/>
  <c r="Q84" i="1"/>
  <c r="O83" i="1"/>
  <c r="Q83" i="1"/>
  <c r="O82" i="1"/>
  <c r="Q82" i="1"/>
  <c r="O81" i="1"/>
  <c r="Q81" i="1"/>
  <c r="O80" i="1"/>
  <c r="Q80" i="1"/>
  <c r="O79" i="1"/>
  <c r="Q79" i="1"/>
  <c r="M84" i="1"/>
  <c r="I85" i="1"/>
  <c r="M85" i="1"/>
  <c r="I86" i="1"/>
  <c r="I87" i="1"/>
  <c r="M87" i="1"/>
  <c r="M88" i="1"/>
  <c r="I89" i="1"/>
  <c r="M89" i="1"/>
  <c r="I90" i="1"/>
  <c r="M90" i="1"/>
  <c r="I91" i="1"/>
  <c r="M91" i="1"/>
  <c r="I92" i="1"/>
  <c r="M92" i="1"/>
  <c r="I93" i="1"/>
  <c r="M93" i="1"/>
  <c r="I94" i="1"/>
  <c r="M94" i="1"/>
  <c r="I95" i="1"/>
  <c r="M95" i="1"/>
  <c r="I80" i="1"/>
  <c r="M80" i="1"/>
  <c r="I81" i="1"/>
  <c r="M81" i="1"/>
  <c r="I82" i="1"/>
  <c r="M82" i="1"/>
  <c r="I83" i="1"/>
  <c r="M83" i="1"/>
  <c r="M79" i="1"/>
  <c r="N21" i="2"/>
  <c r="K21" i="2"/>
  <c r="N22" i="2"/>
  <c r="N35" i="2"/>
  <c r="N34" i="2"/>
  <c r="N33" i="2"/>
  <c r="N32" i="2"/>
  <c r="N31" i="2"/>
  <c r="N30" i="2"/>
  <c r="N28" i="2"/>
  <c r="N27" i="2"/>
  <c r="N26" i="2"/>
  <c r="N25" i="2"/>
  <c r="N24" i="2"/>
  <c r="N23" i="2"/>
  <c r="M22" i="2"/>
  <c r="M23" i="2"/>
  <c r="M24" i="2"/>
  <c r="M25" i="2"/>
  <c r="M26" i="2"/>
  <c r="M28" i="2"/>
  <c r="M30" i="2"/>
  <c r="M31" i="2"/>
  <c r="M32" i="2"/>
  <c r="M33" i="2"/>
  <c r="M34" i="2"/>
  <c r="M35" i="2"/>
  <c r="M21" i="2"/>
  <c r="O78" i="1"/>
  <c r="Q78" i="1"/>
  <c r="O77" i="1"/>
  <c r="Q77" i="1"/>
  <c r="O76" i="1"/>
  <c r="Q76" i="1"/>
  <c r="O75" i="1"/>
  <c r="Q75" i="1"/>
  <c r="O74" i="1"/>
  <c r="Q74" i="1"/>
  <c r="J106" i="1"/>
  <c r="J105" i="1"/>
  <c r="J104" i="1"/>
  <c r="J103" i="1"/>
  <c r="J102" i="1"/>
  <c r="J101" i="1"/>
  <c r="J100" i="1"/>
  <c r="J99" i="1"/>
  <c r="J98" i="1"/>
  <c r="I96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I105" i="1"/>
  <c r="I104" i="1"/>
  <c r="I103" i="1"/>
  <c r="I102" i="1"/>
  <c r="I101" i="1"/>
  <c r="I100" i="1"/>
  <c r="I99" i="1"/>
  <c r="I98" i="1"/>
  <c r="O73" i="1"/>
  <c r="Q73" i="1"/>
  <c r="I73" i="1"/>
  <c r="J73" i="1"/>
  <c r="O72" i="1"/>
  <c r="Q72" i="1"/>
  <c r="I72" i="1"/>
  <c r="J72" i="1"/>
  <c r="O71" i="1"/>
  <c r="Q71" i="1"/>
  <c r="O70" i="1"/>
  <c r="Q70" i="1"/>
  <c r="M76" i="1"/>
  <c r="M75" i="1"/>
  <c r="M74" i="1"/>
  <c r="M73" i="1"/>
  <c r="M72" i="1"/>
  <c r="I71" i="1"/>
  <c r="M71" i="1"/>
  <c r="M70" i="1"/>
  <c r="O69" i="1"/>
  <c r="Q69" i="1"/>
  <c r="M69" i="1"/>
  <c r="O68" i="1"/>
  <c r="Q68" i="1"/>
  <c r="M68" i="1"/>
  <c r="O67" i="1"/>
  <c r="Q67" i="1"/>
  <c r="O66" i="1"/>
  <c r="Q66" i="1"/>
  <c r="M66" i="1"/>
  <c r="B13" i="3"/>
  <c r="B11" i="3"/>
  <c r="B12" i="3"/>
  <c r="B15" i="3"/>
  <c r="B16" i="3"/>
  <c r="B17" i="3"/>
  <c r="B18" i="3"/>
  <c r="B19" i="3"/>
  <c r="B20" i="3"/>
  <c r="B21" i="3"/>
  <c r="B22" i="3"/>
  <c r="B23" i="3"/>
  <c r="B25" i="3"/>
  <c r="B26" i="3"/>
  <c r="B27" i="3"/>
  <c r="B28" i="3"/>
  <c r="B29" i="3"/>
  <c r="C29" i="3"/>
  <c r="D29" i="3"/>
  <c r="F29" i="3"/>
  <c r="C28" i="3"/>
  <c r="D28" i="3"/>
  <c r="F28" i="3"/>
  <c r="C27" i="3"/>
  <c r="D27" i="3"/>
  <c r="F27" i="3"/>
  <c r="C26" i="3"/>
  <c r="D26" i="3"/>
  <c r="F26" i="3"/>
  <c r="C25" i="3"/>
  <c r="D25" i="3"/>
  <c r="F25" i="3"/>
  <c r="C23" i="3"/>
  <c r="D23" i="3"/>
  <c r="F23" i="3"/>
  <c r="C22" i="3"/>
  <c r="D22" i="3"/>
  <c r="F22" i="3"/>
  <c r="C21" i="3"/>
  <c r="D21" i="3"/>
  <c r="F21" i="3"/>
  <c r="C20" i="3"/>
  <c r="D20" i="3"/>
  <c r="F20" i="3"/>
  <c r="C19" i="3"/>
  <c r="D19" i="3"/>
  <c r="F19" i="3"/>
  <c r="C18" i="3"/>
  <c r="D18" i="3"/>
  <c r="F18" i="3"/>
  <c r="C17" i="3"/>
  <c r="D17" i="3"/>
  <c r="F17" i="3"/>
  <c r="C16" i="3"/>
  <c r="D16" i="3"/>
  <c r="F16" i="3"/>
  <c r="C15" i="3"/>
  <c r="D15" i="3"/>
  <c r="F15" i="3"/>
  <c r="C13" i="3"/>
  <c r="D13" i="3"/>
  <c r="F13" i="3"/>
  <c r="C12" i="3"/>
  <c r="D12" i="3"/>
  <c r="F12" i="3"/>
  <c r="C11" i="3"/>
  <c r="D11" i="3"/>
  <c r="F11" i="3"/>
  <c r="C10" i="3"/>
  <c r="D10" i="3"/>
  <c r="F10" i="3"/>
  <c r="B4" i="3"/>
  <c r="B5" i="3"/>
  <c r="B7" i="3"/>
  <c r="B8" i="3"/>
  <c r="B9" i="3"/>
  <c r="C9" i="3"/>
  <c r="D9" i="3"/>
  <c r="F9" i="3"/>
  <c r="C8" i="3"/>
  <c r="D8" i="3"/>
  <c r="F8" i="3"/>
  <c r="C7" i="3"/>
  <c r="D7" i="3"/>
  <c r="F7" i="3"/>
  <c r="C5" i="3"/>
  <c r="D5" i="3"/>
  <c r="F5" i="3"/>
  <c r="C4" i="3"/>
  <c r="D4" i="3"/>
  <c r="F4" i="3"/>
  <c r="C3" i="3"/>
  <c r="D3" i="3"/>
  <c r="F3" i="3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" i="2"/>
  <c r="K19" i="2"/>
  <c r="M19" i="2"/>
  <c r="N19" i="2"/>
  <c r="K18" i="2"/>
  <c r="M18" i="2"/>
  <c r="N18" i="2"/>
  <c r="K17" i="2"/>
  <c r="M17" i="2"/>
  <c r="N17" i="2"/>
  <c r="K16" i="2"/>
  <c r="K15" i="2"/>
  <c r="M15" i="2"/>
  <c r="N15" i="2"/>
  <c r="K14" i="2"/>
  <c r="M14" i="2"/>
  <c r="N14" i="2"/>
  <c r="K13" i="2"/>
  <c r="M13" i="2"/>
  <c r="N13" i="2"/>
  <c r="K12" i="2"/>
  <c r="M12" i="2"/>
  <c r="N12" i="2"/>
  <c r="N11" i="2"/>
  <c r="K11" i="2"/>
  <c r="N10" i="2"/>
  <c r="K10" i="2"/>
  <c r="K9" i="2"/>
  <c r="M9" i="2"/>
  <c r="N9" i="2"/>
  <c r="N8" i="2"/>
  <c r="K8" i="2"/>
  <c r="N7" i="2"/>
  <c r="K7" i="2"/>
  <c r="K6" i="2"/>
  <c r="M6" i="2"/>
  <c r="N6" i="2"/>
  <c r="N5" i="2"/>
  <c r="K5" i="2"/>
  <c r="N4" i="2"/>
  <c r="K4" i="2"/>
  <c r="K3" i="2"/>
  <c r="M3" i="2"/>
  <c r="N3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I36" i="1"/>
  <c r="M36" i="1"/>
  <c r="J71" i="1"/>
  <c r="I70" i="1"/>
  <c r="J70" i="1"/>
  <c r="I69" i="1"/>
  <c r="J69" i="1"/>
  <c r="I68" i="1"/>
  <c r="J68" i="1"/>
  <c r="I67" i="1"/>
  <c r="J67" i="1"/>
  <c r="I66" i="1"/>
  <c r="J66" i="1"/>
  <c r="I65" i="1"/>
  <c r="O65" i="1"/>
  <c r="J65" i="1"/>
  <c r="I64" i="1"/>
  <c r="O64" i="1"/>
  <c r="J64" i="1"/>
  <c r="I63" i="1"/>
  <c r="O63" i="1"/>
  <c r="J63" i="1"/>
  <c r="I62" i="1"/>
  <c r="O62" i="1"/>
  <c r="J62" i="1"/>
  <c r="I61" i="1"/>
  <c r="O61" i="1"/>
  <c r="J61" i="1"/>
  <c r="I60" i="1"/>
  <c r="O60" i="1"/>
  <c r="J60" i="1"/>
  <c r="I59" i="1"/>
  <c r="O59" i="1"/>
  <c r="J59" i="1"/>
  <c r="I58" i="1"/>
  <c r="O58" i="1"/>
  <c r="J58" i="1"/>
  <c r="I57" i="1"/>
  <c r="O57" i="1"/>
  <c r="J57" i="1"/>
  <c r="I56" i="1"/>
  <c r="O56" i="1"/>
  <c r="J56" i="1"/>
  <c r="I55" i="1"/>
  <c r="O55" i="1"/>
  <c r="J55" i="1"/>
  <c r="I54" i="1"/>
  <c r="O54" i="1"/>
  <c r="J54" i="1"/>
  <c r="I53" i="1"/>
  <c r="O53" i="1"/>
  <c r="J53" i="1"/>
  <c r="I52" i="1"/>
  <c r="O52" i="1"/>
  <c r="J52" i="1"/>
  <c r="I51" i="1"/>
  <c r="O51" i="1"/>
  <c r="J51" i="1"/>
  <c r="I50" i="1"/>
  <c r="O50" i="1"/>
  <c r="J50" i="1"/>
  <c r="I49" i="1"/>
  <c r="O49" i="1"/>
  <c r="J49" i="1"/>
  <c r="I48" i="1"/>
  <c r="O48" i="1"/>
  <c r="J48" i="1"/>
  <c r="I47" i="1"/>
  <c r="O47" i="1"/>
  <c r="J47" i="1"/>
  <c r="I46" i="1"/>
  <c r="O46" i="1"/>
  <c r="J46" i="1"/>
  <c r="I45" i="1"/>
  <c r="O45" i="1"/>
  <c r="J45" i="1"/>
  <c r="I44" i="1"/>
  <c r="O44" i="1"/>
  <c r="J44" i="1"/>
  <c r="I43" i="1"/>
  <c r="O43" i="1"/>
  <c r="J43" i="1"/>
  <c r="I42" i="1"/>
  <c r="O42" i="1"/>
  <c r="J42" i="1"/>
  <c r="I41" i="1"/>
  <c r="O41" i="1"/>
  <c r="J41" i="1"/>
  <c r="I40" i="1"/>
  <c r="O40" i="1"/>
  <c r="J40" i="1"/>
  <c r="I39" i="1"/>
  <c r="O39" i="1"/>
  <c r="J39" i="1"/>
  <c r="I38" i="1"/>
  <c r="O38" i="1"/>
  <c r="J38" i="1"/>
  <c r="I37" i="1"/>
  <c r="O37" i="1"/>
  <c r="J37" i="1"/>
  <c r="O36" i="1"/>
  <c r="J36" i="1"/>
  <c r="I35" i="1"/>
  <c r="O35" i="1"/>
  <c r="J35" i="1"/>
  <c r="I34" i="1"/>
  <c r="O34" i="1"/>
  <c r="J34" i="1"/>
  <c r="I33" i="1"/>
  <c r="O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<sst xmlns="http://schemas.openxmlformats.org/spreadsheetml/2006/main" count="597" uniqueCount="149">
  <si>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</si>
  <si>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</si>
  <si>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</si>
  <si>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</si>
  <si>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</si>
  <si>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</si>
  <si>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</si>
  <si>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</si>
  <si>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</si>
  <si>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</si>
  <si>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</si>
  <si>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</si>
  <si>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</si>
  <si>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</si>
  <si>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</si>
  <si>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</si>
  <si>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</si>
  <si>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</si>
  <si>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</si>
  <si>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</si>
  <si>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</si>
  <si>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</si>
  <si>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</si>
  <si>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</si>
  <si>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</si>
  <si>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</si>
  <si>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</si>
  <si>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</si>
  <si>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</si>
  <si>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</si>
  <si>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</si>
  <si>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</si>
  <si>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</si>
  <si>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</si>
  <si>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</si>
  <si>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</si>
  <si>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</si>
  <si>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</si>
  <si>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</si>
  <si>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</si>
  <si>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</si>
  <si>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K-10 amb pH</t>
  </si>
  <si>
    <t>All into rearing bucket</t>
  </si>
  <si>
    <t>K-6 amb pH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</si>
  <si>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</si>
  <si>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</si>
  <si>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</si>
  <si>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</si>
  <si>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</si>
  <si>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</si>
  <si>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</si>
  <si>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</si>
  <si>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</si>
  <si>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SN-10 Amb A</t>
  </si>
  <si>
    <t>SN-6 Amb B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</si>
  <si>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</si>
  <si>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</si>
  <si>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</si>
  <si>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</si>
  <si>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</si>
  <si>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</si>
  <si>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</si>
  <si>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</si>
  <si>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</si>
  <si>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</si>
  <si>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</si>
  <si>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</si>
  <si>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</si>
  <si>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</si>
  <si>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</si>
  <si>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</si>
  <si>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</si>
  <si>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</si>
  <si>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</si>
  <si>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</t>
  </si>
  <si>
    <t># Larvae Total</t>
  </si>
  <si>
    <t># Larvae to add per day</t>
  </si>
  <si>
    <t>-</t>
  </si>
  <si>
    <t>K-10 Amb</t>
  </si>
  <si>
    <t>SN-6 Amb</t>
  </si>
  <si>
    <t>SN-10 Amb</t>
  </si>
  <si>
    <t>SN-10 Low</t>
  </si>
  <si>
    <t>&gt;100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</si>
  <si>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</si>
  <si>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</si>
  <si>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</si>
  <si>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</si>
  <si>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</si>
  <si>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</si>
  <si>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</si>
  <si>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</si>
  <si>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Current Stocking Density</t>
  </si>
  <si>
    <t>Days until next cleaning</t>
  </si>
  <si>
    <t xml:space="preserve"># Space </t>
  </si>
  <si>
    <t>New Larvae?</t>
  </si>
  <si>
    <t># Larvae to stock/day</t>
  </si>
  <si>
    <t>SN-6 low pH</t>
  </si>
  <si>
    <t>Yes</t>
  </si>
  <si>
    <t>SN-10 amb pH</t>
  </si>
  <si>
    <t>SN-10 low pH</t>
  </si>
  <si>
    <t>NF-6 amb pH</t>
  </si>
  <si>
    <t>NF-10 Low</t>
  </si>
  <si>
    <t>K-6 low pH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</si>
  <si>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</si>
  <si>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</si>
  <si>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</si>
  <si>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</si>
  <si>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</si>
  <si>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</si>
  <si>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</si>
  <si>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</si>
  <si>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</si>
  <si>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</si>
  <si>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</si>
  <si>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</si>
  <si>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</si>
  <si>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</si>
  <si>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</si>
  <si>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</si>
  <si>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</si>
  <si>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</si>
  <si>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</si>
  <si>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</si>
  <si>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</si>
  <si>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</si>
  <si>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</si>
  <si>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</si>
  <si>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</si>
  <si>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</si>
  <si>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</si>
  <si>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</si>
  <si>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</si>
  <si>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</si>
  <si>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</si>
  <si>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</si>
  <si>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</si>
  <si>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</si>
  <si>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</si>
  <si>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Groups</t>
  </si>
  <si>
    <t>HL-6 Ambient</t>
  </si>
  <si>
    <t>Total larvae released to date</t>
  </si>
  <si>
    <t>NF-6 Low A</t>
  </si>
  <si>
    <t># Animals in each group</t>
  </si>
  <si>
    <t># Larvae Normalized</t>
  </si>
  <si>
    <t>Larval Spawn Table</t>
  </si>
  <si>
    <t>6°C Ambient pH</t>
  </si>
  <si>
    <t>6°C Low pH</t>
  </si>
  <si>
    <t>10°C Ambient pH</t>
  </si>
  <si>
    <t>10°C Low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</si>
</sst>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9" formatCode="m/d/yy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260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3" fontId="0" fillId="0" borderId="0" xfId="0" applyNumberFormat="1"/>
    <xf numFmtId="164" fontId="4" fillId="0" borderId="2" xfId="1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164" fontId="0" fillId="0" borderId="4" xfId="1" applyNumberFormat="1" applyFont="1" applyFill="1" applyBorder="1"/>
    <xf numFmtId="0" fontId="2" fillId="0" borderId="0" xfId="0" applyFont="1" applyFill="1" applyBorder="1"/>
    <xf numFmtId="164" fontId="12" fillId="0" borderId="0" xfId="1" applyNumberFormat="1" applyFont="1" applyFill="1" applyBorder="1"/>
    <xf numFmtId="0" fontId="2" fillId="0" borderId="5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164" fontId="7" fillId="0" borderId="0" xfId="1" applyNumberFormat="1" applyFont="1" applyFill="1" applyBorder="1"/>
    <xf numFmtId="164" fontId="0" fillId="0" borderId="5" xfId="0" applyNumberFormat="1" applyFill="1" applyBorder="1"/>
    <xf numFmtId="0" fontId="0" fillId="0" borderId="4" xfId="0" applyFill="1" applyBorder="1"/>
    <xf numFmtId="164" fontId="0" fillId="0" borderId="0" xfId="1" applyNumberFormat="1" applyFont="1" applyFill="1"/>
    <xf numFmtId="164" fontId="0" fillId="0" borderId="6" xfId="1" applyNumberFormat="1" applyFont="1" applyFill="1" applyBorder="1"/>
    <xf numFmtId="0" fontId="0" fillId="0" borderId="7" xfId="0" applyFill="1" applyBorder="1"/>
    <xf numFmtId="164" fontId="0" fillId="0" borderId="7" xfId="1" applyNumberFormat="1" applyFont="1" applyFill="1" applyBorder="1"/>
    <xf numFmtId="164" fontId="7" fillId="0" borderId="7" xfId="1" applyNumberFormat="1" applyFont="1" applyFill="1" applyBorder="1"/>
    <xf numFmtId="164" fontId="0" fillId="0" borderId="8" xfId="0" applyNumberFormat="1" applyFill="1" applyBorder="1"/>
    <xf numFmtId="0" fontId="0" fillId="0" borderId="0" xfId="0" applyFill="1"/>
    <xf numFmtId="164" fontId="0" fillId="0" borderId="0" xfId="1" applyNumberFormat="1" applyFont="1"/>
    <xf numFmtId="43" fontId="0" fillId="0" borderId="0" xfId="0" applyNumberFormat="1" applyFill="1" applyAlignment="1">
      <alignment horizontal="right"/>
    </xf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4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3" fontId="0" fillId="0" borderId="7" xfId="0" applyNumberFormat="1" applyBorder="1"/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9" fontId="3" fillId="0" borderId="0" xfId="0" applyNumberFormat="1" applyFont="1" applyFill="1" applyBorder="1" applyAlignment="1">
      <alignment horizontal="right" wrapText="1"/>
    </xf>
    <xf numFmtId="169" fontId="0" fillId="0" borderId="0" xfId="0" applyNumberFormat="1" applyFill="1" applyBorder="1" applyAlignment="1">
      <alignment horizontal="right"/>
    </xf>
    <xf numFmtId="169" fontId="0" fillId="0" borderId="0" xfId="0" applyNumberFormat="1" applyFill="1" applyAlignment="1">
      <alignment horizontal="right"/>
    </xf>
    <xf numFmtId="43" fontId="3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1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169" fontId="6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9" xfId="0" applyNumberForma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26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78216"/>
        <c:axId val="2146839368"/>
      </c:barChart>
      <c:dateAx>
        <c:axId val="-2131278216"/>
        <c:scaling>
          <c:orientation val="minMax"/>
          <c:max val="42882.0"/>
        </c:scaling>
        <c:delete val="0"/>
        <c:axPos val="b"/>
        <c:numFmt formatCode="m/d/yy" sourceLinked="1"/>
        <c:majorTickMark val="out"/>
        <c:minorTickMark val="none"/>
        <c:tickLblPos val="nextTo"/>
        <c:crossAx val="2146839368"/>
        <c:crosses val="autoZero"/>
        <c:auto val="1"/>
        <c:lblOffset val="100"/>
        <c:baseTimeUnit val="days"/>
        <c:minorUnit val="1.0"/>
      </c:dateAx>
      <c:valAx>
        <c:axId val="21468393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127821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645736"/>
        <c:axId val="-2027771160"/>
      </c:barChart>
      <c:dateAx>
        <c:axId val="-2029645736"/>
        <c:scaling>
          <c:orientation val="minMax"/>
          <c:max val="42882.0"/>
        </c:scaling>
        <c:delete val="0"/>
        <c:axPos val="b"/>
        <c:numFmt formatCode="m/d/yy" sourceLinked="1"/>
        <c:majorTickMark val="out"/>
        <c:minorTickMark val="none"/>
        <c:tickLblPos val="nextTo"/>
        <c:crossAx val="-2027771160"/>
        <c:crosses val="autoZero"/>
        <c:auto val="1"/>
        <c:lblOffset val="100"/>
        <c:baseTimeUnit val="days"/>
        <c:minorUnit val="1.0"/>
      </c:dateAx>
      <c:valAx>
        <c:axId val="-20277711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964573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203200</xdr:colOff>
      <xdr:row>1</xdr:row>
      <xdr:rowOff>84667</xdr:rowOff>
    </xdr:from>
    <xdr:to>
      <xdr:col>54</xdr:col>
      <xdr:colOff>825499</xdr:colOff>
      <xdr:row>40</xdr:row>
      <xdr:rowOff>135467</xdr:rowOff>
    </xdr:to>
    <xdr:grpSp>
      <xdr:nvGrpSpPr>
        <xdr:cNvPr id="10" name="Group 9"/>
        <xdr:cNvGrpSpPr/>
      </xdr:nvGrpSpPr>
      <xdr:grpSpPr>
        <a:xfrm>
          <a:off x="32905700" y="275167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32139467" y="15240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32139468" y="1557869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32105601" y="14732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32105602" y="1507070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576"/>
  <sheetViews>
    <sheetView showRuler="0" workbookViewId="0">
      <pane xSplit="8960" ySplit="2080" topLeftCell="E24" activePane="bottomRight"/>
      <selection activeCell="E50" sqref="E50"/>
      <selection pane="topRight" activeCell="D1" sqref="D1"/>
      <selection pane="bottomLeft" activeCell="A4" sqref="A4"/>
      <selection pane="bottomRight" activeCell="K33" sqref="K33"/>
    </sheetView>
  </sheetViews>
  <sheetFormatPr baseColWidth="10" defaultRowHeight="15" x14ac:dyDescent="0.75"/>
  <cols>
    <col min="1" max="1" width="16.83203125" style="63" customWidth="1"/>
    <col min="2" max="2" width="18.5" style="15" customWidth="1"/>
    <col min="3" max="3" width="9.1640625" style="15" bestFit="1" customWidth="1"/>
    <col min="4" max="4" width="9.83203125" style="66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5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61" t="s">
        <v>0</v>
      </c>
      <c r="B1" s="2" t="s">
        <v>1</v>
      </c>
      <c r="C1" s="2" t="s">
        <v>2</v>
      </c>
      <c r="D1" s="6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72</v>
      </c>
      <c r="R1" s="2" t="s">
        <v>57</v>
      </c>
      <c r="S1" s="2" t="s">
        <v>16</v>
      </c>
      <c r="T1" s="4"/>
    </row>
    <row r="2" spans="1:20" s="6" customFormat="1">
      <c r="A2" s="62">
        <v>42866</v>
      </c>
      <c r="B2" s="6" t="s">
        <v>17</v>
      </c>
      <c r="D2" s="65">
        <v>0.5</v>
      </c>
      <c r="E2" s="6">
        <v>300</v>
      </c>
      <c r="F2" s="68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7" t="s">
        <v>18</v>
      </c>
      <c r="M2" s="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62">
        <v>42866</v>
      </c>
      <c r="B3" s="6" t="s">
        <v>20</v>
      </c>
      <c r="D3" s="65">
        <v>0.5</v>
      </c>
      <c r="E3" s="6">
        <v>300</v>
      </c>
      <c r="F3" s="68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7" t="s">
        <v>18</v>
      </c>
      <c r="M3" s="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62">
        <v>42868</v>
      </c>
      <c r="B4" s="6" t="s">
        <v>21</v>
      </c>
      <c r="D4" s="65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7" t="s">
        <v>18</v>
      </c>
      <c r="M4" s="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62">
        <v>42869</v>
      </c>
      <c r="B5" s="6" t="s">
        <v>21</v>
      </c>
      <c r="D5" s="65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7" t="s">
        <v>18</v>
      </c>
      <c r="M5" s="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62">
        <v>42869</v>
      </c>
      <c r="B6" s="6" t="s">
        <v>17</v>
      </c>
      <c r="D6" s="65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7" t="s">
        <v>18</v>
      </c>
      <c r="M6" s="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62">
        <v>42869</v>
      </c>
      <c r="B7" s="6" t="s">
        <v>20</v>
      </c>
      <c r="D7" s="65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7" t="s">
        <v>18</v>
      </c>
      <c r="M7" s="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62">
        <v>42869</v>
      </c>
      <c r="B8" s="6" t="s">
        <v>23</v>
      </c>
      <c r="D8" s="65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7" t="s">
        <v>18</v>
      </c>
      <c r="M8" s="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62">
        <v>42869</v>
      </c>
      <c r="B9" s="6" t="s">
        <v>24</v>
      </c>
      <c r="D9" s="65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7" t="s">
        <v>18</v>
      </c>
      <c r="M9" s="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62">
        <v>42869</v>
      </c>
      <c r="B10" s="6" t="s">
        <v>25</v>
      </c>
      <c r="D10" s="65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7" t="s">
        <v>18</v>
      </c>
      <c r="M10" s="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62">
        <v>42870</v>
      </c>
      <c r="B11" s="6" t="s">
        <v>27</v>
      </c>
      <c r="D11" s="65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7" t="s">
        <v>18</v>
      </c>
      <c r="M11" s="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62">
        <v>42870</v>
      </c>
      <c r="B12" s="6" t="s">
        <v>24</v>
      </c>
      <c r="D12" s="65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7" t="s">
        <v>18</v>
      </c>
      <c r="M12" s="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62">
        <v>42870</v>
      </c>
      <c r="B13" s="6" t="s">
        <v>25</v>
      </c>
      <c r="D13" s="65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7" t="s">
        <v>18</v>
      </c>
      <c r="M13" s="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62">
        <v>42872</v>
      </c>
      <c r="B14" s="6" t="s">
        <v>21</v>
      </c>
      <c r="C14" s="6">
        <v>2</v>
      </c>
      <c r="D14" s="65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7" t="s">
        <v>18</v>
      </c>
      <c r="M14" s="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62">
        <v>42872</v>
      </c>
      <c r="B15" s="6" t="s">
        <v>30</v>
      </c>
      <c r="C15" s="6">
        <v>2</v>
      </c>
      <c r="D15" s="65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7" t="s">
        <v>18</v>
      </c>
      <c r="M15" s="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62">
        <v>42872</v>
      </c>
      <c r="B16" s="6" t="s">
        <v>31</v>
      </c>
      <c r="C16" s="6">
        <v>1</v>
      </c>
      <c r="D16" s="65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7" t="s">
        <v>18</v>
      </c>
      <c r="M16" s="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62">
        <v>42872</v>
      </c>
      <c r="B17" s="6" t="s">
        <v>27</v>
      </c>
      <c r="C17" s="6">
        <v>1</v>
      </c>
      <c r="D17" s="65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7" t="s">
        <v>18</v>
      </c>
      <c r="M17" s="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62">
        <v>42872</v>
      </c>
      <c r="B18" s="6" t="s">
        <v>23</v>
      </c>
      <c r="C18" s="6">
        <v>1</v>
      </c>
      <c r="D18" s="65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7" t="s">
        <v>18</v>
      </c>
      <c r="M18" s="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62">
        <v>42872</v>
      </c>
      <c r="B19" s="6" t="s">
        <v>24</v>
      </c>
      <c r="C19" s="6">
        <v>2</v>
      </c>
      <c r="D19" s="65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7" t="s">
        <v>18</v>
      </c>
      <c r="M19" s="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62">
        <v>42872</v>
      </c>
      <c r="B20" s="6" t="s">
        <v>34</v>
      </c>
      <c r="C20" s="6">
        <v>1</v>
      </c>
      <c r="D20" s="65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7" t="s">
        <v>18</v>
      </c>
      <c r="M20" s="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62">
        <v>42872</v>
      </c>
      <c r="B21" s="6" t="s">
        <v>34</v>
      </c>
      <c r="C21" s="6">
        <v>1</v>
      </c>
      <c r="D21" s="65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7" t="s">
        <v>18</v>
      </c>
      <c r="M21" s="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62">
        <v>42872</v>
      </c>
      <c r="B22" s="6" t="s">
        <v>34</v>
      </c>
      <c r="C22" s="6">
        <v>1</v>
      </c>
      <c r="D22" s="65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7" t="s">
        <v>18</v>
      </c>
      <c r="M22" s="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62">
        <v>42872</v>
      </c>
      <c r="B23" s="6" t="s">
        <v>25</v>
      </c>
      <c r="C23" s="6">
        <v>2</v>
      </c>
      <c r="D23" s="65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7" t="s">
        <v>18</v>
      </c>
      <c r="M23" s="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62">
        <v>42872</v>
      </c>
      <c r="B24" s="6" t="s">
        <v>36</v>
      </c>
      <c r="C24" s="6">
        <v>2</v>
      </c>
      <c r="D24" s="65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7" t="s">
        <v>18</v>
      </c>
      <c r="M24" s="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62">
        <v>42872</v>
      </c>
      <c r="B25" s="6" t="s">
        <v>36</v>
      </c>
      <c r="C25" s="6">
        <v>2</v>
      </c>
      <c r="D25" s="65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7" t="s">
        <v>18</v>
      </c>
      <c r="M25" s="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62">
        <v>42873</v>
      </c>
      <c r="B26" s="6" t="s">
        <v>37</v>
      </c>
      <c r="D26" s="65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7" t="s">
        <v>18</v>
      </c>
      <c r="M26" s="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62">
        <v>42873</v>
      </c>
      <c r="B27" s="6" t="s">
        <v>31</v>
      </c>
      <c r="D27" s="65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7" t="s">
        <v>18</v>
      </c>
      <c r="M27" s="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62">
        <v>42873</v>
      </c>
      <c r="B28" s="6" t="s">
        <v>27</v>
      </c>
      <c r="D28" s="65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7" t="s">
        <v>18</v>
      </c>
      <c r="M28" s="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62">
        <v>42873</v>
      </c>
      <c r="B29" s="6" t="s">
        <v>23</v>
      </c>
      <c r="D29" s="65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7" t="s">
        <v>18</v>
      </c>
      <c r="M29" s="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62">
        <v>42873</v>
      </c>
      <c r="B30" s="6" t="s">
        <v>24</v>
      </c>
      <c r="D30" s="65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7" t="s">
        <v>18</v>
      </c>
      <c r="M30" s="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62">
        <v>42873</v>
      </c>
      <c r="B31" s="6" t="s">
        <v>34</v>
      </c>
      <c r="D31" s="65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7" t="s">
        <v>18</v>
      </c>
      <c r="M31" s="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62">
        <v>42873</v>
      </c>
      <c r="B32" s="6" t="s">
        <v>36</v>
      </c>
      <c r="D32" s="65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7" t="s">
        <v>18</v>
      </c>
      <c r="M32" s="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62">
        <v>42874</v>
      </c>
      <c r="B33" s="6" t="s">
        <v>37</v>
      </c>
      <c r="D33" s="65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69">
        <v>17</v>
      </c>
      <c r="L33" s="7"/>
      <c r="M33" s="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62">
        <v>42874</v>
      </c>
      <c r="B34" s="6" t="s">
        <v>38</v>
      </c>
      <c r="D34" s="65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69">
        <v>19</v>
      </c>
      <c r="L34" s="7"/>
      <c r="M34" s="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62">
        <v>42874</v>
      </c>
      <c r="B35" s="6" t="s">
        <v>39</v>
      </c>
      <c r="D35" s="65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69">
        <v>8</v>
      </c>
      <c r="L35" s="7"/>
      <c r="M35" s="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62">
        <v>42874</v>
      </c>
      <c r="B36" s="6" t="s">
        <v>23</v>
      </c>
      <c r="D36" s="65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69">
        <v>5</v>
      </c>
      <c r="L36" s="7">
        <v>80640</v>
      </c>
      <c r="M36" s="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56</v>
      </c>
      <c r="U36" s="6" t="s">
        <v>40</v>
      </c>
    </row>
    <row r="37" spans="1:21" s="6" customFormat="1">
      <c r="A37" s="62">
        <v>42875</v>
      </c>
      <c r="B37" s="6" t="s">
        <v>17</v>
      </c>
      <c r="D37" s="65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70">
        <v>22</v>
      </c>
      <c r="L37" s="7"/>
      <c r="M37" s="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42</v>
      </c>
    </row>
    <row r="38" spans="1:21" s="6" customFormat="1">
      <c r="A38" s="62">
        <v>42875</v>
      </c>
      <c r="B38" s="6" t="s">
        <v>38</v>
      </c>
      <c r="D38" s="65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70">
        <v>19</v>
      </c>
      <c r="L38" s="7"/>
      <c r="M38" s="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42</v>
      </c>
    </row>
    <row r="39" spans="1:21" s="6" customFormat="1">
      <c r="A39" s="62">
        <v>42875</v>
      </c>
      <c r="B39" s="6" t="s">
        <v>27</v>
      </c>
      <c r="D39" s="65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70">
        <v>5</v>
      </c>
      <c r="L39" s="7"/>
      <c r="M39" s="7"/>
      <c r="N39" s="6">
        <v>300</v>
      </c>
      <c r="O39" s="9">
        <f t="shared" si="5"/>
        <v>116000</v>
      </c>
      <c r="P39" s="6" t="s">
        <v>58</v>
      </c>
      <c r="Q39" s="9">
        <f>J39-O39</f>
        <v>193333.33333333337</v>
      </c>
      <c r="R39" s="5">
        <v>42877</v>
      </c>
      <c r="S39" s="11"/>
      <c r="T39" s="8"/>
      <c r="U39" s="6" t="s">
        <v>44</v>
      </c>
    </row>
    <row r="40" spans="1:21" s="6" customFormat="1">
      <c r="A40" s="62">
        <v>42875</v>
      </c>
      <c r="B40" s="6" t="s">
        <v>23</v>
      </c>
      <c r="D40" s="65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70">
        <v>5</v>
      </c>
      <c r="L40" s="7"/>
      <c r="M40" s="7"/>
      <c r="N40" s="6">
        <v>280</v>
      </c>
      <c r="O40" s="9">
        <f t="shared" si="5"/>
        <v>8960</v>
      </c>
      <c r="P40" s="6" t="s">
        <v>59</v>
      </c>
      <c r="Q40" s="9">
        <f t="shared" ref="Q40:Q45" si="7">J40-O40</f>
        <v>0</v>
      </c>
      <c r="R40" s="5">
        <v>42877</v>
      </c>
      <c r="S40" s="11"/>
      <c r="T40" s="8"/>
      <c r="U40" s="6" t="s">
        <v>42</v>
      </c>
    </row>
    <row r="41" spans="1:21" s="6" customFormat="1">
      <c r="A41" s="62">
        <v>42875</v>
      </c>
      <c r="B41" s="6" t="s">
        <v>24</v>
      </c>
      <c r="D41" s="65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70">
        <v>7</v>
      </c>
      <c r="L41" s="7"/>
      <c r="M41" s="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45</v>
      </c>
    </row>
    <row r="42" spans="1:21" s="6" customFormat="1">
      <c r="A42" s="62">
        <v>42875</v>
      </c>
      <c r="B42" s="6" t="s">
        <v>46</v>
      </c>
      <c r="D42" s="65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70">
        <v>3</v>
      </c>
      <c r="L42" s="7"/>
      <c r="M42" s="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47</v>
      </c>
    </row>
    <row r="43" spans="1:21" s="6" customFormat="1">
      <c r="A43" s="62">
        <v>42876</v>
      </c>
      <c r="B43" s="6" t="s">
        <v>17</v>
      </c>
      <c r="D43" s="65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70">
        <v>22</v>
      </c>
      <c r="L43" s="7"/>
      <c r="M43" s="7"/>
      <c r="N43" s="71">
        <v>250</v>
      </c>
      <c r="O43" s="67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62">
        <v>42876</v>
      </c>
      <c r="B44" s="6" t="s">
        <v>48</v>
      </c>
      <c r="D44" s="65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70">
        <v>23</v>
      </c>
      <c r="L44" s="7"/>
      <c r="M44" s="7"/>
      <c r="N44" s="71">
        <v>350</v>
      </c>
      <c r="O44" s="67">
        <f t="shared" si="8"/>
        <v>53900</v>
      </c>
      <c r="P44" s="6" t="s">
        <v>64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62">
        <v>42876</v>
      </c>
      <c r="B45" s="6" t="s">
        <v>49</v>
      </c>
      <c r="D45" s="65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70">
        <v>12</v>
      </c>
      <c r="L45" s="7"/>
      <c r="M45" s="7"/>
      <c r="N45" s="71">
        <v>350</v>
      </c>
      <c r="O45" s="67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62">
        <v>42876</v>
      </c>
      <c r="B46" s="6" t="s">
        <v>27</v>
      </c>
      <c r="D46" s="65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70">
        <v>11</v>
      </c>
      <c r="L46" s="7"/>
      <c r="M46" s="7"/>
      <c r="N46" s="71">
        <v>150</v>
      </c>
      <c r="O46" s="67">
        <f t="shared" si="8"/>
        <v>83900</v>
      </c>
      <c r="P46" s="6" t="s">
        <v>62</v>
      </c>
      <c r="Q46" s="9">
        <f>J46-O46</f>
        <v>363566.66666666669</v>
      </c>
      <c r="R46" s="5">
        <v>42877</v>
      </c>
      <c r="S46" s="11"/>
      <c r="T46" s="8" t="s">
        <v>63</v>
      </c>
    </row>
    <row r="47" spans="1:21" s="6" customFormat="1">
      <c r="A47" s="62">
        <v>42876</v>
      </c>
      <c r="B47" s="6" t="s">
        <v>23</v>
      </c>
      <c r="D47" s="65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70">
        <v>11</v>
      </c>
      <c r="L47" s="7"/>
      <c r="M47" s="7"/>
      <c r="N47" s="71">
        <v>250</v>
      </c>
      <c r="O47" s="67">
        <f t="shared" si="8"/>
        <v>60833.333333333336</v>
      </c>
      <c r="P47" s="6" t="s">
        <v>62</v>
      </c>
      <c r="Q47" s="9">
        <f>J47-O47</f>
        <v>133833.33333333334</v>
      </c>
      <c r="R47" s="5">
        <v>42877</v>
      </c>
      <c r="S47" s="11"/>
      <c r="T47" s="8" t="s">
        <v>63</v>
      </c>
    </row>
    <row r="48" spans="1:21" s="6" customFormat="1">
      <c r="A48" s="62">
        <v>42876</v>
      </c>
      <c r="B48" s="6" t="s">
        <v>34</v>
      </c>
      <c r="D48" s="65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70">
        <v>7</v>
      </c>
      <c r="L48" s="7"/>
      <c r="M48" s="7"/>
      <c r="N48" s="71">
        <v>250</v>
      </c>
      <c r="O48" s="67">
        <f t="shared" si="8"/>
        <v>53833.333333333336</v>
      </c>
      <c r="P48" s="6" t="s">
        <v>65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62">
        <v>42876</v>
      </c>
      <c r="B49" s="6" t="s">
        <v>36</v>
      </c>
      <c r="D49" s="65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70">
        <v>16</v>
      </c>
      <c r="L49" s="7"/>
      <c r="M49" s="7"/>
      <c r="N49" s="71">
        <v>250</v>
      </c>
      <c r="O49" s="67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62">
        <v>42876</v>
      </c>
      <c r="B50" s="6" t="s">
        <v>46</v>
      </c>
      <c r="D50" s="65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70">
        <v>13</v>
      </c>
      <c r="L50" s="7"/>
      <c r="M50" s="7"/>
      <c r="N50" s="71">
        <v>150</v>
      </c>
      <c r="O50" s="67">
        <f t="shared" si="8"/>
        <v>46900</v>
      </c>
      <c r="P50" s="6" t="s">
        <v>60</v>
      </c>
      <c r="Q50" s="9">
        <f>J50-O50</f>
        <v>203233.33333333334</v>
      </c>
      <c r="R50" s="5">
        <v>42877</v>
      </c>
      <c r="S50" s="11"/>
      <c r="T50" s="8" t="s">
        <v>61</v>
      </c>
    </row>
    <row r="51" spans="1:20" s="6" customFormat="1">
      <c r="A51" s="62">
        <v>42876</v>
      </c>
      <c r="B51" s="6" t="s">
        <v>50</v>
      </c>
      <c r="D51" s="65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70">
        <v>13</v>
      </c>
      <c r="L51" s="7"/>
      <c r="M51" s="7"/>
      <c r="N51" s="71">
        <v>200</v>
      </c>
      <c r="O51" s="67">
        <f t="shared" si="8"/>
        <v>52533.333333333336</v>
      </c>
      <c r="P51" s="6" t="s">
        <v>60</v>
      </c>
      <c r="Q51" s="9">
        <f>J51-O51</f>
        <v>157600</v>
      </c>
      <c r="R51" s="5">
        <v>42877</v>
      </c>
      <c r="S51" s="11"/>
      <c r="T51" s="8" t="s">
        <v>61</v>
      </c>
    </row>
    <row r="52" spans="1:20" s="6" customFormat="1">
      <c r="A52" s="62">
        <v>42877</v>
      </c>
      <c r="B52" s="6" t="s">
        <v>17</v>
      </c>
      <c r="D52" s="65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70">
        <v>22</v>
      </c>
      <c r="L52" s="7"/>
      <c r="M52" s="7"/>
      <c r="N52" s="71">
        <v>125</v>
      </c>
      <c r="O52" s="67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62">
        <v>42877</v>
      </c>
      <c r="B53" s="6" t="s">
        <v>48</v>
      </c>
      <c r="D53" s="65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70">
        <v>23</v>
      </c>
      <c r="L53" s="7"/>
      <c r="M53" s="7"/>
      <c r="N53" s="71">
        <v>200</v>
      </c>
      <c r="O53" s="67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62">
        <v>42877</v>
      </c>
      <c r="B54" s="6" t="s">
        <v>51</v>
      </c>
      <c r="D54" s="65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70">
        <v>12</v>
      </c>
      <c r="L54" s="7"/>
      <c r="M54" s="7"/>
      <c r="N54" s="71">
        <v>250</v>
      </c>
      <c r="O54" s="67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62">
        <v>42877</v>
      </c>
      <c r="B55" s="6" t="s">
        <v>52</v>
      </c>
      <c r="D55" s="65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70">
        <v>8</v>
      </c>
      <c r="L55" s="7"/>
      <c r="M55" s="7"/>
      <c r="N55" s="71">
        <v>175</v>
      </c>
      <c r="O55" s="67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62">
        <v>42877</v>
      </c>
      <c r="B56" s="6" t="s">
        <v>23</v>
      </c>
      <c r="D56" s="65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70">
        <v>11</v>
      </c>
      <c r="L56" s="7"/>
      <c r="M56" s="7"/>
      <c r="N56" s="71">
        <v>200</v>
      </c>
      <c r="O56" s="67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62">
        <v>42877</v>
      </c>
      <c r="B57" s="6" t="s">
        <v>36</v>
      </c>
      <c r="D57" s="65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70">
        <v>16</v>
      </c>
      <c r="L57" s="7"/>
      <c r="M57" s="7"/>
      <c r="N57" s="71">
        <v>250</v>
      </c>
      <c r="O57" s="67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62">
        <v>42877</v>
      </c>
      <c r="B58" s="6" t="s">
        <v>46</v>
      </c>
      <c r="D58" s="65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70">
        <v>13</v>
      </c>
      <c r="L58" s="7"/>
      <c r="M58" s="7"/>
      <c r="N58" s="71">
        <v>300</v>
      </c>
      <c r="O58" s="67">
        <f t="shared" si="10"/>
        <v>51000</v>
      </c>
      <c r="P58" s="6" t="s">
        <v>66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62">
        <v>42878</v>
      </c>
      <c r="B59" s="6" t="s">
        <v>20</v>
      </c>
      <c r="D59" s="65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70">
        <v>17</v>
      </c>
      <c r="L59" s="7"/>
      <c r="M59" s="7"/>
      <c r="N59" s="71">
        <v>175</v>
      </c>
      <c r="O59" s="67">
        <f t="shared" ref="O59:O122" si="12">N59*I59</f>
        <v>52733.333333333328</v>
      </c>
      <c r="P59" s="6" t="s">
        <v>68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62">
        <v>42878</v>
      </c>
      <c r="B60" s="6" t="s">
        <v>48</v>
      </c>
      <c r="D60" s="65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70">
        <v>23</v>
      </c>
      <c r="L60" s="7"/>
      <c r="M60" s="7"/>
      <c r="N60" s="71">
        <v>300</v>
      </c>
      <c r="O60" s="67">
        <f t="shared" si="12"/>
        <v>49100</v>
      </c>
      <c r="P60" s="6" t="s">
        <v>67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62">
        <v>42878</v>
      </c>
      <c r="B61" s="6" t="s">
        <v>51</v>
      </c>
      <c r="C61" s="6">
        <v>12</v>
      </c>
      <c r="D61" s="65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70">
        <v>12</v>
      </c>
      <c r="L61" s="7"/>
      <c r="M61" s="7"/>
      <c r="N61" s="71">
        <v>200</v>
      </c>
      <c r="O61" s="67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62">
        <v>42878</v>
      </c>
      <c r="B62" s="6" t="s">
        <v>27</v>
      </c>
      <c r="D62" s="65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70">
        <v>11</v>
      </c>
      <c r="L62" s="7"/>
      <c r="M62" s="7"/>
      <c r="N62" s="71">
        <v>200</v>
      </c>
      <c r="O62" s="67">
        <f t="shared" si="12"/>
        <v>21866.666666666664</v>
      </c>
      <c r="P62" s="6" t="s">
        <v>69</v>
      </c>
      <c r="Q62" s="9">
        <f>J62-O62</f>
        <v>16400</v>
      </c>
      <c r="S62" s="11"/>
      <c r="T62" s="8"/>
    </row>
    <row r="63" spans="1:20" s="6" customFormat="1">
      <c r="A63" s="62">
        <v>42878</v>
      </c>
      <c r="B63" s="6" t="s">
        <v>34</v>
      </c>
      <c r="C63" s="6">
        <v>7</v>
      </c>
      <c r="D63" s="65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70">
        <v>7</v>
      </c>
      <c r="L63" s="7"/>
      <c r="M63" s="7"/>
      <c r="N63" s="71">
        <v>300</v>
      </c>
      <c r="O63" s="67">
        <f t="shared" si="12"/>
        <v>33800</v>
      </c>
      <c r="P63" s="6" t="s">
        <v>70</v>
      </c>
      <c r="Q63" s="9">
        <f>J63-O63</f>
        <v>33800</v>
      </c>
      <c r="S63" s="11"/>
      <c r="T63" s="8"/>
    </row>
    <row r="64" spans="1:20" s="6" customFormat="1">
      <c r="A64" s="62">
        <v>42878</v>
      </c>
      <c r="B64" s="6" t="s">
        <v>36</v>
      </c>
      <c r="D64" s="65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70">
        <v>16</v>
      </c>
      <c r="L64" s="7"/>
      <c r="M64" s="7"/>
      <c r="N64" s="71">
        <v>200</v>
      </c>
      <c r="O64" s="67">
        <f t="shared" si="12"/>
        <v>65333.333333333336</v>
      </c>
      <c r="P64" s="6" t="s">
        <v>71</v>
      </c>
      <c r="Q64" s="9">
        <f>J64-O64</f>
        <v>143733.33333333334</v>
      </c>
      <c r="S64" s="11"/>
      <c r="T64" s="8"/>
    </row>
    <row r="65" spans="1:20" s="6" customFormat="1">
      <c r="A65" s="62">
        <v>42878</v>
      </c>
      <c r="B65" s="6" t="s">
        <v>55</v>
      </c>
      <c r="C65" s="6">
        <v>13</v>
      </c>
      <c r="D65" s="65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70">
        <v>13</v>
      </c>
      <c r="L65" s="7"/>
      <c r="M65" s="7"/>
      <c r="N65" s="71">
        <v>150</v>
      </c>
      <c r="O65" s="67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62">
        <v>42879</v>
      </c>
      <c r="B66" s="6" t="s">
        <v>107</v>
      </c>
      <c r="D66" s="65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/>
      <c r="L66" s="7">
        <v>50000</v>
      </c>
      <c r="M66" s="7">
        <f>L66/I66</f>
        <v>194.30051813471505</v>
      </c>
      <c r="N66" s="6">
        <v>200</v>
      </c>
      <c r="O66" s="9">
        <f t="shared" si="12"/>
        <v>51466.666666666664</v>
      </c>
      <c r="P66" s="6" t="s">
        <v>108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62">
        <v>42879</v>
      </c>
      <c r="B67" s="6" t="s">
        <v>48</v>
      </c>
      <c r="D67" s="65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7"/>
      <c r="M67" s="7"/>
      <c r="N67" s="6">
        <v>250</v>
      </c>
      <c r="O67" s="9">
        <f t="shared" si="12"/>
        <v>22833.333333333332</v>
      </c>
      <c r="P67" s="6" t="s">
        <v>109</v>
      </c>
      <c r="Q67" s="9">
        <f t="shared" si="13"/>
        <v>25573.333333333332</v>
      </c>
      <c r="S67" s="11"/>
      <c r="T67" s="8"/>
    </row>
    <row r="68" spans="1:20" s="6" customFormat="1">
      <c r="A68" s="62">
        <v>42879</v>
      </c>
      <c r="B68" s="6" t="s">
        <v>20</v>
      </c>
      <c r="D68" s="65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7">
        <v>50000</v>
      </c>
      <c r="M68" s="7">
        <f>L68/I68</f>
        <v>375</v>
      </c>
      <c r="N68" s="6">
        <v>375</v>
      </c>
      <c r="O68" s="9">
        <f t="shared" si="12"/>
        <v>50000</v>
      </c>
      <c r="P68" s="6" t="s">
        <v>110</v>
      </c>
      <c r="Q68" s="9">
        <f t="shared" si="13"/>
        <v>16666.666666666672</v>
      </c>
      <c r="S68" s="11"/>
      <c r="T68" s="8"/>
    </row>
    <row r="69" spans="1:20" s="6" customFormat="1">
      <c r="A69" s="62">
        <v>42879</v>
      </c>
      <c r="B69" s="6" t="s">
        <v>17</v>
      </c>
      <c r="D69" s="65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7">
        <v>25000</v>
      </c>
      <c r="M69" s="7">
        <f>L69/I69</f>
        <v>232.91925465838511</v>
      </c>
      <c r="N69" s="6">
        <v>225</v>
      </c>
      <c r="O69" s="9">
        <f t="shared" si="12"/>
        <v>24150</v>
      </c>
      <c r="P69" s="6" t="s">
        <v>112</v>
      </c>
      <c r="Q69" s="9">
        <f t="shared" si="13"/>
        <v>13416.666666666664</v>
      </c>
      <c r="S69" s="11"/>
      <c r="T69" s="8"/>
    </row>
    <row r="70" spans="1:20" s="6" customFormat="1">
      <c r="A70" s="62">
        <v>42879</v>
      </c>
      <c r="B70" s="6" t="s">
        <v>49</v>
      </c>
      <c r="D70" s="65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7">
        <v>50000</v>
      </c>
      <c r="M70" s="7">
        <f>L70/I70</f>
        <v>214.89971346704871</v>
      </c>
      <c r="N70" s="6">
        <v>225</v>
      </c>
      <c r="O70" s="9">
        <f t="shared" si="12"/>
        <v>52350</v>
      </c>
      <c r="P70" s="6" t="s">
        <v>111</v>
      </c>
      <c r="Q70" s="9">
        <f t="shared" si="13"/>
        <v>133783.33333333331</v>
      </c>
      <c r="S70" s="11"/>
      <c r="T70" s="8"/>
    </row>
    <row r="71" spans="1:20" s="6" customFormat="1">
      <c r="A71" s="62">
        <v>42879</v>
      </c>
      <c r="B71" s="6" t="s">
        <v>36</v>
      </c>
      <c r="D71" s="65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7"/>
      <c r="M71" s="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62">
        <v>42879</v>
      </c>
      <c r="B72" s="15" t="s">
        <v>113</v>
      </c>
      <c r="D72" s="66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7">
        <v>50000</v>
      </c>
      <c r="M72" s="7">
        <f t="shared" si="16"/>
        <v>167.78523489932886</v>
      </c>
      <c r="N72" s="15">
        <v>200</v>
      </c>
      <c r="O72" s="16">
        <f t="shared" si="12"/>
        <v>59600</v>
      </c>
      <c r="P72" s="15" t="s">
        <v>114</v>
      </c>
      <c r="Q72" s="16">
        <f t="shared" si="13"/>
        <v>238400</v>
      </c>
      <c r="T72" s="17" t="s">
        <v>115</v>
      </c>
    </row>
    <row r="73" spans="1:20">
      <c r="A73" s="62">
        <v>42880</v>
      </c>
      <c r="B73" s="15" t="s">
        <v>52</v>
      </c>
      <c r="D73" s="66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72"/>
    </row>
    <row r="74" spans="1:20">
      <c r="A74" s="62">
        <v>42880</v>
      </c>
      <c r="B74" s="15" t="s">
        <v>116</v>
      </c>
      <c r="D74" s="66">
        <v>0.5</v>
      </c>
      <c r="E74" s="15">
        <v>900</v>
      </c>
      <c r="F74" s="15">
        <v>171</v>
      </c>
      <c r="I74" s="16">
        <f t="shared" ref="I74:I106" si="17">AVERAGE(F74:H74)/D74</f>
        <v>342</v>
      </c>
      <c r="J74" s="16">
        <f t="shared" ref="J74:J137" si="18">I74*E74</f>
        <v>307800</v>
      </c>
      <c r="K74" s="15">
        <v>10</v>
      </c>
      <c r="L74" s="15">
        <v>50000</v>
      </c>
      <c r="M74" s="7">
        <f t="shared" si="16"/>
        <v>146.19883040935673</v>
      </c>
      <c r="N74" s="15">
        <v>225</v>
      </c>
      <c r="O74" s="16">
        <f t="shared" si="12"/>
        <v>76950</v>
      </c>
      <c r="P74" s="15" t="s">
        <v>118</v>
      </c>
      <c r="Q74" s="16">
        <f t="shared" si="13"/>
        <v>230850</v>
      </c>
      <c r="T74" s="72" t="s">
        <v>115</v>
      </c>
    </row>
    <row r="75" spans="1:20">
      <c r="A75" s="62">
        <v>42880</v>
      </c>
      <c r="B75" s="15" t="s">
        <v>117</v>
      </c>
      <c r="D75" s="66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5">
        <v>50000</v>
      </c>
      <c r="M75" s="7">
        <f t="shared" si="16"/>
        <v>161.29032258064515</v>
      </c>
      <c r="N75" s="15">
        <v>225</v>
      </c>
      <c r="O75" s="16">
        <f t="shared" si="12"/>
        <v>69750</v>
      </c>
      <c r="P75" s="15" t="s">
        <v>120</v>
      </c>
      <c r="Q75" s="16">
        <f t="shared" si="13"/>
        <v>178250</v>
      </c>
      <c r="T75" s="72" t="s">
        <v>115</v>
      </c>
    </row>
    <row r="76" spans="1:20">
      <c r="A76" s="62">
        <v>42880</v>
      </c>
      <c r="B76" s="15" t="s">
        <v>20</v>
      </c>
      <c r="D76" s="66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73">
        <v>42880</v>
      </c>
      <c r="B77" s="15" t="s">
        <v>107</v>
      </c>
      <c r="D77" s="66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73">
        <v>42880</v>
      </c>
      <c r="B78" s="15" t="s">
        <v>17</v>
      </c>
      <c r="D78" s="66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5">
        <v>50000</v>
      </c>
      <c r="M78" s="41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73">
        <v>42881</v>
      </c>
      <c r="B79" s="15" t="s">
        <v>116</v>
      </c>
      <c r="D79" s="66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5">
        <v>25000</v>
      </c>
      <c r="M79" s="41">
        <f>L79/I79</f>
        <v>105.04201680672269</v>
      </c>
      <c r="N79" s="15">
        <v>150</v>
      </c>
      <c r="O79" s="16">
        <f t="shared" si="12"/>
        <v>35700</v>
      </c>
      <c r="P79" s="15" t="s">
        <v>127</v>
      </c>
      <c r="Q79" s="16">
        <f t="shared" si="13"/>
        <v>154700</v>
      </c>
    </row>
    <row r="80" spans="1:20">
      <c r="A80" s="73">
        <v>42881</v>
      </c>
      <c r="B80" s="15" t="s">
        <v>39</v>
      </c>
      <c r="D80" s="66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5">
        <v>47000</v>
      </c>
      <c r="M80" s="41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129</v>
      </c>
      <c r="Q80" s="16">
        <f t="shared" si="13"/>
        <v>85433.333333333328</v>
      </c>
    </row>
    <row r="81" spans="1:20">
      <c r="A81" s="73">
        <v>42881</v>
      </c>
      <c r="B81" s="15" t="s">
        <v>107</v>
      </c>
      <c r="D81" s="66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5">
        <v>32000</v>
      </c>
      <c r="M81" s="41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63">
        <v>42881</v>
      </c>
      <c r="B82" s="15" t="s">
        <v>20</v>
      </c>
      <c r="D82" s="66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5">
        <v>30000</v>
      </c>
      <c r="M82" s="41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63">
        <v>42881</v>
      </c>
      <c r="B83" s="15" t="s">
        <v>48</v>
      </c>
      <c r="D83" s="66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5">
        <v>32000</v>
      </c>
      <c r="M83" s="41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63">
        <v>42881</v>
      </c>
      <c r="B84" s="15" t="s">
        <v>128</v>
      </c>
      <c r="D84" s="66">
        <v>0.5</v>
      </c>
      <c r="E84" s="15">
        <v>800</v>
      </c>
      <c r="F84" s="15" t="s">
        <v>83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5">
        <v>50000</v>
      </c>
      <c r="M84" s="41">
        <f t="shared" si="19"/>
        <v>735.29411764705878</v>
      </c>
      <c r="N84" s="15">
        <v>650</v>
      </c>
      <c r="O84" s="16">
        <f t="shared" si="12"/>
        <v>44200</v>
      </c>
      <c r="P84" s="15" t="s">
        <v>130</v>
      </c>
      <c r="Q84" s="16">
        <f t="shared" si="13"/>
        <v>10200</v>
      </c>
    </row>
    <row r="85" spans="1:20">
      <c r="A85" s="63">
        <v>42881</v>
      </c>
      <c r="B85" s="15" t="s">
        <v>34</v>
      </c>
      <c r="D85" s="66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5">
        <v>50000</v>
      </c>
      <c r="M85" s="41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131</v>
      </c>
      <c r="Q85" s="16">
        <f t="shared" si="13"/>
        <v>57866.666666666664</v>
      </c>
      <c r="T85" s="17" t="s">
        <v>115</v>
      </c>
    </row>
    <row r="86" spans="1:20">
      <c r="A86" s="63">
        <v>42882</v>
      </c>
      <c r="B86" s="15" t="s">
        <v>50</v>
      </c>
      <c r="C86" s="15">
        <v>6</v>
      </c>
      <c r="D86" s="66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5">
        <v>50000</v>
      </c>
      <c r="M86" s="41">
        <f t="shared" si="19"/>
        <v>373.13432835820896</v>
      </c>
      <c r="N86" s="15">
        <v>400</v>
      </c>
      <c r="O86" s="16">
        <f t="shared" si="12"/>
        <v>53600</v>
      </c>
      <c r="P86" s="15" t="s">
        <v>132</v>
      </c>
      <c r="Q86" s="16">
        <f t="shared" si="13"/>
        <v>58960</v>
      </c>
    </row>
    <row r="87" spans="1:20">
      <c r="A87" s="63">
        <v>42882</v>
      </c>
      <c r="B87" s="15" t="s">
        <v>34</v>
      </c>
      <c r="C87" s="15">
        <v>6</v>
      </c>
      <c r="D87" s="66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5">
        <v>50000</v>
      </c>
      <c r="M87" s="41">
        <f t="shared" si="19"/>
        <v>263.15789473684208</v>
      </c>
      <c r="N87" s="15">
        <v>275</v>
      </c>
      <c r="O87" s="16">
        <f t="shared" si="12"/>
        <v>52250</v>
      </c>
      <c r="P87" s="15" t="s">
        <v>133</v>
      </c>
      <c r="Q87" s="16">
        <f t="shared" si="13"/>
        <v>104500</v>
      </c>
    </row>
    <row r="88" spans="1:20">
      <c r="A88" s="63">
        <v>42882</v>
      </c>
      <c r="B88" s="15" t="s">
        <v>116</v>
      </c>
      <c r="C88" s="15">
        <v>6</v>
      </c>
      <c r="D88" s="66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41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63">
        <v>42882</v>
      </c>
      <c r="B89" s="15" t="s">
        <v>52</v>
      </c>
      <c r="C89" s="15">
        <v>6</v>
      </c>
      <c r="D89" s="66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41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63">
        <v>42882</v>
      </c>
      <c r="B90" s="15" t="s">
        <v>49</v>
      </c>
      <c r="C90" s="15">
        <v>6</v>
      </c>
      <c r="D90" s="66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41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63">
        <v>42882</v>
      </c>
      <c r="B91" s="15" t="s">
        <v>51</v>
      </c>
      <c r="C91" s="15">
        <v>6</v>
      </c>
      <c r="D91" s="66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41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63">
        <v>42882</v>
      </c>
      <c r="B92" s="15" t="s">
        <v>25</v>
      </c>
      <c r="C92" s="15">
        <v>6</v>
      </c>
      <c r="D92" s="66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41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63">
        <v>42882</v>
      </c>
      <c r="B93" s="15" t="s">
        <v>117</v>
      </c>
      <c r="C93" s="15">
        <v>7</v>
      </c>
      <c r="D93" s="66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41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63">
        <v>42882</v>
      </c>
      <c r="B94" s="15" t="s">
        <v>39</v>
      </c>
      <c r="C94" s="15">
        <v>7</v>
      </c>
      <c r="D94" s="66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41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63">
        <v>42882</v>
      </c>
      <c r="B95" s="15" t="s">
        <v>20</v>
      </c>
      <c r="C95" s="15">
        <v>7</v>
      </c>
      <c r="D95" s="66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41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63">
        <v>42882</v>
      </c>
      <c r="B96" s="15" t="s">
        <v>128</v>
      </c>
      <c r="C96" s="15">
        <v>7</v>
      </c>
      <c r="D96" s="66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5">
        <v>50000</v>
      </c>
      <c r="M96" s="41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135</v>
      </c>
      <c r="Q96" s="16">
        <f t="shared" si="13"/>
        <v>150280</v>
      </c>
      <c r="T96" s="17" t="s">
        <v>134</v>
      </c>
    </row>
    <row r="97" spans="1:20">
      <c r="A97" s="63">
        <v>42882</v>
      </c>
      <c r="B97" s="15" t="s">
        <v>50</v>
      </c>
      <c r="C97" s="15">
        <v>7</v>
      </c>
      <c r="D97" s="66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5">
        <v>25000</v>
      </c>
      <c r="M97" s="41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137</v>
      </c>
      <c r="Q97" s="16">
        <f t="shared" si="13"/>
        <v>100833.33333333333</v>
      </c>
      <c r="T97" s="17" t="s">
        <v>136</v>
      </c>
    </row>
    <row r="98" spans="1:20">
      <c r="I98" s="16" t="e">
        <f t="shared" si="17"/>
        <v>#DIV/0!</v>
      </c>
      <c r="J98" s="16" t="e">
        <f t="shared" si="18"/>
        <v>#DIV/0!</v>
      </c>
      <c r="M98" s="41" t="e">
        <f t="shared" si="19"/>
        <v>#DIV/0!</v>
      </c>
      <c r="O98" s="16" t="e">
        <f t="shared" si="12"/>
        <v>#DIV/0!</v>
      </c>
      <c r="Q98" s="16" t="e">
        <f t="shared" si="13"/>
        <v>#DIV/0!</v>
      </c>
    </row>
    <row r="99" spans="1:20">
      <c r="I99" s="16" t="e">
        <f t="shared" si="17"/>
        <v>#DIV/0!</v>
      </c>
      <c r="J99" s="16" t="e">
        <f t="shared" si="18"/>
        <v>#DIV/0!</v>
      </c>
      <c r="M99" s="41" t="e">
        <f t="shared" si="19"/>
        <v>#DIV/0!</v>
      </c>
      <c r="O99" s="16" t="e">
        <f t="shared" si="12"/>
        <v>#DIV/0!</v>
      </c>
      <c r="Q99" s="16" t="e">
        <f t="shared" si="13"/>
        <v>#DIV/0!</v>
      </c>
    </row>
    <row r="100" spans="1:20">
      <c r="I100" s="16" t="e">
        <f t="shared" si="17"/>
        <v>#DIV/0!</v>
      </c>
      <c r="J100" s="16" t="e">
        <f t="shared" si="18"/>
        <v>#DIV/0!</v>
      </c>
      <c r="M100" s="41" t="e">
        <f t="shared" si="19"/>
        <v>#DIV/0!</v>
      </c>
      <c r="O100" s="16" t="e">
        <f t="shared" si="12"/>
        <v>#DIV/0!</v>
      </c>
      <c r="Q100" s="16" t="e">
        <f t="shared" si="13"/>
        <v>#DIV/0!</v>
      </c>
    </row>
    <row r="101" spans="1:20">
      <c r="I101" s="16" t="e">
        <f t="shared" si="17"/>
        <v>#DIV/0!</v>
      </c>
      <c r="J101" s="16" t="e">
        <f t="shared" si="18"/>
        <v>#DIV/0!</v>
      </c>
      <c r="M101" s="41" t="e">
        <f t="shared" si="19"/>
        <v>#DIV/0!</v>
      </c>
      <c r="O101" s="16" t="e">
        <f t="shared" si="12"/>
        <v>#DIV/0!</v>
      </c>
      <c r="Q101" s="16" t="e">
        <f t="shared" si="13"/>
        <v>#DIV/0!</v>
      </c>
    </row>
    <row r="102" spans="1:20">
      <c r="I102" s="16" t="e">
        <f t="shared" si="17"/>
        <v>#DIV/0!</v>
      </c>
      <c r="J102" s="16" t="e">
        <f t="shared" si="18"/>
        <v>#DIV/0!</v>
      </c>
      <c r="M102" s="41" t="e">
        <f t="shared" si="19"/>
        <v>#DIV/0!</v>
      </c>
      <c r="O102" s="16" t="e">
        <f t="shared" si="12"/>
        <v>#DIV/0!</v>
      </c>
      <c r="Q102" s="16" t="e">
        <f t="shared" si="13"/>
        <v>#DIV/0!</v>
      </c>
    </row>
    <row r="103" spans="1:20">
      <c r="I103" s="16" t="e">
        <f t="shared" si="17"/>
        <v>#DIV/0!</v>
      </c>
      <c r="J103" s="16" t="e">
        <f t="shared" si="18"/>
        <v>#DIV/0!</v>
      </c>
      <c r="M103" s="41" t="e">
        <f t="shared" si="19"/>
        <v>#DIV/0!</v>
      </c>
      <c r="O103" s="16" t="e">
        <f t="shared" si="12"/>
        <v>#DIV/0!</v>
      </c>
      <c r="Q103" s="16" t="e">
        <f t="shared" si="13"/>
        <v>#DIV/0!</v>
      </c>
    </row>
    <row r="104" spans="1:20">
      <c r="I104" s="16" t="e">
        <f t="shared" si="17"/>
        <v>#DIV/0!</v>
      </c>
      <c r="J104" s="16" t="e">
        <f t="shared" si="18"/>
        <v>#DIV/0!</v>
      </c>
      <c r="M104" s="41" t="e">
        <f t="shared" si="19"/>
        <v>#DIV/0!</v>
      </c>
      <c r="O104" s="16" t="e">
        <f t="shared" si="12"/>
        <v>#DIV/0!</v>
      </c>
      <c r="Q104" s="16" t="e">
        <f t="shared" si="13"/>
        <v>#DIV/0!</v>
      </c>
    </row>
    <row r="105" spans="1:20">
      <c r="I105" s="16" t="e">
        <f t="shared" si="17"/>
        <v>#DIV/0!</v>
      </c>
      <c r="J105" s="16" t="e">
        <f t="shared" si="18"/>
        <v>#DIV/0!</v>
      </c>
      <c r="M105" s="41" t="e">
        <f t="shared" si="19"/>
        <v>#DIV/0!</v>
      </c>
      <c r="O105" s="16" t="e">
        <f t="shared" si="12"/>
        <v>#DIV/0!</v>
      </c>
      <c r="Q105" s="16" t="e">
        <f t="shared" si="13"/>
        <v>#DIV/0!</v>
      </c>
    </row>
    <row r="106" spans="1:20">
      <c r="I106" s="74" t="e">
        <f>AVERAGE(F106:H106)/D106</f>
        <v>#DIV/0!</v>
      </c>
      <c r="J106" s="16" t="e">
        <f t="shared" si="18"/>
        <v>#DIV/0!</v>
      </c>
      <c r="M106" s="41" t="e">
        <f t="shared" si="19"/>
        <v>#DIV/0!</v>
      </c>
      <c r="O106" s="16" t="e">
        <f t="shared" si="12"/>
        <v>#DIV/0!</v>
      </c>
      <c r="Q106" s="16" t="e">
        <f t="shared" si="13"/>
        <v>#DIV/0!</v>
      </c>
    </row>
    <row r="107" spans="1:20">
      <c r="I107" s="74" t="e">
        <f t="shared" ref="I107:I170" si="20">AVERAGE(F107:H107)/D107</f>
        <v>#DIV/0!</v>
      </c>
      <c r="J107" s="16" t="e">
        <f t="shared" si="18"/>
        <v>#DIV/0!</v>
      </c>
      <c r="M107" s="41" t="e">
        <f t="shared" si="19"/>
        <v>#DIV/0!</v>
      </c>
      <c r="O107" s="16" t="e">
        <f t="shared" si="12"/>
        <v>#DIV/0!</v>
      </c>
      <c r="Q107" s="16" t="e">
        <f t="shared" si="13"/>
        <v>#DIV/0!</v>
      </c>
    </row>
    <row r="108" spans="1:20">
      <c r="I108" s="74" t="e">
        <f t="shared" si="20"/>
        <v>#DIV/0!</v>
      </c>
      <c r="J108" s="16" t="e">
        <f t="shared" si="18"/>
        <v>#DIV/0!</v>
      </c>
      <c r="M108" s="41" t="e">
        <f t="shared" si="19"/>
        <v>#DIV/0!</v>
      </c>
      <c r="O108" s="16" t="e">
        <f t="shared" si="12"/>
        <v>#DIV/0!</v>
      </c>
      <c r="Q108" s="16" t="e">
        <f t="shared" si="13"/>
        <v>#DIV/0!</v>
      </c>
    </row>
    <row r="109" spans="1:20">
      <c r="I109" s="74" t="e">
        <f t="shared" si="20"/>
        <v>#DIV/0!</v>
      </c>
      <c r="J109" s="16" t="e">
        <f t="shared" si="18"/>
        <v>#DIV/0!</v>
      </c>
      <c r="M109" s="41" t="e">
        <f t="shared" si="19"/>
        <v>#DIV/0!</v>
      </c>
      <c r="O109" s="16" t="e">
        <f t="shared" si="12"/>
        <v>#DIV/0!</v>
      </c>
      <c r="Q109" s="16" t="e">
        <f t="shared" si="13"/>
        <v>#DIV/0!</v>
      </c>
    </row>
    <row r="110" spans="1:20">
      <c r="I110" s="74" t="e">
        <f t="shared" si="20"/>
        <v>#DIV/0!</v>
      </c>
      <c r="J110" s="16" t="e">
        <f t="shared" si="18"/>
        <v>#DIV/0!</v>
      </c>
      <c r="M110" s="41" t="e">
        <f t="shared" si="19"/>
        <v>#DIV/0!</v>
      </c>
      <c r="O110" s="16" t="e">
        <f t="shared" si="12"/>
        <v>#DIV/0!</v>
      </c>
      <c r="Q110" s="16" t="e">
        <f t="shared" si="13"/>
        <v>#DIV/0!</v>
      </c>
    </row>
    <row r="111" spans="1:20">
      <c r="I111" s="74" t="e">
        <f t="shared" si="20"/>
        <v>#DIV/0!</v>
      </c>
      <c r="J111" s="16" t="e">
        <f t="shared" si="18"/>
        <v>#DIV/0!</v>
      </c>
      <c r="M111" s="41" t="e">
        <f t="shared" si="19"/>
        <v>#DIV/0!</v>
      </c>
      <c r="O111" s="16" t="e">
        <f t="shared" si="12"/>
        <v>#DIV/0!</v>
      </c>
      <c r="Q111" s="16" t="e">
        <f t="shared" si="13"/>
        <v>#DIV/0!</v>
      </c>
    </row>
    <row r="112" spans="1:20">
      <c r="I112" s="74" t="e">
        <f t="shared" si="20"/>
        <v>#DIV/0!</v>
      </c>
      <c r="J112" s="16" t="e">
        <f t="shared" si="18"/>
        <v>#DIV/0!</v>
      </c>
      <c r="M112" s="41" t="e">
        <f t="shared" si="19"/>
        <v>#DIV/0!</v>
      </c>
      <c r="O112" s="16" t="e">
        <f t="shared" si="12"/>
        <v>#DIV/0!</v>
      </c>
      <c r="Q112" s="16" t="e">
        <f t="shared" si="13"/>
        <v>#DIV/0!</v>
      </c>
    </row>
    <row r="113" spans="9:17">
      <c r="I113" s="74" t="e">
        <f t="shared" si="20"/>
        <v>#DIV/0!</v>
      </c>
      <c r="J113" s="16" t="e">
        <f t="shared" si="18"/>
        <v>#DIV/0!</v>
      </c>
      <c r="M113" s="41" t="e">
        <f t="shared" si="19"/>
        <v>#DIV/0!</v>
      </c>
      <c r="O113" s="16" t="e">
        <f t="shared" si="12"/>
        <v>#DIV/0!</v>
      </c>
      <c r="Q113" s="16" t="e">
        <f t="shared" si="13"/>
        <v>#DIV/0!</v>
      </c>
    </row>
    <row r="114" spans="9:17">
      <c r="I114" s="74" t="e">
        <f t="shared" si="20"/>
        <v>#DIV/0!</v>
      </c>
      <c r="J114" s="16" t="e">
        <f t="shared" si="18"/>
        <v>#DIV/0!</v>
      </c>
      <c r="M114" s="41" t="e">
        <f t="shared" si="19"/>
        <v>#DIV/0!</v>
      </c>
      <c r="O114" s="16" t="e">
        <f t="shared" si="12"/>
        <v>#DIV/0!</v>
      </c>
      <c r="Q114" s="16" t="e">
        <f t="shared" si="13"/>
        <v>#DIV/0!</v>
      </c>
    </row>
    <row r="115" spans="9:17">
      <c r="I115" s="74" t="e">
        <f t="shared" si="20"/>
        <v>#DIV/0!</v>
      </c>
      <c r="J115" s="16" t="e">
        <f t="shared" si="18"/>
        <v>#DIV/0!</v>
      </c>
      <c r="M115" s="41" t="e">
        <f t="shared" si="19"/>
        <v>#DIV/0!</v>
      </c>
      <c r="O115" s="16" t="e">
        <f t="shared" si="12"/>
        <v>#DIV/0!</v>
      </c>
      <c r="Q115" s="16" t="e">
        <f t="shared" si="13"/>
        <v>#DIV/0!</v>
      </c>
    </row>
    <row r="116" spans="9:17">
      <c r="I116" s="74" t="e">
        <f t="shared" si="20"/>
        <v>#DIV/0!</v>
      </c>
      <c r="J116" s="16" t="e">
        <f t="shared" si="18"/>
        <v>#DIV/0!</v>
      </c>
      <c r="M116" s="41" t="e">
        <f t="shared" si="19"/>
        <v>#DIV/0!</v>
      </c>
      <c r="O116" s="16" t="e">
        <f t="shared" si="12"/>
        <v>#DIV/0!</v>
      </c>
      <c r="Q116" s="16" t="e">
        <f t="shared" si="13"/>
        <v>#DIV/0!</v>
      </c>
    </row>
    <row r="117" spans="9:17">
      <c r="I117" s="74" t="e">
        <f t="shared" si="20"/>
        <v>#DIV/0!</v>
      </c>
      <c r="J117" s="16" t="e">
        <f t="shared" si="18"/>
        <v>#DIV/0!</v>
      </c>
      <c r="M117" s="41" t="e">
        <f t="shared" si="19"/>
        <v>#DIV/0!</v>
      </c>
      <c r="O117" s="16" t="e">
        <f t="shared" si="12"/>
        <v>#DIV/0!</v>
      </c>
      <c r="Q117" s="16" t="e">
        <f t="shared" si="13"/>
        <v>#DIV/0!</v>
      </c>
    </row>
    <row r="118" spans="9:17">
      <c r="I118" s="74" t="e">
        <f t="shared" si="20"/>
        <v>#DIV/0!</v>
      </c>
      <c r="J118" s="16" t="e">
        <f t="shared" si="18"/>
        <v>#DIV/0!</v>
      </c>
      <c r="M118" s="41" t="e">
        <f t="shared" si="19"/>
        <v>#DIV/0!</v>
      </c>
      <c r="O118" s="16" t="e">
        <f t="shared" si="12"/>
        <v>#DIV/0!</v>
      </c>
      <c r="Q118" s="16" t="e">
        <f t="shared" si="13"/>
        <v>#DIV/0!</v>
      </c>
    </row>
    <row r="119" spans="9:17">
      <c r="I119" s="74" t="e">
        <f t="shared" si="20"/>
        <v>#DIV/0!</v>
      </c>
      <c r="J119" s="16" t="e">
        <f t="shared" si="18"/>
        <v>#DIV/0!</v>
      </c>
      <c r="M119" s="41" t="e">
        <f t="shared" si="19"/>
        <v>#DIV/0!</v>
      </c>
      <c r="O119" s="16" t="e">
        <f t="shared" si="12"/>
        <v>#DIV/0!</v>
      </c>
      <c r="Q119" s="16" t="e">
        <f t="shared" si="13"/>
        <v>#DIV/0!</v>
      </c>
    </row>
    <row r="120" spans="9:17">
      <c r="I120" s="74" t="e">
        <f t="shared" si="20"/>
        <v>#DIV/0!</v>
      </c>
      <c r="J120" s="16" t="e">
        <f t="shared" si="18"/>
        <v>#DIV/0!</v>
      </c>
      <c r="M120" s="41" t="e">
        <f t="shared" si="19"/>
        <v>#DIV/0!</v>
      </c>
      <c r="O120" s="16" t="e">
        <f t="shared" si="12"/>
        <v>#DIV/0!</v>
      </c>
      <c r="Q120" s="16" t="e">
        <f t="shared" si="13"/>
        <v>#DIV/0!</v>
      </c>
    </row>
    <row r="121" spans="9:17">
      <c r="I121" s="74" t="e">
        <f t="shared" si="20"/>
        <v>#DIV/0!</v>
      </c>
      <c r="J121" s="16" t="e">
        <f t="shared" si="18"/>
        <v>#DIV/0!</v>
      </c>
      <c r="M121" s="41" t="e">
        <f t="shared" si="19"/>
        <v>#DIV/0!</v>
      </c>
      <c r="O121" s="16" t="e">
        <f t="shared" si="12"/>
        <v>#DIV/0!</v>
      </c>
      <c r="Q121" s="16" t="e">
        <f t="shared" si="13"/>
        <v>#DIV/0!</v>
      </c>
    </row>
    <row r="122" spans="9:17">
      <c r="I122" s="74" t="e">
        <f t="shared" si="20"/>
        <v>#DIV/0!</v>
      </c>
      <c r="J122" s="16" t="e">
        <f t="shared" si="18"/>
        <v>#DIV/0!</v>
      </c>
      <c r="M122" s="41" t="e">
        <f t="shared" si="19"/>
        <v>#DIV/0!</v>
      </c>
      <c r="O122" s="16" t="e">
        <f t="shared" si="12"/>
        <v>#DIV/0!</v>
      </c>
      <c r="Q122" s="16" t="e">
        <f t="shared" si="13"/>
        <v>#DIV/0!</v>
      </c>
    </row>
    <row r="123" spans="9:17">
      <c r="I123" s="74" t="e">
        <f t="shared" si="20"/>
        <v>#DIV/0!</v>
      </c>
      <c r="J123" s="16" t="e">
        <f t="shared" si="18"/>
        <v>#DIV/0!</v>
      </c>
      <c r="M123" s="41" t="e">
        <f t="shared" si="19"/>
        <v>#DIV/0!</v>
      </c>
      <c r="O123" s="16" t="e">
        <f t="shared" ref="O123:O186" si="21">N123*I123</f>
        <v>#DIV/0!</v>
      </c>
      <c r="Q123" s="16" t="e">
        <f t="shared" si="13"/>
        <v>#DIV/0!</v>
      </c>
    </row>
    <row r="124" spans="9:17">
      <c r="I124" s="74" t="e">
        <f t="shared" si="20"/>
        <v>#DIV/0!</v>
      </c>
      <c r="J124" s="16" t="e">
        <f t="shared" si="18"/>
        <v>#DIV/0!</v>
      </c>
      <c r="M124" s="41" t="e">
        <f t="shared" si="19"/>
        <v>#DIV/0!</v>
      </c>
      <c r="O124" s="16" t="e">
        <f t="shared" si="21"/>
        <v>#DIV/0!</v>
      </c>
      <c r="Q124" s="16" t="e">
        <f t="shared" si="13"/>
        <v>#DIV/0!</v>
      </c>
    </row>
    <row r="125" spans="9:17">
      <c r="I125" s="74" t="e">
        <f t="shared" si="20"/>
        <v>#DIV/0!</v>
      </c>
      <c r="J125" s="16" t="e">
        <f t="shared" si="18"/>
        <v>#DIV/0!</v>
      </c>
      <c r="M125" s="41" t="e">
        <f t="shared" si="19"/>
        <v>#DIV/0!</v>
      </c>
      <c r="O125" s="16" t="e">
        <f t="shared" si="21"/>
        <v>#DIV/0!</v>
      </c>
      <c r="Q125" s="16" t="e">
        <f t="shared" si="13"/>
        <v>#DIV/0!</v>
      </c>
    </row>
    <row r="126" spans="9:17">
      <c r="I126" s="74" t="e">
        <f t="shared" si="20"/>
        <v>#DIV/0!</v>
      </c>
      <c r="J126" s="16" t="e">
        <f t="shared" si="18"/>
        <v>#DIV/0!</v>
      </c>
      <c r="M126" s="41" t="e">
        <f t="shared" si="19"/>
        <v>#DIV/0!</v>
      </c>
      <c r="O126" s="16" t="e">
        <f t="shared" si="21"/>
        <v>#DIV/0!</v>
      </c>
      <c r="Q126" s="16" t="e">
        <f t="shared" si="13"/>
        <v>#DIV/0!</v>
      </c>
    </row>
    <row r="127" spans="9:17">
      <c r="I127" s="74" t="e">
        <f t="shared" si="20"/>
        <v>#DIV/0!</v>
      </c>
      <c r="J127" s="16" t="e">
        <f t="shared" si="18"/>
        <v>#DIV/0!</v>
      </c>
      <c r="M127" s="41" t="e">
        <f t="shared" si="19"/>
        <v>#DIV/0!</v>
      </c>
      <c r="O127" s="16" t="e">
        <f t="shared" si="21"/>
        <v>#DIV/0!</v>
      </c>
      <c r="Q127" s="16" t="e">
        <f t="shared" si="13"/>
        <v>#DIV/0!</v>
      </c>
    </row>
    <row r="128" spans="9:17">
      <c r="I128" s="74" t="e">
        <f t="shared" si="20"/>
        <v>#DIV/0!</v>
      </c>
      <c r="J128" s="16" t="e">
        <f t="shared" si="18"/>
        <v>#DIV/0!</v>
      </c>
      <c r="M128" s="41" t="e">
        <f t="shared" si="19"/>
        <v>#DIV/0!</v>
      </c>
      <c r="O128" s="16" t="e">
        <f t="shared" si="21"/>
        <v>#DIV/0!</v>
      </c>
      <c r="Q128" s="16" t="e">
        <f t="shared" si="13"/>
        <v>#DIV/0!</v>
      </c>
    </row>
    <row r="129" spans="9:17">
      <c r="I129" s="74" t="e">
        <f t="shared" si="20"/>
        <v>#DIV/0!</v>
      </c>
      <c r="J129" s="16" t="e">
        <f t="shared" si="18"/>
        <v>#DIV/0!</v>
      </c>
      <c r="M129" s="41" t="e">
        <f t="shared" si="19"/>
        <v>#DIV/0!</v>
      </c>
      <c r="O129" s="16" t="e">
        <f t="shared" si="21"/>
        <v>#DIV/0!</v>
      </c>
      <c r="Q129" s="16" t="e">
        <f t="shared" ref="Q129:Q192" si="22">J129-O129</f>
        <v>#DIV/0!</v>
      </c>
    </row>
    <row r="130" spans="9:17">
      <c r="I130" s="74" t="e">
        <f t="shared" si="20"/>
        <v>#DIV/0!</v>
      </c>
      <c r="J130" s="16" t="e">
        <f t="shared" si="18"/>
        <v>#DIV/0!</v>
      </c>
      <c r="M130" s="41" t="e">
        <f t="shared" si="19"/>
        <v>#DIV/0!</v>
      </c>
      <c r="O130" s="16" t="e">
        <f t="shared" si="21"/>
        <v>#DIV/0!</v>
      </c>
      <c r="Q130" s="16" t="e">
        <f t="shared" si="22"/>
        <v>#DIV/0!</v>
      </c>
    </row>
    <row r="131" spans="9:17">
      <c r="I131" s="74" t="e">
        <f t="shared" si="20"/>
        <v>#DIV/0!</v>
      </c>
      <c r="J131" s="16" t="e">
        <f t="shared" si="18"/>
        <v>#DIV/0!</v>
      </c>
      <c r="M131" s="41" t="e">
        <f t="shared" si="19"/>
        <v>#DIV/0!</v>
      </c>
      <c r="O131" s="16" t="e">
        <f t="shared" si="21"/>
        <v>#DIV/0!</v>
      </c>
      <c r="Q131" s="16" t="e">
        <f t="shared" si="22"/>
        <v>#DIV/0!</v>
      </c>
    </row>
    <row r="132" spans="9:17">
      <c r="I132" s="74" t="e">
        <f t="shared" si="20"/>
        <v>#DIV/0!</v>
      </c>
      <c r="J132" s="16" t="e">
        <f t="shared" si="18"/>
        <v>#DIV/0!</v>
      </c>
      <c r="M132" s="41" t="e">
        <f t="shared" si="19"/>
        <v>#DIV/0!</v>
      </c>
      <c r="O132" s="16" t="e">
        <f t="shared" si="21"/>
        <v>#DIV/0!</v>
      </c>
      <c r="Q132" s="16" t="e">
        <f t="shared" si="22"/>
        <v>#DIV/0!</v>
      </c>
    </row>
    <row r="133" spans="9:17">
      <c r="I133" s="74" t="e">
        <f t="shared" si="20"/>
        <v>#DIV/0!</v>
      </c>
      <c r="J133" s="16" t="e">
        <f t="shared" si="18"/>
        <v>#DIV/0!</v>
      </c>
      <c r="M133" s="41" t="e">
        <f t="shared" si="19"/>
        <v>#DIV/0!</v>
      </c>
      <c r="O133" s="16" t="e">
        <f t="shared" si="21"/>
        <v>#DIV/0!</v>
      </c>
      <c r="Q133" s="16" t="e">
        <f t="shared" si="22"/>
        <v>#DIV/0!</v>
      </c>
    </row>
    <row r="134" spans="9:17">
      <c r="I134" s="74" t="e">
        <f t="shared" si="20"/>
        <v>#DIV/0!</v>
      </c>
      <c r="J134" s="16" t="e">
        <f t="shared" si="18"/>
        <v>#DIV/0!</v>
      </c>
      <c r="M134" s="41" t="e">
        <f t="shared" si="19"/>
        <v>#DIV/0!</v>
      </c>
      <c r="O134" s="16" t="e">
        <f t="shared" si="21"/>
        <v>#DIV/0!</v>
      </c>
      <c r="Q134" s="16" t="e">
        <f t="shared" si="22"/>
        <v>#DIV/0!</v>
      </c>
    </row>
    <row r="135" spans="9:17">
      <c r="I135" s="74" t="e">
        <f t="shared" si="20"/>
        <v>#DIV/0!</v>
      </c>
      <c r="J135" s="16" t="e">
        <f t="shared" si="18"/>
        <v>#DIV/0!</v>
      </c>
      <c r="M135" s="41" t="e">
        <f t="shared" si="19"/>
        <v>#DIV/0!</v>
      </c>
      <c r="O135" s="16" t="e">
        <f t="shared" si="21"/>
        <v>#DIV/0!</v>
      </c>
      <c r="Q135" s="16" t="e">
        <f t="shared" si="22"/>
        <v>#DIV/0!</v>
      </c>
    </row>
    <row r="136" spans="9:17">
      <c r="I136" s="74" t="e">
        <f t="shared" si="20"/>
        <v>#DIV/0!</v>
      </c>
      <c r="J136" s="16" t="e">
        <f t="shared" si="18"/>
        <v>#DIV/0!</v>
      </c>
      <c r="M136" s="41" t="e">
        <f t="shared" si="19"/>
        <v>#DIV/0!</v>
      </c>
      <c r="O136" s="16" t="e">
        <f t="shared" si="21"/>
        <v>#DIV/0!</v>
      </c>
      <c r="Q136" s="16" t="e">
        <f t="shared" si="22"/>
        <v>#DIV/0!</v>
      </c>
    </row>
    <row r="137" spans="9:17">
      <c r="I137" s="74" t="e">
        <f t="shared" si="20"/>
        <v>#DIV/0!</v>
      </c>
      <c r="J137" s="16" t="e">
        <f t="shared" si="18"/>
        <v>#DIV/0!</v>
      </c>
      <c r="M137" s="41" t="e">
        <f t="shared" si="19"/>
        <v>#DIV/0!</v>
      </c>
      <c r="O137" s="16" t="e">
        <f t="shared" si="21"/>
        <v>#DIV/0!</v>
      </c>
      <c r="Q137" s="16" t="e">
        <f t="shared" si="22"/>
        <v>#DIV/0!</v>
      </c>
    </row>
    <row r="138" spans="9:17">
      <c r="I138" s="74" t="e">
        <f t="shared" si="20"/>
        <v>#DIV/0!</v>
      </c>
      <c r="J138" s="16" t="e">
        <f t="shared" ref="J138:J201" si="23">I138*E138</f>
        <v>#DIV/0!</v>
      </c>
      <c r="M138" s="41" t="e">
        <f t="shared" si="19"/>
        <v>#DIV/0!</v>
      </c>
      <c r="O138" s="16" t="e">
        <f t="shared" si="21"/>
        <v>#DIV/0!</v>
      </c>
      <c r="Q138" s="16" t="e">
        <f t="shared" si="22"/>
        <v>#DIV/0!</v>
      </c>
    </row>
    <row r="139" spans="9:17">
      <c r="I139" s="74" t="e">
        <f t="shared" si="20"/>
        <v>#DIV/0!</v>
      </c>
      <c r="J139" s="16" t="e">
        <f t="shared" si="23"/>
        <v>#DIV/0!</v>
      </c>
      <c r="M139" s="41" t="e">
        <f t="shared" si="19"/>
        <v>#DIV/0!</v>
      </c>
      <c r="O139" s="16" t="e">
        <f t="shared" si="21"/>
        <v>#DIV/0!</v>
      </c>
      <c r="Q139" s="16" t="e">
        <f t="shared" si="22"/>
        <v>#DIV/0!</v>
      </c>
    </row>
    <row r="140" spans="9:17">
      <c r="I140" s="74" t="e">
        <f t="shared" si="20"/>
        <v>#DIV/0!</v>
      </c>
      <c r="J140" s="16" t="e">
        <f t="shared" si="23"/>
        <v>#DIV/0!</v>
      </c>
      <c r="M140" s="41" t="e">
        <f t="shared" si="19"/>
        <v>#DIV/0!</v>
      </c>
      <c r="O140" s="16" t="e">
        <f t="shared" si="21"/>
        <v>#DIV/0!</v>
      </c>
      <c r="Q140" s="16" t="e">
        <f t="shared" si="22"/>
        <v>#DIV/0!</v>
      </c>
    </row>
    <row r="141" spans="9:17">
      <c r="I141" s="74" t="e">
        <f t="shared" si="20"/>
        <v>#DIV/0!</v>
      </c>
      <c r="J141" s="16" t="e">
        <f t="shared" si="23"/>
        <v>#DIV/0!</v>
      </c>
      <c r="M141" s="41" t="e">
        <f t="shared" si="19"/>
        <v>#DIV/0!</v>
      </c>
      <c r="O141" s="16" t="e">
        <f t="shared" si="21"/>
        <v>#DIV/0!</v>
      </c>
      <c r="Q141" s="16" t="e">
        <f t="shared" si="22"/>
        <v>#DIV/0!</v>
      </c>
    </row>
    <row r="142" spans="9:17">
      <c r="I142" s="74" t="e">
        <f t="shared" si="20"/>
        <v>#DIV/0!</v>
      </c>
      <c r="J142" s="16" t="e">
        <f t="shared" si="23"/>
        <v>#DIV/0!</v>
      </c>
      <c r="M142" s="41" t="e">
        <f t="shared" si="19"/>
        <v>#DIV/0!</v>
      </c>
      <c r="O142" s="16" t="e">
        <f t="shared" si="21"/>
        <v>#DIV/0!</v>
      </c>
      <c r="Q142" s="16" t="e">
        <f t="shared" si="22"/>
        <v>#DIV/0!</v>
      </c>
    </row>
    <row r="143" spans="9:17">
      <c r="I143" s="74" t="e">
        <f t="shared" si="20"/>
        <v>#DIV/0!</v>
      </c>
      <c r="J143" s="16" t="e">
        <f t="shared" si="23"/>
        <v>#DIV/0!</v>
      </c>
      <c r="M143" s="41" t="e">
        <f t="shared" si="19"/>
        <v>#DIV/0!</v>
      </c>
      <c r="O143" s="16" t="e">
        <f t="shared" si="21"/>
        <v>#DIV/0!</v>
      </c>
      <c r="Q143" s="16" t="e">
        <f t="shared" si="22"/>
        <v>#DIV/0!</v>
      </c>
    </row>
    <row r="144" spans="9:17">
      <c r="I144" s="74" t="e">
        <f t="shared" si="20"/>
        <v>#DIV/0!</v>
      </c>
      <c r="J144" s="16" t="e">
        <f t="shared" si="23"/>
        <v>#DIV/0!</v>
      </c>
      <c r="M144" s="41" t="e">
        <f t="shared" ref="M144:M207" si="24">L144/I144</f>
        <v>#DIV/0!</v>
      </c>
      <c r="O144" s="16" t="e">
        <f t="shared" si="21"/>
        <v>#DIV/0!</v>
      </c>
      <c r="Q144" s="16" t="e">
        <f t="shared" si="22"/>
        <v>#DIV/0!</v>
      </c>
    </row>
    <row r="145" spans="9:17">
      <c r="I145" s="74" t="e">
        <f t="shared" si="20"/>
        <v>#DIV/0!</v>
      </c>
      <c r="J145" s="16" t="e">
        <f t="shared" si="23"/>
        <v>#DIV/0!</v>
      </c>
      <c r="M145" s="41" t="e">
        <f t="shared" si="24"/>
        <v>#DIV/0!</v>
      </c>
      <c r="O145" s="16" t="e">
        <f t="shared" si="21"/>
        <v>#DIV/0!</v>
      </c>
      <c r="Q145" s="16" t="e">
        <f t="shared" si="22"/>
        <v>#DIV/0!</v>
      </c>
    </row>
    <row r="146" spans="9:17">
      <c r="I146" s="74" t="e">
        <f t="shared" si="20"/>
        <v>#DIV/0!</v>
      </c>
      <c r="J146" s="16" t="e">
        <f t="shared" si="23"/>
        <v>#DIV/0!</v>
      </c>
      <c r="M146" s="41" t="e">
        <f t="shared" si="24"/>
        <v>#DIV/0!</v>
      </c>
      <c r="O146" s="16" t="e">
        <f t="shared" si="21"/>
        <v>#DIV/0!</v>
      </c>
      <c r="Q146" s="16" t="e">
        <f t="shared" si="22"/>
        <v>#DIV/0!</v>
      </c>
    </row>
    <row r="147" spans="9:17">
      <c r="I147" s="74" t="e">
        <f t="shared" si="20"/>
        <v>#DIV/0!</v>
      </c>
      <c r="J147" s="16" t="e">
        <f t="shared" si="23"/>
        <v>#DIV/0!</v>
      </c>
      <c r="M147" s="41" t="e">
        <f t="shared" si="24"/>
        <v>#DIV/0!</v>
      </c>
      <c r="O147" s="16" t="e">
        <f t="shared" si="21"/>
        <v>#DIV/0!</v>
      </c>
      <c r="Q147" s="16" t="e">
        <f t="shared" si="22"/>
        <v>#DIV/0!</v>
      </c>
    </row>
    <row r="148" spans="9:17">
      <c r="I148" s="74" t="e">
        <f t="shared" si="20"/>
        <v>#DIV/0!</v>
      </c>
      <c r="J148" s="16" t="e">
        <f t="shared" si="23"/>
        <v>#DIV/0!</v>
      </c>
      <c r="M148" s="41" t="e">
        <f t="shared" si="24"/>
        <v>#DIV/0!</v>
      </c>
      <c r="O148" s="16" t="e">
        <f t="shared" si="21"/>
        <v>#DIV/0!</v>
      </c>
      <c r="Q148" s="16" t="e">
        <f t="shared" si="22"/>
        <v>#DIV/0!</v>
      </c>
    </row>
    <row r="149" spans="9:17">
      <c r="I149" s="74" t="e">
        <f t="shared" si="20"/>
        <v>#DIV/0!</v>
      </c>
      <c r="J149" s="16" t="e">
        <f t="shared" si="23"/>
        <v>#DIV/0!</v>
      </c>
      <c r="M149" s="41" t="e">
        <f t="shared" si="24"/>
        <v>#DIV/0!</v>
      </c>
      <c r="O149" s="16" t="e">
        <f t="shared" si="21"/>
        <v>#DIV/0!</v>
      </c>
      <c r="Q149" s="16" t="e">
        <f t="shared" si="22"/>
        <v>#DIV/0!</v>
      </c>
    </row>
    <row r="150" spans="9:17">
      <c r="I150" s="74" t="e">
        <f t="shared" si="20"/>
        <v>#DIV/0!</v>
      </c>
      <c r="J150" s="16" t="e">
        <f t="shared" si="23"/>
        <v>#DIV/0!</v>
      </c>
      <c r="M150" s="41" t="e">
        <f t="shared" si="24"/>
        <v>#DIV/0!</v>
      </c>
      <c r="O150" s="16" t="e">
        <f t="shared" si="21"/>
        <v>#DIV/0!</v>
      </c>
      <c r="Q150" s="16" t="e">
        <f t="shared" si="22"/>
        <v>#DIV/0!</v>
      </c>
    </row>
    <row r="151" spans="9:17">
      <c r="I151" s="74" t="e">
        <f t="shared" si="20"/>
        <v>#DIV/0!</v>
      </c>
      <c r="J151" s="16" t="e">
        <f t="shared" si="23"/>
        <v>#DIV/0!</v>
      </c>
      <c r="M151" s="41" t="e">
        <f t="shared" si="24"/>
        <v>#DIV/0!</v>
      </c>
      <c r="O151" s="16" t="e">
        <f t="shared" si="21"/>
        <v>#DIV/0!</v>
      </c>
      <c r="Q151" s="16" t="e">
        <f t="shared" si="22"/>
        <v>#DIV/0!</v>
      </c>
    </row>
    <row r="152" spans="9:17">
      <c r="I152" s="74" t="e">
        <f t="shared" si="20"/>
        <v>#DIV/0!</v>
      </c>
      <c r="J152" s="16" t="e">
        <f t="shared" si="23"/>
        <v>#DIV/0!</v>
      </c>
      <c r="M152" s="41" t="e">
        <f t="shared" si="24"/>
        <v>#DIV/0!</v>
      </c>
      <c r="O152" s="16" t="e">
        <f t="shared" si="21"/>
        <v>#DIV/0!</v>
      </c>
      <c r="Q152" s="16" t="e">
        <f t="shared" si="22"/>
        <v>#DIV/0!</v>
      </c>
    </row>
    <row r="153" spans="9:17">
      <c r="I153" s="74" t="e">
        <f t="shared" si="20"/>
        <v>#DIV/0!</v>
      </c>
      <c r="J153" s="16" t="e">
        <f t="shared" si="23"/>
        <v>#DIV/0!</v>
      </c>
      <c r="M153" s="41" t="e">
        <f t="shared" si="24"/>
        <v>#DIV/0!</v>
      </c>
      <c r="O153" s="16" t="e">
        <f t="shared" si="21"/>
        <v>#DIV/0!</v>
      </c>
      <c r="Q153" s="16" t="e">
        <f t="shared" si="22"/>
        <v>#DIV/0!</v>
      </c>
    </row>
    <row r="154" spans="9:17">
      <c r="I154" s="74" t="e">
        <f t="shared" si="20"/>
        <v>#DIV/0!</v>
      </c>
      <c r="J154" s="16" t="e">
        <f t="shared" si="23"/>
        <v>#DIV/0!</v>
      </c>
      <c r="M154" s="41" t="e">
        <f t="shared" si="24"/>
        <v>#DIV/0!</v>
      </c>
      <c r="O154" s="16" t="e">
        <f t="shared" si="21"/>
        <v>#DIV/0!</v>
      </c>
      <c r="Q154" s="16" t="e">
        <f t="shared" si="22"/>
        <v>#DIV/0!</v>
      </c>
    </row>
    <row r="155" spans="9:17">
      <c r="I155" s="74" t="e">
        <f t="shared" si="20"/>
        <v>#DIV/0!</v>
      </c>
      <c r="J155" s="16" t="e">
        <f t="shared" si="23"/>
        <v>#DIV/0!</v>
      </c>
      <c r="M155" s="41" t="e">
        <f t="shared" si="24"/>
        <v>#DIV/0!</v>
      </c>
      <c r="O155" s="16" t="e">
        <f t="shared" si="21"/>
        <v>#DIV/0!</v>
      </c>
      <c r="Q155" s="16" t="e">
        <f t="shared" si="22"/>
        <v>#DIV/0!</v>
      </c>
    </row>
    <row r="156" spans="9:17">
      <c r="I156" s="74" t="e">
        <f t="shared" si="20"/>
        <v>#DIV/0!</v>
      </c>
      <c r="J156" s="16" t="e">
        <f t="shared" si="23"/>
        <v>#DIV/0!</v>
      </c>
      <c r="M156" s="41" t="e">
        <f t="shared" si="24"/>
        <v>#DIV/0!</v>
      </c>
      <c r="O156" s="16" t="e">
        <f t="shared" si="21"/>
        <v>#DIV/0!</v>
      </c>
      <c r="Q156" s="16" t="e">
        <f t="shared" si="22"/>
        <v>#DIV/0!</v>
      </c>
    </row>
    <row r="157" spans="9:17">
      <c r="I157" s="74" t="e">
        <f t="shared" si="20"/>
        <v>#DIV/0!</v>
      </c>
      <c r="J157" s="16" t="e">
        <f t="shared" si="23"/>
        <v>#DIV/0!</v>
      </c>
      <c r="M157" s="41" t="e">
        <f t="shared" si="24"/>
        <v>#DIV/0!</v>
      </c>
      <c r="O157" s="16" t="e">
        <f t="shared" si="21"/>
        <v>#DIV/0!</v>
      </c>
      <c r="Q157" s="16" t="e">
        <f t="shared" si="22"/>
        <v>#DIV/0!</v>
      </c>
    </row>
    <row r="158" spans="9:17">
      <c r="I158" s="74" t="e">
        <f t="shared" si="20"/>
        <v>#DIV/0!</v>
      </c>
      <c r="J158" s="16" t="e">
        <f t="shared" si="23"/>
        <v>#DIV/0!</v>
      </c>
      <c r="M158" s="41" t="e">
        <f t="shared" si="24"/>
        <v>#DIV/0!</v>
      </c>
      <c r="O158" s="16" t="e">
        <f t="shared" si="21"/>
        <v>#DIV/0!</v>
      </c>
      <c r="Q158" s="16" t="e">
        <f t="shared" si="22"/>
        <v>#DIV/0!</v>
      </c>
    </row>
    <row r="159" spans="9:17">
      <c r="I159" s="74" t="e">
        <f t="shared" si="20"/>
        <v>#DIV/0!</v>
      </c>
      <c r="J159" s="16" t="e">
        <f t="shared" si="23"/>
        <v>#DIV/0!</v>
      </c>
      <c r="M159" s="41" t="e">
        <f t="shared" si="24"/>
        <v>#DIV/0!</v>
      </c>
      <c r="O159" s="16" t="e">
        <f t="shared" si="21"/>
        <v>#DIV/0!</v>
      </c>
      <c r="Q159" s="16" t="e">
        <f t="shared" si="22"/>
        <v>#DIV/0!</v>
      </c>
    </row>
    <row r="160" spans="9:17">
      <c r="I160" s="74" t="e">
        <f t="shared" si="20"/>
        <v>#DIV/0!</v>
      </c>
      <c r="J160" s="16" t="e">
        <f t="shared" si="23"/>
        <v>#DIV/0!</v>
      </c>
      <c r="M160" s="41" t="e">
        <f t="shared" si="24"/>
        <v>#DIV/0!</v>
      </c>
      <c r="O160" s="16" t="e">
        <f t="shared" si="21"/>
        <v>#DIV/0!</v>
      </c>
      <c r="Q160" s="16" t="e">
        <f t="shared" si="22"/>
        <v>#DIV/0!</v>
      </c>
    </row>
    <row r="161" spans="9:17">
      <c r="I161" s="74" t="e">
        <f t="shared" si="20"/>
        <v>#DIV/0!</v>
      </c>
      <c r="J161" s="16" t="e">
        <f t="shared" si="23"/>
        <v>#DIV/0!</v>
      </c>
      <c r="M161" s="41" t="e">
        <f t="shared" si="24"/>
        <v>#DIV/0!</v>
      </c>
      <c r="O161" s="16" t="e">
        <f t="shared" si="21"/>
        <v>#DIV/0!</v>
      </c>
      <c r="Q161" s="16" t="e">
        <f t="shared" si="22"/>
        <v>#DIV/0!</v>
      </c>
    </row>
    <row r="162" spans="9:17">
      <c r="I162" s="74" t="e">
        <f t="shared" si="20"/>
        <v>#DIV/0!</v>
      </c>
      <c r="J162" s="16" t="e">
        <f t="shared" si="23"/>
        <v>#DIV/0!</v>
      </c>
      <c r="M162" s="41" t="e">
        <f t="shared" si="24"/>
        <v>#DIV/0!</v>
      </c>
      <c r="O162" s="16" t="e">
        <f t="shared" si="21"/>
        <v>#DIV/0!</v>
      </c>
      <c r="Q162" s="16" t="e">
        <f t="shared" si="22"/>
        <v>#DIV/0!</v>
      </c>
    </row>
    <row r="163" spans="9:17">
      <c r="I163" s="74" t="e">
        <f t="shared" si="20"/>
        <v>#DIV/0!</v>
      </c>
      <c r="J163" s="16" t="e">
        <f t="shared" si="23"/>
        <v>#DIV/0!</v>
      </c>
      <c r="M163" s="41" t="e">
        <f t="shared" si="24"/>
        <v>#DIV/0!</v>
      </c>
      <c r="O163" s="16" t="e">
        <f t="shared" si="21"/>
        <v>#DIV/0!</v>
      </c>
      <c r="Q163" s="16" t="e">
        <f t="shared" si="22"/>
        <v>#DIV/0!</v>
      </c>
    </row>
    <row r="164" spans="9:17">
      <c r="I164" s="74" t="e">
        <f t="shared" si="20"/>
        <v>#DIV/0!</v>
      </c>
      <c r="J164" s="16" t="e">
        <f t="shared" si="23"/>
        <v>#DIV/0!</v>
      </c>
      <c r="M164" s="41" t="e">
        <f t="shared" si="24"/>
        <v>#DIV/0!</v>
      </c>
      <c r="O164" s="16" t="e">
        <f t="shared" si="21"/>
        <v>#DIV/0!</v>
      </c>
      <c r="Q164" s="16" t="e">
        <f t="shared" si="22"/>
        <v>#DIV/0!</v>
      </c>
    </row>
    <row r="165" spans="9:17">
      <c r="I165" s="74" t="e">
        <f t="shared" si="20"/>
        <v>#DIV/0!</v>
      </c>
      <c r="J165" s="16" t="e">
        <f t="shared" si="23"/>
        <v>#DIV/0!</v>
      </c>
      <c r="M165" s="41" t="e">
        <f t="shared" si="24"/>
        <v>#DIV/0!</v>
      </c>
      <c r="O165" s="16" t="e">
        <f t="shared" si="21"/>
        <v>#DIV/0!</v>
      </c>
      <c r="Q165" s="16" t="e">
        <f t="shared" si="22"/>
        <v>#DIV/0!</v>
      </c>
    </row>
    <row r="166" spans="9:17">
      <c r="I166" s="74" t="e">
        <f t="shared" si="20"/>
        <v>#DIV/0!</v>
      </c>
      <c r="J166" s="16" t="e">
        <f t="shared" si="23"/>
        <v>#DIV/0!</v>
      </c>
      <c r="M166" s="41" t="e">
        <f t="shared" si="24"/>
        <v>#DIV/0!</v>
      </c>
      <c r="O166" s="16" t="e">
        <f t="shared" si="21"/>
        <v>#DIV/0!</v>
      </c>
      <c r="Q166" s="16" t="e">
        <f t="shared" si="22"/>
        <v>#DIV/0!</v>
      </c>
    </row>
    <row r="167" spans="9:17">
      <c r="I167" s="74" t="e">
        <f t="shared" si="20"/>
        <v>#DIV/0!</v>
      </c>
      <c r="J167" s="16" t="e">
        <f t="shared" si="23"/>
        <v>#DIV/0!</v>
      </c>
      <c r="M167" s="41" t="e">
        <f t="shared" si="24"/>
        <v>#DIV/0!</v>
      </c>
      <c r="O167" s="16" t="e">
        <f t="shared" si="21"/>
        <v>#DIV/0!</v>
      </c>
      <c r="Q167" s="16" t="e">
        <f t="shared" si="22"/>
        <v>#DIV/0!</v>
      </c>
    </row>
    <row r="168" spans="9:17">
      <c r="I168" s="74" t="e">
        <f t="shared" si="20"/>
        <v>#DIV/0!</v>
      </c>
      <c r="J168" s="16" t="e">
        <f t="shared" si="23"/>
        <v>#DIV/0!</v>
      </c>
      <c r="M168" s="41" t="e">
        <f t="shared" si="24"/>
        <v>#DIV/0!</v>
      </c>
      <c r="O168" s="16" t="e">
        <f t="shared" si="21"/>
        <v>#DIV/0!</v>
      </c>
      <c r="Q168" s="16" t="e">
        <f t="shared" si="22"/>
        <v>#DIV/0!</v>
      </c>
    </row>
    <row r="169" spans="9:17">
      <c r="I169" s="74" t="e">
        <f t="shared" si="20"/>
        <v>#DIV/0!</v>
      </c>
      <c r="J169" s="16" t="e">
        <f t="shared" si="23"/>
        <v>#DIV/0!</v>
      </c>
      <c r="M169" s="41" t="e">
        <f t="shared" si="24"/>
        <v>#DIV/0!</v>
      </c>
      <c r="O169" s="16" t="e">
        <f t="shared" si="21"/>
        <v>#DIV/0!</v>
      </c>
      <c r="Q169" s="16" t="e">
        <f t="shared" si="22"/>
        <v>#DIV/0!</v>
      </c>
    </row>
    <row r="170" spans="9:17">
      <c r="I170" s="74" t="e">
        <f t="shared" si="20"/>
        <v>#DIV/0!</v>
      </c>
      <c r="J170" s="16" t="e">
        <f t="shared" si="23"/>
        <v>#DIV/0!</v>
      </c>
      <c r="M170" s="41" t="e">
        <f t="shared" si="24"/>
        <v>#DIV/0!</v>
      </c>
      <c r="O170" s="16" t="e">
        <f t="shared" si="21"/>
        <v>#DIV/0!</v>
      </c>
      <c r="Q170" s="16" t="e">
        <f t="shared" si="22"/>
        <v>#DIV/0!</v>
      </c>
    </row>
    <row r="171" spans="9:17">
      <c r="I171" s="74" t="e">
        <f t="shared" ref="I171:I234" si="25">AVERAGE(F171:H171)/D171</f>
        <v>#DIV/0!</v>
      </c>
      <c r="J171" s="16" t="e">
        <f t="shared" si="23"/>
        <v>#DIV/0!</v>
      </c>
      <c r="M171" s="41" t="e">
        <f t="shared" si="24"/>
        <v>#DIV/0!</v>
      </c>
      <c r="O171" s="16" t="e">
        <f t="shared" si="21"/>
        <v>#DIV/0!</v>
      </c>
      <c r="Q171" s="16" t="e">
        <f t="shared" si="22"/>
        <v>#DIV/0!</v>
      </c>
    </row>
    <row r="172" spans="9:17">
      <c r="I172" s="74" t="e">
        <f t="shared" si="25"/>
        <v>#DIV/0!</v>
      </c>
      <c r="J172" s="16" t="e">
        <f t="shared" si="23"/>
        <v>#DIV/0!</v>
      </c>
      <c r="M172" s="41" t="e">
        <f t="shared" si="24"/>
        <v>#DIV/0!</v>
      </c>
      <c r="O172" s="16" t="e">
        <f t="shared" si="21"/>
        <v>#DIV/0!</v>
      </c>
      <c r="Q172" s="16" t="e">
        <f t="shared" si="22"/>
        <v>#DIV/0!</v>
      </c>
    </row>
    <row r="173" spans="9:17">
      <c r="I173" s="74" t="e">
        <f t="shared" si="25"/>
        <v>#DIV/0!</v>
      </c>
      <c r="J173" s="16" t="e">
        <f t="shared" si="23"/>
        <v>#DIV/0!</v>
      </c>
      <c r="M173" s="41" t="e">
        <f t="shared" si="24"/>
        <v>#DIV/0!</v>
      </c>
      <c r="O173" s="16" t="e">
        <f t="shared" si="21"/>
        <v>#DIV/0!</v>
      </c>
      <c r="Q173" s="16" t="e">
        <f t="shared" si="22"/>
        <v>#DIV/0!</v>
      </c>
    </row>
    <row r="174" spans="9:17">
      <c r="I174" s="74" t="e">
        <f t="shared" si="25"/>
        <v>#DIV/0!</v>
      </c>
      <c r="J174" s="16" t="e">
        <f t="shared" si="23"/>
        <v>#DIV/0!</v>
      </c>
      <c r="M174" s="41" t="e">
        <f t="shared" si="24"/>
        <v>#DIV/0!</v>
      </c>
      <c r="O174" s="16" t="e">
        <f t="shared" si="21"/>
        <v>#DIV/0!</v>
      </c>
      <c r="Q174" s="16" t="e">
        <f t="shared" si="22"/>
        <v>#DIV/0!</v>
      </c>
    </row>
    <row r="175" spans="9:17">
      <c r="I175" s="74" t="e">
        <f t="shared" si="25"/>
        <v>#DIV/0!</v>
      </c>
      <c r="J175" s="16" t="e">
        <f t="shared" si="23"/>
        <v>#DIV/0!</v>
      </c>
      <c r="M175" s="41" t="e">
        <f t="shared" si="24"/>
        <v>#DIV/0!</v>
      </c>
      <c r="O175" s="16" t="e">
        <f t="shared" si="21"/>
        <v>#DIV/0!</v>
      </c>
      <c r="Q175" s="16" t="e">
        <f t="shared" si="22"/>
        <v>#DIV/0!</v>
      </c>
    </row>
    <row r="176" spans="9:17">
      <c r="I176" s="74" t="e">
        <f t="shared" si="25"/>
        <v>#DIV/0!</v>
      </c>
      <c r="J176" s="16" t="e">
        <f t="shared" si="23"/>
        <v>#DIV/0!</v>
      </c>
      <c r="M176" s="41" t="e">
        <f t="shared" si="24"/>
        <v>#DIV/0!</v>
      </c>
      <c r="O176" s="16" t="e">
        <f t="shared" si="21"/>
        <v>#DIV/0!</v>
      </c>
      <c r="Q176" s="16" t="e">
        <f t="shared" si="22"/>
        <v>#DIV/0!</v>
      </c>
    </row>
    <row r="177" spans="9:17">
      <c r="I177" s="74" t="e">
        <f t="shared" si="25"/>
        <v>#DIV/0!</v>
      </c>
      <c r="J177" s="16" t="e">
        <f t="shared" si="23"/>
        <v>#DIV/0!</v>
      </c>
      <c r="M177" s="41" t="e">
        <f t="shared" si="24"/>
        <v>#DIV/0!</v>
      </c>
      <c r="O177" s="16" t="e">
        <f t="shared" si="21"/>
        <v>#DIV/0!</v>
      </c>
      <c r="Q177" s="16" t="e">
        <f t="shared" si="22"/>
        <v>#DIV/0!</v>
      </c>
    </row>
    <row r="178" spans="9:17">
      <c r="I178" s="74" t="e">
        <f t="shared" si="25"/>
        <v>#DIV/0!</v>
      </c>
      <c r="J178" s="16" t="e">
        <f t="shared" si="23"/>
        <v>#DIV/0!</v>
      </c>
      <c r="M178" s="41" t="e">
        <f t="shared" si="24"/>
        <v>#DIV/0!</v>
      </c>
      <c r="O178" s="16" t="e">
        <f t="shared" si="21"/>
        <v>#DIV/0!</v>
      </c>
      <c r="Q178" s="16" t="e">
        <f t="shared" si="22"/>
        <v>#DIV/0!</v>
      </c>
    </row>
    <row r="179" spans="9:17">
      <c r="I179" s="74" t="e">
        <f t="shared" si="25"/>
        <v>#DIV/0!</v>
      </c>
      <c r="J179" s="16" t="e">
        <f t="shared" si="23"/>
        <v>#DIV/0!</v>
      </c>
      <c r="M179" s="41" t="e">
        <f t="shared" si="24"/>
        <v>#DIV/0!</v>
      </c>
      <c r="O179" s="16" t="e">
        <f t="shared" si="21"/>
        <v>#DIV/0!</v>
      </c>
      <c r="Q179" s="16" t="e">
        <f t="shared" si="22"/>
        <v>#DIV/0!</v>
      </c>
    </row>
    <row r="180" spans="9:17">
      <c r="I180" s="74" t="e">
        <f t="shared" si="25"/>
        <v>#DIV/0!</v>
      </c>
      <c r="J180" s="16" t="e">
        <f t="shared" si="23"/>
        <v>#DIV/0!</v>
      </c>
      <c r="M180" s="41" t="e">
        <f t="shared" si="24"/>
        <v>#DIV/0!</v>
      </c>
      <c r="O180" s="16" t="e">
        <f t="shared" si="21"/>
        <v>#DIV/0!</v>
      </c>
      <c r="Q180" s="16" t="e">
        <f t="shared" si="22"/>
        <v>#DIV/0!</v>
      </c>
    </row>
    <row r="181" spans="9:17">
      <c r="I181" s="74" t="e">
        <f t="shared" si="25"/>
        <v>#DIV/0!</v>
      </c>
      <c r="J181" s="16" t="e">
        <f t="shared" si="23"/>
        <v>#DIV/0!</v>
      </c>
      <c r="M181" s="41" t="e">
        <f t="shared" si="24"/>
        <v>#DIV/0!</v>
      </c>
      <c r="O181" s="16" t="e">
        <f t="shared" si="21"/>
        <v>#DIV/0!</v>
      </c>
      <c r="Q181" s="16" t="e">
        <f t="shared" si="22"/>
        <v>#DIV/0!</v>
      </c>
    </row>
    <row r="182" spans="9:17">
      <c r="I182" s="74" t="e">
        <f t="shared" si="25"/>
        <v>#DIV/0!</v>
      </c>
      <c r="J182" s="16" t="e">
        <f t="shared" si="23"/>
        <v>#DIV/0!</v>
      </c>
      <c r="M182" s="41" t="e">
        <f t="shared" si="24"/>
        <v>#DIV/0!</v>
      </c>
      <c r="O182" s="16" t="e">
        <f t="shared" si="21"/>
        <v>#DIV/0!</v>
      </c>
      <c r="Q182" s="16" t="e">
        <f t="shared" si="22"/>
        <v>#DIV/0!</v>
      </c>
    </row>
    <row r="183" spans="9:17">
      <c r="I183" s="74" t="e">
        <f t="shared" si="25"/>
        <v>#DIV/0!</v>
      </c>
      <c r="J183" s="16" t="e">
        <f t="shared" si="23"/>
        <v>#DIV/0!</v>
      </c>
      <c r="M183" s="41" t="e">
        <f t="shared" si="24"/>
        <v>#DIV/0!</v>
      </c>
      <c r="O183" s="16" t="e">
        <f t="shared" si="21"/>
        <v>#DIV/0!</v>
      </c>
      <c r="Q183" s="16" t="e">
        <f t="shared" si="22"/>
        <v>#DIV/0!</v>
      </c>
    </row>
    <row r="184" spans="9:17">
      <c r="I184" s="74" t="e">
        <f t="shared" si="25"/>
        <v>#DIV/0!</v>
      </c>
      <c r="J184" s="16" t="e">
        <f t="shared" si="23"/>
        <v>#DIV/0!</v>
      </c>
      <c r="M184" s="41" t="e">
        <f t="shared" si="24"/>
        <v>#DIV/0!</v>
      </c>
      <c r="O184" s="16" t="e">
        <f t="shared" si="21"/>
        <v>#DIV/0!</v>
      </c>
      <c r="Q184" s="16" t="e">
        <f t="shared" si="22"/>
        <v>#DIV/0!</v>
      </c>
    </row>
    <row r="185" spans="9:17">
      <c r="I185" s="74" t="e">
        <f t="shared" si="25"/>
        <v>#DIV/0!</v>
      </c>
      <c r="J185" s="16" t="e">
        <f t="shared" si="23"/>
        <v>#DIV/0!</v>
      </c>
      <c r="M185" s="41" t="e">
        <f t="shared" si="24"/>
        <v>#DIV/0!</v>
      </c>
      <c r="O185" s="16" t="e">
        <f t="shared" si="21"/>
        <v>#DIV/0!</v>
      </c>
      <c r="Q185" s="16" t="e">
        <f t="shared" si="22"/>
        <v>#DIV/0!</v>
      </c>
    </row>
    <row r="186" spans="9:17">
      <c r="I186" s="74" t="e">
        <f t="shared" si="25"/>
        <v>#DIV/0!</v>
      </c>
      <c r="J186" s="16" t="e">
        <f t="shared" si="23"/>
        <v>#DIV/0!</v>
      </c>
      <c r="M186" s="41" t="e">
        <f t="shared" si="24"/>
        <v>#DIV/0!</v>
      </c>
      <c r="O186" s="16" t="e">
        <f t="shared" si="21"/>
        <v>#DIV/0!</v>
      </c>
      <c r="Q186" s="16" t="e">
        <f t="shared" si="22"/>
        <v>#DIV/0!</v>
      </c>
    </row>
    <row r="187" spans="9:17">
      <c r="I187" s="74" t="e">
        <f t="shared" si="25"/>
        <v>#DIV/0!</v>
      </c>
      <c r="J187" s="16" t="e">
        <f t="shared" si="23"/>
        <v>#DIV/0!</v>
      </c>
      <c r="M187" s="41" t="e">
        <f t="shared" si="24"/>
        <v>#DIV/0!</v>
      </c>
      <c r="O187" s="16" t="e">
        <f t="shared" ref="O187:O250" si="26">N187*I187</f>
        <v>#DIV/0!</v>
      </c>
      <c r="Q187" s="16" t="e">
        <f t="shared" si="22"/>
        <v>#DIV/0!</v>
      </c>
    </row>
    <row r="188" spans="9:17">
      <c r="I188" s="74" t="e">
        <f t="shared" si="25"/>
        <v>#DIV/0!</v>
      </c>
      <c r="J188" s="16" t="e">
        <f t="shared" si="23"/>
        <v>#DIV/0!</v>
      </c>
      <c r="M188" s="41" t="e">
        <f t="shared" si="24"/>
        <v>#DIV/0!</v>
      </c>
      <c r="O188" s="16" t="e">
        <f t="shared" si="26"/>
        <v>#DIV/0!</v>
      </c>
      <c r="Q188" s="16" t="e">
        <f t="shared" si="22"/>
        <v>#DIV/0!</v>
      </c>
    </row>
    <row r="189" spans="9:17">
      <c r="I189" s="74" t="e">
        <f t="shared" si="25"/>
        <v>#DIV/0!</v>
      </c>
      <c r="J189" s="16" t="e">
        <f t="shared" si="23"/>
        <v>#DIV/0!</v>
      </c>
      <c r="M189" s="41" t="e">
        <f t="shared" si="24"/>
        <v>#DIV/0!</v>
      </c>
      <c r="O189" s="16" t="e">
        <f t="shared" si="26"/>
        <v>#DIV/0!</v>
      </c>
      <c r="Q189" s="16" t="e">
        <f t="shared" si="22"/>
        <v>#DIV/0!</v>
      </c>
    </row>
    <row r="190" spans="9:17">
      <c r="I190" s="74" t="e">
        <f t="shared" si="25"/>
        <v>#DIV/0!</v>
      </c>
      <c r="J190" s="16" t="e">
        <f t="shared" si="23"/>
        <v>#DIV/0!</v>
      </c>
      <c r="M190" s="41" t="e">
        <f t="shared" si="24"/>
        <v>#DIV/0!</v>
      </c>
      <c r="O190" s="16" t="e">
        <f t="shared" si="26"/>
        <v>#DIV/0!</v>
      </c>
      <c r="Q190" s="16" t="e">
        <f t="shared" si="22"/>
        <v>#DIV/0!</v>
      </c>
    </row>
    <row r="191" spans="9:17">
      <c r="I191" s="74" t="e">
        <f t="shared" si="25"/>
        <v>#DIV/0!</v>
      </c>
      <c r="J191" s="16" t="e">
        <f t="shared" si="23"/>
        <v>#DIV/0!</v>
      </c>
      <c r="M191" s="41" t="e">
        <f t="shared" si="24"/>
        <v>#DIV/0!</v>
      </c>
      <c r="O191" s="16" t="e">
        <f t="shared" si="26"/>
        <v>#DIV/0!</v>
      </c>
      <c r="Q191" s="16" t="e">
        <f t="shared" si="22"/>
        <v>#DIV/0!</v>
      </c>
    </row>
    <row r="192" spans="9:17">
      <c r="I192" s="74" t="e">
        <f t="shared" si="25"/>
        <v>#DIV/0!</v>
      </c>
      <c r="J192" s="16" t="e">
        <f t="shared" si="23"/>
        <v>#DIV/0!</v>
      </c>
      <c r="M192" s="41" t="e">
        <f t="shared" si="24"/>
        <v>#DIV/0!</v>
      </c>
      <c r="O192" s="16" t="e">
        <f t="shared" si="26"/>
        <v>#DIV/0!</v>
      </c>
      <c r="Q192" s="16" t="e">
        <f t="shared" si="22"/>
        <v>#DIV/0!</v>
      </c>
    </row>
    <row r="193" spans="9:17">
      <c r="I193" s="74" t="e">
        <f t="shared" si="25"/>
        <v>#DIV/0!</v>
      </c>
      <c r="J193" s="16" t="e">
        <f t="shared" si="23"/>
        <v>#DIV/0!</v>
      </c>
      <c r="M193" s="41" t="e">
        <f t="shared" si="24"/>
        <v>#DIV/0!</v>
      </c>
      <c r="O193" s="16" t="e">
        <f t="shared" si="26"/>
        <v>#DIV/0!</v>
      </c>
      <c r="Q193" s="16" t="e">
        <f t="shared" ref="Q193:Q256" si="27">J193-O193</f>
        <v>#DIV/0!</v>
      </c>
    </row>
    <row r="194" spans="9:17">
      <c r="I194" s="74" t="e">
        <f t="shared" si="25"/>
        <v>#DIV/0!</v>
      </c>
      <c r="J194" s="16" t="e">
        <f t="shared" si="23"/>
        <v>#DIV/0!</v>
      </c>
      <c r="M194" s="41" t="e">
        <f t="shared" si="24"/>
        <v>#DIV/0!</v>
      </c>
      <c r="O194" s="16" t="e">
        <f t="shared" si="26"/>
        <v>#DIV/0!</v>
      </c>
      <c r="Q194" s="16" t="e">
        <f t="shared" si="27"/>
        <v>#DIV/0!</v>
      </c>
    </row>
    <row r="195" spans="9:17">
      <c r="I195" s="74" t="e">
        <f t="shared" si="25"/>
        <v>#DIV/0!</v>
      </c>
      <c r="J195" s="16" t="e">
        <f t="shared" si="23"/>
        <v>#DIV/0!</v>
      </c>
      <c r="M195" s="41" t="e">
        <f t="shared" si="24"/>
        <v>#DIV/0!</v>
      </c>
      <c r="O195" s="16" t="e">
        <f t="shared" si="26"/>
        <v>#DIV/0!</v>
      </c>
      <c r="Q195" s="16" t="e">
        <f t="shared" si="27"/>
        <v>#DIV/0!</v>
      </c>
    </row>
    <row r="196" spans="9:17">
      <c r="I196" s="74" t="e">
        <f t="shared" si="25"/>
        <v>#DIV/0!</v>
      </c>
      <c r="J196" s="16" t="e">
        <f t="shared" si="23"/>
        <v>#DIV/0!</v>
      </c>
      <c r="M196" s="41" t="e">
        <f t="shared" si="24"/>
        <v>#DIV/0!</v>
      </c>
      <c r="O196" s="16" t="e">
        <f t="shared" si="26"/>
        <v>#DIV/0!</v>
      </c>
      <c r="Q196" s="16" t="e">
        <f t="shared" si="27"/>
        <v>#DIV/0!</v>
      </c>
    </row>
    <row r="197" spans="9:17">
      <c r="I197" s="74" t="e">
        <f t="shared" si="25"/>
        <v>#DIV/0!</v>
      </c>
      <c r="J197" s="16" t="e">
        <f t="shared" si="23"/>
        <v>#DIV/0!</v>
      </c>
      <c r="M197" s="41" t="e">
        <f t="shared" si="24"/>
        <v>#DIV/0!</v>
      </c>
      <c r="O197" s="16" t="e">
        <f t="shared" si="26"/>
        <v>#DIV/0!</v>
      </c>
      <c r="Q197" s="16" t="e">
        <f t="shared" si="27"/>
        <v>#DIV/0!</v>
      </c>
    </row>
    <row r="198" spans="9:17">
      <c r="I198" s="74" t="e">
        <f t="shared" si="25"/>
        <v>#DIV/0!</v>
      </c>
      <c r="J198" s="16" t="e">
        <f t="shared" si="23"/>
        <v>#DIV/0!</v>
      </c>
      <c r="M198" s="41" t="e">
        <f t="shared" si="24"/>
        <v>#DIV/0!</v>
      </c>
      <c r="O198" s="16" t="e">
        <f t="shared" si="26"/>
        <v>#DIV/0!</v>
      </c>
      <c r="Q198" s="16" t="e">
        <f t="shared" si="27"/>
        <v>#DIV/0!</v>
      </c>
    </row>
    <row r="199" spans="9:17">
      <c r="I199" s="74" t="e">
        <f t="shared" si="25"/>
        <v>#DIV/0!</v>
      </c>
      <c r="J199" s="16" t="e">
        <f t="shared" si="23"/>
        <v>#DIV/0!</v>
      </c>
      <c r="M199" s="41" t="e">
        <f t="shared" si="24"/>
        <v>#DIV/0!</v>
      </c>
      <c r="O199" s="16" t="e">
        <f t="shared" si="26"/>
        <v>#DIV/0!</v>
      </c>
      <c r="Q199" s="16" t="e">
        <f t="shared" si="27"/>
        <v>#DIV/0!</v>
      </c>
    </row>
    <row r="200" spans="9:17">
      <c r="I200" s="74" t="e">
        <f t="shared" si="25"/>
        <v>#DIV/0!</v>
      </c>
      <c r="J200" s="16" t="e">
        <f t="shared" si="23"/>
        <v>#DIV/0!</v>
      </c>
      <c r="M200" s="41" t="e">
        <f t="shared" si="24"/>
        <v>#DIV/0!</v>
      </c>
      <c r="O200" s="16" t="e">
        <f t="shared" si="26"/>
        <v>#DIV/0!</v>
      </c>
      <c r="Q200" s="16" t="e">
        <f t="shared" si="27"/>
        <v>#DIV/0!</v>
      </c>
    </row>
    <row r="201" spans="9:17">
      <c r="I201" s="74" t="e">
        <f t="shared" si="25"/>
        <v>#DIV/0!</v>
      </c>
      <c r="J201" s="16" t="e">
        <f t="shared" si="23"/>
        <v>#DIV/0!</v>
      </c>
      <c r="M201" s="41" t="e">
        <f t="shared" si="24"/>
        <v>#DIV/0!</v>
      </c>
      <c r="O201" s="16" t="e">
        <f t="shared" si="26"/>
        <v>#DIV/0!</v>
      </c>
      <c r="Q201" s="16" t="e">
        <f t="shared" si="27"/>
        <v>#DIV/0!</v>
      </c>
    </row>
    <row r="202" spans="9:17">
      <c r="I202" s="74" t="e">
        <f t="shared" si="25"/>
        <v>#DIV/0!</v>
      </c>
      <c r="J202" s="16" t="e">
        <f t="shared" ref="J202:J265" si="28">I202*E202</f>
        <v>#DIV/0!</v>
      </c>
      <c r="M202" s="41" t="e">
        <f t="shared" si="24"/>
        <v>#DIV/0!</v>
      </c>
      <c r="O202" s="16" t="e">
        <f t="shared" si="26"/>
        <v>#DIV/0!</v>
      </c>
      <c r="Q202" s="16" t="e">
        <f t="shared" si="27"/>
        <v>#DIV/0!</v>
      </c>
    </row>
    <row r="203" spans="9:17">
      <c r="I203" s="74" t="e">
        <f t="shared" si="25"/>
        <v>#DIV/0!</v>
      </c>
      <c r="J203" s="16" t="e">
        <f t="shared" si="28"/>
        <v>#DIV/0!</v>
      </c>
      <c r="M203" s="41" t="e">
        <f t="shared" si="24"/>
        <v>#DIV/0!</v>
      </c>
      <c r="O203" s="16" t="e">
        <f t="shared" si="26"/>
        <v>#DIV/0!</v>
      </c>
      <c r="Q203" s="16" t="e">
        <f t="shared" si="27"/>
        <v>#DIV/0!</v>
      </c>
    </row>
    <row r="204" spans="9:17">
      <c r="I204" s="74" t="e">
        <f t="shared" si="25"/>
        <v>#DIV/0!</v>
      </c>
      <c r="J204" s="16" t="e">
        <f t="shared" si="28"/>
        <v>#DIV/0!</v>
      </c>
      <c r="M204" s="41" t="e">
        <f t="shared" si="24"/>
        <v>#DIV/0!</v>
      </c>
      <c r="O204" s="16" t="e">
        <f t="shared" si="26"/>
        <v>#DIV/0!</v>
      </c>
      <c r="Q204" s="16" t="e">
        <f t="shared" si="27"/>
        <v>#DIV/0!</v>
      </c>
    </row>
    <row r="205" spans="9:17">
      <c r="I205" s="74" t="e">
        <f t="shared" si="25"/>
        <v>#DIV/0!</v>
      </c>
      <c r="J205" s="16" t="e">
        <f t="shared" si="28"/>
        <v>#DIV/0!</v>
      </c>
      <c r="M205" s="41" t="e">
        <f t="shared" si="24"/>
        <v>#DIV/0!</v>
      </c>
      <c r="O205" s="16" t="e">
        <f t="shared" si="26"/>
        <v>#DIV/0!</v>
      </c>
      <c r="Q205" s="16" t="e">
        <f t="shared" si="27"/>
        <v>#DIV/0!</v>
      </c>
    </row>
    <row r="206" spans="9:17">
      <c r="I206" s="74" t="e">
        <f t="shared" si="25"/>
        <v>#DIV/0!</v>
      </c>
      <c r="J206" s="16" t="e">
        <f t="shared" si="28"/>
        <v>#DIV/0!</v>
      </c>
      <c r="M206" s="41" t="e">
        <f t="shared" si="24"/>
        <v>#DIV/0!</v>
      </c>
      <c r="O206" s="16" t="e">
        <f t="shared" si="26"/>
        <v>#DIV/0!</v>
      </c>
      <c r="Q206" s="16" t="e">
        <f t="shared" si="27"/>
        <v>#DIV/0!</v>
      </c>
    </row>
    <row r="207" spans="9:17">
      <c r="I207" s="74" t="e">
        <f t="shared" si="25"/>
        <v>#DIV/0!</v>
      </c>
      <c r="J207" s="16" t="e">
        <f t="shared" si="28"/>
        <v>#DIV/0!</v>
      </c>
      <c r="M207" s="41" t="e">
        <f t="shared" si="24"/>
        <v>#DIV/0!</v>
      </c>
      <c r="O207" s="16" t="e">
        <f t="shared" si="26"/>
        <v>#DIV/0!</v>
      </c>
      <c r="Q207" s="16" t="e">
        <f t="shared" si="27"/>
        <v>#DIV/0!</v>
      </c>
    </row>
    <row r="208" spans="9:17">
      <c r="I208" s="74" t="e">
        <f t="shared" si="25"/>
        <v>#DIV/0!</v>
      </c>
      <c r="J208" s="16" t="e">
        <f t="shared" si="28"/>
        <v>#DIV/0!</v>
      </c>
      <c r="M208" s="41" t="e">
        <f t="shared" ref="M208:M271" si="29">L208/I208</f>
        <v>#DIV/0!</v>
      </c>
      <c r="O208" s="16" t="e">
        <f t="shared" si="26"/>
        <v>#DIV/0!</v>
      </c>
      <c r="Q208" s="16" t="e">
        <f t="shared" si="27"/>
        <v>#DIV/0!</v>
      </c>
    </row>
    <row r="209" spans="9:17">
      <c r="I209" s="74" t="e">
        <f t="shared" si="25"/>
        <v>#DIV/0!</v>
      </c>
      <c r="J209" s="16" t="e">
        <f t="shared" si="28"/>
        <v>#DIV/0!</v>
      </c>
      <c r="M209" s="41" t="e">
        <f t="shared" si="29"/>
        <v>#DIV/0!</v>
      </c>
      <c r="O209" s="16" t="e">
        <f t="shared" si="26"/>
        <v>#DIV/0!</v>
      </c>
      <c r="Q209" s="16" t="e">
        <f t="shared" si="27"/>
        <v>#DIV/0!</v>
      </c>
    </row>
    <row r="210" spans="9:17">
      <c r="I210" s="74" t="e">
        <f t="shared" si="25"/>
        <v>#DIV/0!</v>
      </c>
      <c r="J210" s="16" t="e">
        <f t="shared" si="28"/>
        <v>#DIV/0!</v>
      </c>
      <c r="M210" s="41" t="e">
        <f t="shared" si="29"/>
        <v>#DIV/0!</v>
      </c>
      <c r="O210" s="16" t="e">
        <f t="shared" si="26"/>
        <v>#DIV/0!</v>
      </c>
      <c r="Q210" s="16" t="e">
        <f t="shared" si="27"/>
        <v>#DIV/0!</v>
      </c>
    </row>
    <row r="211" spans="9:17">
      <c r="I211" s="74" t="e">
        <f t="shared" si="25"/>
        <v>#DIV/0!</v>
      </c>
      <c r="J211" s="16" t="e">
        <f t="shared" si="28"/>
        <v>#DIV/0!</v>
      </c>
      <c r="M211" s="41" t="e">
        <f t="shared" si="29"/>
        <v>#DIV/0!</v>
      </c>
      <c r="O211" s="16" t="e">
        <f t="shared" si="26"/>
        <v>#DIV/0!</v>
      </c>
      <c r="Q211" s="16" t="e">
        <f t="shared" si="27"/>
        <v>#DIV/0!</v>
      </c>
    </row>
    <row r="212" spans="9:17">
      <c r="I212" s="74" t="e">
        <f t="shared" si="25"/>
        <v>#DIV/0!</v>
      </c>
      <c r="J212" s="16" t="e">
        <f t="shared" si="28"/>
        <v>#DIV/0!</v>
      </c>
      <c r="M212" s="41" t="e">
        <f t="shared" si="29"/>
        <v>#DIV/0!</v>
      </c>
      <c r="O212" s="16" t="e">
        <f t="shared" si="26"/>
        <v>#DIV/0!</v>
      </c>
      <c r="Q212" s="16" t="e">
        <f t="shared" si="27"/>
        <v>#DIV/0!</v>
      </c>
    </row>
    <row r="213" spans="9:17">
      <c r="I213" s="74" t="e">
        <f t="shared" si="25"/>
        <v>#DIV/0!</v>
      </c>
      <c r="J213" s="16" t="e">
        <f t="shared" si="28"/>
        <v>#DIV/0!</v>
      </c>
      <c r="M213" s="41" t="e">
        <f t="shared" si="29"/>
        <v>#DIV/0!</v>
      </c>
      <c r="O213" s="16" t="e">
        <f t="shared" si="26"/>
        <v>#DIV/0!</v>
      </c>
      <c r="Q213" s="16" t="e">
        <f t="shared" si="27"/>
        <v>#DIV/0!</v>
      </c>
    </row>
    <row r="214" spans="9:17">
      <c r="I214" s="74" t="e">
        <f t="shared" si="25"/>
        <v>#DIV/0!</v>
      </c>
      <c r="J214" s="16" t="e">
        <f t="shared" si="28"/>
        <v>#DIV/0!</v>
      </c>
      <c r="M214" s="41" t="e">
        <f t="shared" si="29"/>
        <v>#DIV/0!</v>
      </c>
      <c r="O214" s="16" t="e">
        <f t="shared" si="26"/>
        <v>#DIV/0!</v>
      </c>
      <c r="Q214" s="16" t="e">
        <f t="shared" si="27"/>
        <v>#DIV/0!</v>
      </c>
    </row>
    <row r="215" spans="9:17">
      <c r="I215" s="74" t="e">
        <f t="shared" si="25"/>
        <v>#DIV/0!</v>
      </c>
      <c r="J215" s="16" t="e">
        <f t="shared" si="28"/>
        <v>#DIV/0!</v>
      </c>
      <c r="M215" s="41" t="e">
        <f t="shared" si="29"/>
        <v>#DIV/0!</v>
      </c>
      <c r="O215" s="16" t="e">
        <f t="shared" si="26"/>
        <v>#DIV/0!</v>
      </c>
      <c r="Q215" s="16" t="e">
        <f t="shared" si="27"/>
        <v>#DIV/0!</v>
      </c>
    </row>
    <row r="216" spans="9:17">
      <c r="I216" s="74" t="e">
        <f t="shared" si="25"/>
        <v>#DIV/0!</v>
      </c>
      <c r="J216" s="16" t="e">
        <f t="shared" si="28"/>
        <v>#DIV/0!</v>
      </c>
      <c r="M216" s="41" t="e">
        <f t="shared" si="29"/>
        <v>#DIV/0!</v>
      </c>
      <c r="O216" s="16" t="e">
        <f t="shared" si="26"/>
        <v>#DIV/0!</v>
      </c>
      <c r="Q216" s="16" t="e">
        <f t="shared" si="27"/>
        <v>#DIV/0!</v>
      </c>
    </row>
    <row r="217" spans="9:17">
      <c r="I217" s="74" t="e">
        <f t="shared" si="25"/>
        <v>#DIV/0!</v>
      </c>
      <c r="J217" s="16" t="e">
        <f t="shared" si="28"/>
        <v>#DIV/0!</v>
      </c>
      <c r="M217" s="41" t="e">
        <f t="shared" si="29"/>
        <v>#DIV/0!</v>
      </c>
      <c r="O217" s="16" t="e">
        <f t="shared" si="26"/>
        <v>#DIV/0!</v>
      </c>
      <c r="Q217" s="16" t="e">
        <f t="shared" si="27"/>
        <v>#DIV/0!</v>
      </c>
    </row>
    <row r="218" spans="9:17">
      <c r="I218" s="74" t="e">
        <f t="shared" si="25"/>
        <v>#DIV/0!</v>
      </c>
      <c r="J218" s="16" t="e">
        <f t="shared" si="28"/>
        <v>#DIV/0!</v>
      </c>
      <c r="M218" s="41" t="e">
        <f t="shared" si="29"/>
        <v>#DIV/0!</v>
      </c>
      <c r="O218" s="16" t="e">
        <f t="shared" si="26"/>
        <v>#DIV/0!</v>
      </c>
      <c r="Q218" s="16" t="e">
        <f t="shared" si="27"/>
        <v>#DIV/0!</v>
      </c>
    </row>
    <row r="219" spans="9:17">
      <c r="I219" s="74" t="e">
        <f t="shared" si="25"/>
        <v>#DIV/0!</v>
      </c>
      <c r="J219" s="16" t="e">
        <f t="shared" si="28"/>
        <v>#DIV/0!</v>
      </c>
      <c r="M219" s="41" t="e">
        <f t="shared" si="29"/>
        <v>#DIV/0!</v>
      </c>
      <c r="O219" s="16" t="e">
        <f t="shared" si="26"/>
        <v>#DIV/0!</v>
      </c>
      <c r="Q219" s="16" t="e">
        <f t="shared" si="27"/>
        <v>#DIV/0!</v>
      </c>
    </row>
    <row r="220" spans="9:17">
      <c r="I220" s="74" t="e">
        <f t="shared" si="25"/>
        <v>#DIV/0!</v>
      </c>
      <c r="J220" s="16" t="e">
        <f t="shared" si="28"/>
        <v>#DIV/0!</v>
      </c>
      <c r="M220" s="41" t="e">
        <f t="shared" si="29"/>
        <v>#DIV/0!</v>
      </c>
      <c r="O220" s="16" t="e">
        <f t="shared" si="26"/>
        <v>#DIV/0!</v>
      </c>
      <c r="Q220" s="16" t="e">
        <f t="shared" si="27"/>
        <v>#DIV/0!</v>
      </c>
    </row>
    <row r="221" spans="9:17">
      <c r="I221" s="74" t="e">
        <f t="shared" si="25"/>
        <v>#DIV/0!</v>
      </c>
      <c r="J221" s="16" t="e">
        <f t="shared" si="28"/>
        <v>#DIV/0!</v>
      </c>
      <c r="M221" s="41" t="e">
        <f t="shared" si="29"/>
        <v>#DIV/0!</v>
      </c>
      <c r="O221" s="16" t="e">
        <f t="shared" si="26"/>
        <v>#DIV/0!</v>
      </c>
      <c r="Q221" s="16" t="e">
        <f t="shared" si="27"/>
        <v>#DIV/0!</v>
      </c>
    </row>
    <row r="222" spans="9:17">
      <c r="I222" s="74" t="e">
        <f t="shared" si="25"/>
        <v>#DIV/0!</v>
      </c>
      <c r="J222" s="16" t="e">
        <f t="shared" si="28"/>
        <v>#DIV/0!</v>
      </c>
      <c r="M222" s="41" t="e">
        <f t="shared" si="29"/>
        <v>#DIV/0!</v>
      </c>
      <c r="O222" s="16" t="e">
        <f t="shared" si="26"/>
        <v>#DIV/0!</v>
      </c>
      <c r="Q222" s="16" t="e">
        <f t="shared" si="27"/>
        <v>#DIV/0!</v>
      </c>
    </row>
    <row r="223" spans="9:17">
      <c r="I223" s="74" t="e">
        <f t="shared" si="25"/>
        <v>#DIV/0!</v>
      </c>
      <c r="J223" s="16" t="e">
        <f t="shared" si="28"/>
        <v>#DIV/0!</v>
      </c>
      <c r="M223" s="41" t="e">
        <f t="shared" si="29"/>
        <v>#DIV/0!</v>
      </c>
      <c r="O223" s="16" t="e">
        <f t="shared" si="26"/>
        <v>#DIV/0!</v>
      </c>
      <c r="Q223" s="16" t="e">
        <f t="shared" si="27"/>
        <v>#DIV/0!</v>
      </c>
    </row>
    <row r="224" spans="9:17">
      <c r="I224" s="74" t="e">
        <f t="shared" si="25"/>
        <v>#DIV/0!</v>
      </c>
      <c r="J224" s="16" t="e">
        <f t="shared" si="28"/>
        <v>#DIV/0!</v>
      </c>
      <c r="M224" s="41" t="e">
        <f t="shared" si="29"/>
        <v>#DIV/0!</v>
      </c>
      <c r="O224" s="16" t="e">
        <f t="shared" si="26"/>
        <v>#DIV/0!</v>
      </c>
      <c r="Q224" s="16" t="e">
        <f t="shared" si="27"/>
        <v>#DIV/0!</v>
      </c>
    </row>
    <row r="225" spans="9:17">
      <c r="I225" s="74" t="e">
        <f t="shared" si="25"/>
        <v>#DIV/0!</v>
      </c>
      <c r="J225" s="16" t="e">
        <f t="shared" si="28"/>
        <v>#DIV/0!</v>
      </c>
      <c r="M225" s="41" t="e">
        <f t="shared" si="29"/>
        <v>#DIV/0!</v>
      </c>
      <c r="O225" s="16" t="e">
        <f t="shared" si="26"/>
        <v>#DIV/0!</v>
      </c>
      <c r="Q225" s="16" t="e">
        <f t="shared" si="27"/>
        <v>#DIV/0!</v>
      </c>
    </row>
    <row r="226" spans="9:17">
      <c r="I226" s="74" t="e">
        <f t="shared" si="25"/>
        <v>#DIV/0!</v>
      </c>
      <c r="J226" s="16" t="e">
        <f t="shared" si="28"/>
        <v>#DIV/0!</v>
      </c>
      <c r="M226" s="41" t="e">
        <f t="shared" si="29"/>
        <v>#DIV/0!</v>
      </c>
      <c r="O226" s="16" t="e">
        <f t="shared" si="26"/>
        <v>#DIV/0!</v>
      </c>
      <c r="Q226" s="16" t="e">
        <f t="shared" si="27"/>
        <v>#DIV/0!</v>
      </c>
    </row>
    <row r="227" spans="9:17">
      <c r="I227" s="74" t="e">
        <f t="shared" si="25"/>
        <v>#DIV/0!</v>
      </c>
      <c r="J227" s="16" t="e">
        <f t="shared" si="28"/>
        <v>#DIV/0!</v>
      </c>
      <c r="M227" s="41" t="e">
        <f t="shared" si="29"/>
        <v>#DIV/0!</v>
      </c>
      <c r="O227" s="16" t="e">
        <f t="shared" si="26"/>
        <v>#DIV/0!</v>
      </c>
      <c r="Q227" s="16" t="e">
        <f t="shared" si="27"/>
        <v>#DIV/0!</v>
      </c>
    </row>
    <row r="228" spans="9:17">
      <c r="I228" s="74" t="e">
        <f t="shared" si="25"/>
        <v>#DIV/0!</v>
      </c>
      <c r="J228" s="16" t="e">
        <f t="shared" si="28"/>
        <v>#DIV/0!</v>
      </c>
      <c r="M228" s="41" t="e">
        <f t="shared" si="29"/>
        <v>#DIV/0!</v>
      </c>
      <c r="O228" s="16" t="e">
        <f t="shared" si="26"/>
        <v>#DIV/0!</v>
      </c>
      <c r="Q228" s="16" t="e">
        <f t="shared" si="27"/>
        <v>#DIV/0!</v>
      </c>
    </row>
    <row r="229" spans="9:17">
      <c r="I229" s="74" t="e">
        <f t="shared" si="25"/>
        <v>#DIV/0!</v>
      </c>
      <c r="J229" s="16" t="e">
        <f t="shared" si="28"/>
        <v>#DIV/0!</v>
      </c>
      <c r="M229" s="41" t="e">
        <f t="shared" si="29"/>
        <v>#DIV/0!</v>
      </c>
      <c r="O229" s="16" t="e">
        <f t="shared" si="26"/>
        <v>#DIV/0!</v>
      </c>
      <c r="Q229" s="16" t="e">
        <f t="shared" si="27"/>
        <v>#DIV/0!</v>
      </c>
    </row>
    <row r="230" spans="9:17">
      <c r="I230" s="74" t="e">
        <f t="shared" si="25"/>
        <v>#DIV/0!</v>
      </c>
      <c r="J230" s="16" t="e">
        <f t="shared" si="28"/>
        <v>#DIV/0!</v>
      </c>
      <c r="M230" s="41" t="e">
        <f t="shared" si="29"/>
        <v>#DIV/0!</v>
      </c>
      <c r="O230" s="16" t="e">
        <f t="shared" si="26"/>
        <v>#DIV/0!</v>
      </c>
      <c r="Q230" s="16" t="e">
        <f t="shared" si="27"/>
        <v>#DIV/0!</v>
      </c>
    </row>
    <row r="231" spans="9:17">
      <c r="I231" s="74" t="e">
        <f t="shared" si="25"/>
        <v>#DIV/0!</v>
      </c>
      <c r="J231" s="16" t="e">
        <f t="shared" si="28"/>
        <v>#DIV/0!</v>
      </c>
      <c r="M231" s="41" t="e">
        <f t="shared" si="29"/>
        <v>#DIV/0!</v>
      </c>
      <c r="O231" s="16" t="e">
        <f t="shared" si="26"/>
        <v>#DIV/0!</v>
      </c>
      <c r="Q231" s="16" t="e">
        <f t="shared" si="27"/>
        <v>#DIV/0!</v>
      </c>
    </row>
    <row r="232" spans="9:17">
      <c r="I232" s="74" t="e">
        <f t="shared" si="25"/>
        <v>#DIV/0!</v>
      </c>
      <c r="J232" s="16" t="e">
        <f t="shared" si="28"/>
        <v>#DIV/0!</v>
      </c>
      <c r="M232" s="41" t="e">
        <f t="shared" si="29"/>
        <v>#DIV/0!</v>
      </c>
      <c r="O232" s="16" t="e">
        <f t="shared" si="26"/>
        <v>#DIV/0!</v>
      </c>
      <c r="Q232" s="16" t="e">
        <f t="shared" si="27"/>
        <v>#DIV/0!</v>
      </c>
    </row>
    <row r="233" spans="9:17">
      <c r="I233" s="74" t="e">
        <f t="shared" si="25"/>
        <v>#DIV/0!</v>
      </c>
      <c r="J233" s="16" t="e">
        <f t="shared" si="28"/>
        <v>#DIV/0!</v>
      </c>
      <c r="M233" s="41" t="e">
        <f t="shared" si="29"/>
        <v>#DIV/0!</v>
      </c>
      <c r="O233" s="16" t="e">
        <f t="shared" si="26"/>
        <v>#DIV/0!</v>
      </c>
      <c r="Q233" s="16" t="e">
        <f t="shared" si="27"/>
        <v>#DIV/0!</v>
      </c>
    </row>
    <row r="234" spans="9:17">
      <c r="I234" s="74" t="e">
        <f t="shared" si="25"/>
        <v>#DIV/0!</v>
      </c>
      <c r="J234" s="16" t="e">
        <f t="shared" si="28"/>
        <v>#DIV/0!</v>
      </c>
      <c r="M234" s="41" t="e">
        <f t="shared" si="29"/>
        <v>#DIV/0!</v>
      </c>
      <c r="O234" s="16" t="e">
        <f t="shared" si="26"/>
        <v>#DIV/0!</v>
      </c>
      <c r="Q234" s="16" t="e">
        <f t="shared" si="27"/>
        <v>#DIV/0!</v>
      </c>
    </row>
    <row r="235" spans="9:17">
      <c r="I235" s="74" t="e">
        <f t="shared" ref="I235:I298" si="30">AVERAGE(F235:H235)/D235</f>
        <v>#DIV/0!</v>
      </c>
      <c r="J235" s="16" t="e">
        <f t="shared" si="28"/>
        <v>#DIV/0!</v>
      </c>
      <c r="M235" s="41" t="e">
        <f t="shared" si="29"/>
        <v>#DIV/0!</v>
      </c>
      <c r="O235" s="16" t="e">
        <f t="shared" si="26"/>
        <v>#DIV/0!</v>
      </c>
      <c r="Q235" s="16" t="e">
        <f t="shared" si="27"/>
        <v>#DIV/0!</v>
      </c>
    </row>
    <row r="236" spans="9:17">
      <c r="I236" s="74" t="e">
        <f t="shared" si="30"/>
        <v>#DIV/0!</v>
      </c>
      <c r="J236" s="16" t="e">
        <f t="shared" si="28"/>
        <v>#DIV/0!</v>
      </c>
      <c r="M236" s="41" t="e">
        <f t="shared" si="29"/>
        <v>#DIV/0!</v>
      </c>
      <c r="O236" s="16" t="e">
        <f t="shared" si="26"/>
        <v>#DIV/0!</v>
      </c>
      <c r="Q236" s="16" t="e">
        <f t="shared" si="27"/>
        <v>#DIV/0!</v>
      </c>
    </row>
    <row r="237" spans="9:17">
      <c r="I237" s="74" t="e">
        <f t="shared" si="30"/>
        <v>#DIV/0!</v>
      </c>
      <c r="J237" s="16" t="e">
        <f t="shared" si="28"/>
        <v>#DIV/0!</v>
      </c>
      <c r="M237" s="41" t="e">
        <f t="shared" si="29"/>
        <v>#DIV/0!</v>
      </c>
      <c r="O237" s="16" t="e">
        <f t="shared" si="26"/>
        <v>#DIV/0!</v>
      </c>
      <c r="Q237" s="16" t="e">
        <f t="shared" si="27"/>
        <v>#DIV/0!</v>
      </c>
    </row>
    <row r="238" spans="9:17">
      <c r="I238" s="74" t="e">
        <f t="shared" si="30"/>
        <v>#DIV/0!</v>
      </c>
      <c r="J238" s="16" t="e">
        <f t="shared" si="28"/>
        <v>#DIV/0!</v>
      </c>
      <c r="M238" s="41" t="e">
        <f t="shared" si="29"/>
        <v>#DIV/0!</v>
      </c>
      <c r="O238" s="16" t="e">
        <f t="shared" si="26"/>
        <v>#DIV/0!</v>
      </c>
      <c r="Q238" s="16" t="e">
        <f t="shared" si="27"/>
        <v>#DIV/0!</v>
      </c>
    </row>
    <row r="239" spans="9:17">
      <c r="I239" s="74" t="e">
        <f t="shared" si="30"/>
        <v>#DIV/0!</v>
      </c>
      <c r="J239" s="16" t="e">
        <f t="shared" si="28"/>
        <v>#DIV/0!</v>
      </c>
      <c r="M239" s="41" t="e">
        <f t="shared" si="29"/>
        <v>#DIV/0!</v>
      </c>
      <c r="O239" s="16" t="e">
        <f t="shared" si="26"/>
        <v>#DIV/0!</v>
      </c>
      <c r="Q239" s="16" t="e">
        <f t="shared" si="27"/>
        <v>#DIV/0!</v>
      </c>
    </row>
    <row r="240" spans="9:17">
      <c r="I240" s="74" t="e">
        <f t="shared" si="30"/>
        <v>#DIV/0!</v>
      </c>
      <c r="J240" s="16" t="e">
        <f t="shared" si="28"/>
        <v>#DIV/0!</v>
      </c>
      <c r="M240" s="41" t="e">
        <f t="shared" si="29"/>
        <v>#DIV/0!</v>
      </c>
      <c r="O240" s="16" t="e">
        <f t="shared" si="26"/>
        <v>#DIV/0!</v>
      </c>
      <c r="Q240" s="16" t="e">
        <f t="shared" si="27"/>
        <v>#DIV/0!</v>
      </c>
    </row>
    <row r="241" spans="9:17">
      <c r="I241" s="74" t="e">
        <f t="shared" si="30"/>
        <v>#DIV/0!</v>
      </c>
      <c r="J241" s="16" t="e">
        <f t="shared" si="28"/>
        <v>#DIV/0!</v>
      </c>
      <c r="M241" s="41" t="e">
        <f t="shared" si="29"/>
        <v>#DIV/0!</v>
      </c>
      <c r="O241" s="16" t="e">
        <f t="shared" si="26"/>
        <v>#DIV/0!</v>
      </c>
      <c r="Q241" s="16" t="e">
        <f t="shared" si="27"/>
        <v>#DIV/0!</v>
      </c>
    </row>
    <row r="242" spans="9:17">
      <c r="I242" s="74" t="e">
        <f t="shared" si="30"/>
        <v>#DIV/0!</v>
      </c>
      <c r="J242" s="16" t="e">
        <f t="shared" si="28"/>
        <v>#DIV/0!</v>
      </c>
      <c r="M242" s="41" t="e">
        <f t="shared" si="29"/>
        <v>#DIV/0!</v>
      </c>
      <c r="O242" s="16" t="e">
        <f t="shared" si="26"/>
        <v>#DIV/0!</v>
      </c>
      <c r="Q242" s="16" t="e">
        <f t="shared" si="27"/>
        <v>#DIV/0!</v>
      </c>
    </row>
    <row r="243" spans="9:17">
      <c r="I243" s="74" t="e">
        <f t="shared" si="30"/>
        <v>#DIV/0!</v>
      </c>
      <c r="J243" s="16" t="e">
        <f t="shared" si="28"/>
        <v>#DIV/0!</v>
      </c>
      <c r="M243" s="41" t="e">
        <f t="shared" si="29"/>
        <v>#DIV/0!</v>
      </c>
      <c r="O243" s="16" t="e">
        <f t="shared" si="26"/>
        <v>#DIV/0!</v>
      </c>
      <c r="Q243" s="16" t="e">
        <f t="shared" si="27"/>
        <v>#DIV/0!</v>
      </c>
    </row>
    <row r="244" spans="9:17">
      <c r="I244" s="74" t="e">
        <f t="shared" si="30"/>
        <v>#DIV/0!</v>
      </c>
      <c r="J244" s="16" t="e">
        <f t="shared" si="28"/>
        <v>#DIV/0!</v>
      </c>
      <c r="M244" s="41" t="e">
        <f t="shared" si="29"/>
        <v>#DIV/0!</v>
      </c>
      <c r="O244" s="16" t="e">
        <f t="shared" si="26"/>
        <v>#DIV/0!</v>
      </c>
      <c r="Q244" s="16" t="e">
        <f t="shared" si="27"/>
        <v>#DIV/0!</v>
      </c>
    </row>
    <row r="245" spans="9:17">
      <c r="I245" s="74" t="e">
        <f t="shared" si="30"/>
        <v>#DIV/0!</v>
      </c>
      <c r="J245" s="16" t="e">
        <f t="shared" si="28"/>
        <v>#DIV/0!</v>
      </c>
      <c r="M245" s="41" t="e">
        <f t="shared" si="29"/>
        <v>#DIV/0!</v>
      </c>
      <c r="O245" s="16" t="e">
        <f t="shared" si="26"/>
        <v>#DIV/0!</v>
      </c>
      <c r="Q245" s="16" t="e">
        <f t="shared" si="27"/>
        <v>#DIV/0!</v>
      </c>
    </row>
    <row r="246" spans="9:17">
      <c r="I246" s="74" t="e">
        <f t="shared" si="30"/>
        <v>#DIV/0!</v>
      </c>
      <c r="J246" s="16" t="e">
        <f t="shared" si="28"/>
        <v>#DIV/0!</v>
      </c>
      <c r="M246" s="41" t="e">
        <f t="shared" si="29"/>
        <v>#DIV/0!</v>
      </c>
      <c r="O246" s="16" t="e">
        <f t="shared" si="26"/>
        <v>#DIV/0!</v>
      </c>
      <c r="Q246" s="16" t="e">
        <f t="shared" si="27"/>
        <v>#DIV/0!</v>
      </c>
    </row>
    <row r="247" spans="9:17">
      <c r="I247" s="74" t="e">
        <f t="shared" si="30"/>
        <v>#DIV/0!</v>
      </c>
      <c r="J247" s="16" t="e">
        <f t="shared" si="28"/>
        <v>#DIV/0!</v>
      </c>
      <c r="M247" s="41" t="e">
        <f t="shared" si="29"/>
        <v>#DIV/0!</v>
      </c>
      <c r="O247" s="16" t="e">
        <f t="shared" si="26"/>
        <v>#DIV/0!</v>
      </c>
      <c r="Q247" s="16" t="e">
        <f t="shared" si="27"/>
        <v>#DIV/0!</v>
      </c>
    </row>
    <row r="248" spans="9:17">
      <c r="I248" s="74" t="e">
        <f t="shared" si="30"/>
        <v>#DIV/0!</v>
      </c>
      <c r="J248" s="16" t="e">
        <f t="shared" si="28"/>
        <v>#DIV/0!</v>
      </c>
      <c r="M248" s="41" t="e">
        <f t="shared" si="29"/>
        <v>#DIV/0!</v>
      </c>
      <c r="O248" s="16" t="e">
        <f t="shared" si="26"/>
        <v>#DIV/0!</v>
      </c>
      <c r="Q248" s="16" t="e">
        <f t="shared" si="27"/>
        <v>#DIV/0!</v>
      </c>
    </row>
    <row r="249" spans="9:17">
      <c r="I249" s="74" t="e">
        <f t="shared" si="30"/>
        <v>#DIV/0!</v>
      </c>
      <c r="J249" s="16" t="e">
        <f t="shared" si="28"/>
        <v>#DIV/0!</v>
      </c>
      <c r="M249" s="41" t="e">
        <f t="shared" si="29"/>
        <v>#DIV/0!</v>
      </c>
      <c r="O249" s="16" t="e">
        <f t="shared" si="26"/>
        <v>#DIV/0!</v>
      </c>
      <c r="Q249" s="16" t="e">
        <f t="shared" si="27"/>
        <v>#DIV/0!</v>
      </c>
    </row>
    <row r="250" spans="9:17">
      <c r="I250" s="74" t="e">
        <f t="shared" si="30"/>
        <v>#DIV/0!</v>
      </c>
      <c r="J250" s="16" t="e">
        <f t="shared" si="28"/>
        <v>#DIV/0!</v>
      </c>
      <c r="M250" s="41" t="e">
        <f t="shared" si="29"/>
        <v>#DIV/0!</v>
      </c>
      <c r="O250" s="16" t="e">
        <f t="shared" si="26"/>
        <v>#DIV/0!</v>
      </c>
      <c r="Q250" s="16" t="e">
        <f t="shared" si="27"/>
        <v>#DIV/0!</v>
      </c>
    </row>
    <row r="251" spans="9:17">
      <c r="I251" s="74" t="e">
        <f t="shared" si="30"/>
        <v>#DIV/0!</v>
      </c>
      <c r="J251" s="16" t="e">
        <f t="shared" si="28"/>
        <v>#DIV/0!</v>
      </c>
      <c r="M251" s="41" t="e">
        <f t="shared" si="29"/>
        <v>#DIV/0!</v>
      </c>
      <c r="O251" s="16" t="e">
        <f t="shared" ref="O251:O300" si="31">N251*I251</f>
        <v>#DIV/0!</v>
      </c>
      <c r="Q251" s="16" t="e">
        <f t="shared" si="27"/>
        <v>#DIV/0!</v>
      </c>
    </row>
    <row r="252" spans="9:17">
      <c r="I252" s="74" t="e">
        <f t="shared" si="30"/>
        <v>#DIV/0!</v>
      </c>
      <c r="J252" s="16" t="e">
        <f t="shared" si="28"/>
        <v>#DIV/0!</v>
      </c>
      <c r="M252" s="41" t="e">
        <f t="shared" si="29"/>
        <v>#DIV/0!</v>
      </c>
      <c r="O252" s="16" t="e">
        <f t="shared" si="31"/>
        <v>#DIV/0!</v>
      </c>
      <c r="Q252" s="16" t="e">
        <f t="shared" si="27"/>
        <v>#DIV/0!</v>
      </c>
    </row>
    <row r="253" spans="9:17">
      <c r="I253" s="74" t="e">
        <f t="shared" si="30"/>
        <v>#DIV/0!</v>
      </c>
      <c r="J253" s="16" t="e">
        <f t="shared" si="28"/>
        <v>#DIV/0!</v>
      </c>
      <c r="M253" s="41" t="e">
        <f t="shared" si="29"/>
        <v>#DIV/0!</v>
      </c>
      <c r="O253" s="16" t="e">
        <f t="shared" si="31"/>
        <v>#DIV/0!</v>
      </c>
      <c r="Q253" s="16" t="e">
        <f t="shared" si="27"/>
        <v>#DIV/0!</v>
      </c>
    </row>
    <row r="254" spans="9:17">
      <c r="I254" s="74" t="e">
        <f t="shared" si="30"/>
        <v>#DIV/0!</v>
      </c>
      <c r="J254" s="16" t="e">
        <f t="shared" si="28"/>
        <v>#DIV/0!</v>
      </c>
      <c r="M254" s="41" t="e">
        <f t="shared" si="29"/>
        <v>#DIV/0!</v>
      </c>
      <c r="O254" s="16" t="e">
        <f t="shared" si="31"/>
        <v>#DIV/0!</v>
      </c>
      <c r="Q254" s="16" t="e">
        <f t="shared" si="27"/>
        <v>#DIV/0!</v>
      </c>
    </row>
    <row r="255" spans="9:17">
      <c r="I255" s="74" t="e">
        <f t="shared" si="30"/>
        <v>#DIV/0!</v>
      </c>
      <c r="J255" s="16" t="e">
        <f t="shared" si="28"/>
        <v>#DIV/0!</v>
      </c>
      <c r="M255" s="41" t="e">
        <f t="shared" si="29"/>
        <v>#DIV/0!</v>
      </c>
      <c r="O255" s="16" t="e">
        <f t="shared" si="31"/>
        <v>#DIV/0!</v>
      </c>
      <c r="Q255" s="16" t="e">
        <f t="shared" si="27"/>
        <v>#DIV/0!</v>
      </c>
    </row>
    <row r="256" spans="9:17">
      <c r="I256" s="74" t="e">
        <f t="shared" si="30"/>
        <v>#DIV/0!</v>
      </c>
      <c r="J256" s="16" t="e">
        <f t="shared" si="28"/>
        <v>#DIV/0!</v>
      </c>
      <c r="M256" s="41" t="e">
        <f t="shared" si="29"/>
        <v>#DIV/0!</v>
      </c>
      <c r="O256" s="16" t="e">
        <f t="shared" si="31"/>
        <v>#DIV/0!</v>
      </c>
      <c r="Q256" s="16" t="e">
        <f t="shared" si="27"/>
        <v>#DIV/0!</v>
      </c>
    </row>
    <row r="257" spans="9:17">
      <c r="I257" s="74" t="e">
        <f t="shared" si="30"/>
        <v>#DIV/0!</v>
      </c>
      <c r="J257" s="16" t="e">
        <f t="shared" si="28"/>
        <v>#DIV/0!</v>
      </c>
      <c r="M257" s="41" t="e">
        <f t="shared" si="29"/>
        <v>#DIV/0!</v>
      </c>
      <c r="O257" s="16" t="e">
        <f t="shared" si="31"/>
        <v>#DIV/0!</v>
      </c>
      <c r="Q257" s="16" t="e">
        <f t="shared" ref="Q257:Q300" si="32">J257-O257</f>
        <v>#DIV/0!</v>
      </c>
    </row>
    <row r="258" spans="9:17">
      <c r="I258" s="74" t="e">
        <f t="shared" si="30"/>
        <v>#DIV/0!</v>
      </c>
      <c r="J258" s="16" t="e">
        <f t="shared" si="28"/>
        <v>#DIV/0!</v>
      </c>
      <c r="M258" s="41" t="e">
        <f t="shared" si="29"/>
        <v>#DIV/0!</v>
      </c>
      <c r="O258" s="16" t="e">
        <f t="shared" si="31"/>
        <v>#DIV/0!</v>
      </c>
      <c r="Q258" s="16" t="e">
        <f t="shared" si="32"/>
        <v>#DIV/0!</v>
      </c>
    </row>
    <row r="259" spans="9:17">
      <c r="I259" s="74" t="e">
        <f t="shared" si="30"/>
        <v>#DIV/0!</v>
      </c>
      <c r="J259" s="16" t="e">
        <f t="shared" si="28"/>
        <v>#DIV/0!</v>
      </c>
      <c r="M259" s="41" t="e">
        <f t="shared" si="29"/>
        <v>#DIV/0!</v>
      </c>
      <c r="O259" s="16" t="e">
        <f t="shared" si="31"/>
        <v>#DIV/0!</v>
      </c>
      <c r="Q259" s="16" t="e">
        <f t="shared" si="32"/>
        <v>#DIV/0!</v>
      </c>
    </row>
    <row r="260" spans="9:17">
      <c r="I260" s="74" t="e">
        <f t="shared" si="30"/>
        <v>#DIV/0!</v>
      </c>
      <c r="J260" s="16" t="e">
        <f t="shared" si="28"/>
        <v>#DIV/0!</v>
      </c>
      <c r="M260" s="41" t="e">
        <f t="shared" si="29"/>
        <v>#DIV/0!</v>
      </c>
      <c r="O260" s="16" t="e">
        <f t="shared" si="31"/>
        <v>#DIV/0!</v>
      </c>
      <c r="Q260" s="16" t="e">
        <f t="shared" si="32"/>
        <v>#DIV/0!</v>
      </c>
    </row>
    <row r="261" spans="9:17">
      <c r="I261" s="74" t="e">
        <f t="shared" si="30"/>
        <v>#DIV/0!</v>
      </c>
      <c r="J261" s="16" t="e">
        <f t="shared" si="28"/>
        <v>#DIV/0!</v>
      </c>
      <c r="M261" s="41" t="e">
        <f t="shared" si="29"/>
        <v>#DIV/0!</v>
      </c>
      <c r="O261" s="16" t="e">
        <f t="shared" si="31"/>
        <v>#DIV/0!</v>
      </c>
      <c r="Q261" s="16" t="e">
        <f t="shared" si="32"/>
        <v>#DIV/0!</v>
      </c>
    </row>
    <row r="262" spans="9:17">
      <c r="I262" s="74" t="e">
        <f t="shared" si="30"/>
        <v>#DIV/0!</v>
      </c>
      <c r="J262" s="16" t="e">
        <f t="shared" si="28"/>
        <v>#DIV/0!</v>
      </c>
      <c r="M262" s="41" t="e">
        <f t="shared" si="29"/>
        <v>#DIV/0!</v>
      </c>
      <c r="O262" s="16" t="e">
        <f t="shared" si="31"/>
        <v>#DIV/0!</v>
      </c>
      <c r="Q262" s="16" t="e">
        <f t="shared" si="32"/>
        <v>#DIV/0!</v>
      </c>
    </row>
    <row r="263" spans="9:17">
      <c r="I263" s="74" t="e">
        <f t="shared" si="30"/>
        <v>#DIV/0!</v>
      </c>
      <c r="J263" s="16" t="e">
        <f t="shared" si="28"/>
        <v>#DIV/0!</v>
      </c>
      <c r="M263" s="41" t="e">
        <f t="shared" si="29"/>
        <v>#DIV/0!</v>
      </c>
      <c r="O263" s="16" t="e">
        <f t="shared" si="31"/>
        <v>#DIV/0!</v>
      </c>
      <c r="Q263" s="16" t="e">
        <f t="shared" si="32"/>
        <v>#DIV/0!</v>
      </c>
    </row>
    <row r="264" spans="9:17">
      <c r="I264" s="74" t="e">
        <f t="shared" si="30"/>
        <v>#DIV/0!</v>
      </c>
      <c r="J264" s="16" t="e">
        <f t="shared" si="28"/>
        <v>#DIV/0!</v>
      </c>
      <c r="M264" s="41" t="e">
        <f t="shared" si="29"/>
        <v>#DIV/0!</v>
      </c>
      <c r="O264" s="16" t="e">
        <f t="shared" si="31"/>
        <v>#DIV/0!</v>
      </c>
      <c r="Q264" s="16" t="e">
        <f t="shared" si="32"/>
        <v>#DIV/0!</v>
      </c>
    </row>
    <row r="265" spans="9:17">
      <c r="I265" s="74" t="e">
        <f t="shared" si="30"/>
        <v>#DIV/0!</v>
      </c>
      <c r="J265" s="16" t="e">
        <f t="shared" si="28"/>
        <v>#DIV/0!</v>
      </c>
      <c r="M265" s="41" t="e">
        <f t="shared" si="29"/>
        <v>#DIV/0!</v>
      </c>
      <c r="O265" s="16" t="e">
        <f t="shared" si="31"/>
        <v>#DIV/0!</v>
      </c>
      <c r="Q265" s="16" t="e">
        <f t="shared" si="32"/>
        <v>#DIV/0!</v>
      </c>
    </row>
    <row r="266" spans="9:17">
      <c r="I266" s="74" t="e">
        <f t="shared" si="30"/>
        <v>#DIV/0!</v>
      </c>
      <c r="J266" s="16" t="e">
        <f t="shared" ref="J266:J300" si="33">I266*E266</f>
        <v>#DIV/0!</v>
      </c>
      <c r="M266" s="41" t="e">
        <f t="shared" si="29"/>
        <v>#DIV/0!</v>
      </c>
      <c r="O266" s="16" t="e">
        <f t="shared" si="31"/>
        <v>#DIV/0!</v>
      </c>
      <c r="Q266" s="16" t="e">
        <f t="shared" si="32"/>
        <v>#DIV/0!</v>
      </c>
    </row>
    <row r="267" spans="9:17">
      <c r="I267" s="74" t="e">
        <f t="shared" si="30"/>
        <v>#DIV/0!</v>
      </c>
      <c r="J267" s="16" t="e">
        <f t="shared" si="33"/>
        <v>#DIV/0!</v>
      </c>
      <c r="M267" s="41" t="e">
        <f t="shared" si="29"/>
        <v>#DIV/0!</v>
      </c>
      <c r="O267" s="16" t="e">
        <f t="shared" si="31"/>
        <v>#DIV/0!</v>
      </c>
      <c r="Q267" s="16" t="e">
        <f t="shared" si="32"/>
        <v>#DIV/0!</v>
      </c>
    </row>
    <row r="268" spans="9:17">
      <c r="I268" s="74" t="e">
        <f t="shared" si="30"/>
        <v>#DIV/0!</v>
      </c>
      <c r="J268" s="16" t="e">
        <f t="shared" si="33"/>
        <v>#DIV/0!</v>
      </c>
      <c r="M268" s="41" t="e">
        <f t="shared" si="29"/>
        <v>#DIV/0!</v>
      </c>
      <c r="O268" s="16" t="e">
        <f t="shared" si="31"/>
        <v>#DIV/0!</v>
      </c>
      <c r="Q268" s="16" t="e">
        <f t="shared" si="32"/>
        <v>#DIV/0!</v>
      </c>
    </row>
    <row r="269" spans="9:17">
      <c r="I269" s="74" t="e">
        <f t="shared" si="30"/>
        <v>#DIV/0!</v>
      </c>
      <c r="J269" s="16" t="e">
        <f t="shared" si="33"/>
        <v>#DIV/0!</v>
      </c>
      <c r="M269" s="41" t="e">
        <f t="shared" si="29"/>
        <v>#DIV/0!</v>
      </c>
      <c r="O269" s="16" t="e">
        <f t="shared" si="31"/>
        <v>#DIV/0!</v>
      </c>
      <c r="Q269" s="16" t="e">
        <f t="shared" si="32"/>
        <v>#DIV/0!</v>
      </c>
    </row>
    <row r="270" spans="9:17">
      <c r="I270" s="74" t="e">
        <f t="shared" si="30"/>
        <v>#DIV/0!</v>
      </c>
      <c r="J270" s="16" t="e">
        <f t="shared" si="33"/>
        <v>#DIV/0!</v>
      </c>
      <c r="M270" s="41" t="e">
        <f t="shared" si="29"/>
        <v>#DIV/0!</v>
      </c>
      <c r="O270" s="16" t="e">
        <f t="shared" si="31"/>
        <v>#DIV/0!</v>
      </c>
      <c r="Q270" s="16" t="e">
        <f t="shared" si="32"/>
        <v>#DIV/0!</v>
      </c>
    </row>
    <row r="271" spans="9:17">
      <c r="I271" s="74" t="e">
        <f t="shared" si="30"/>
        <v>#DIV/0!</v>
      </c>
      <c r="J271" s="16" t="e">
        <f t="shared" si="33"/>
        <v>#DIV/0!</v>
      </c>
      <c r="M271" s="41" t="e">
        <f t="shared" si="29"/>
        <v>#DIV/0!</v>
      </c>
      <c r="O271" s="16" t="e">
        <f t="shared" si="31"/>
        <v>#DIV/0!</v>
      </c>
      <c r="Q271" s="16" t="e">
        <f t="shared" si="32"/>
        <v>#DIV/0!</v>
      </c>
    </row>
    <row r="272" spans="9:17">
      <c r="I272" s="74" t="e">
        <f t="shared" si="30"/>
        <v>#DIV/0!</v>
      </c>
      <c r="J272" s="16" t="e">
        <f t="shared" si="33"/>
        <v>#DIV/0!</v>
      </c>
      <c r="M272" s="41" t="e">
        <f t="shared" ref="M272:M300" si="34">L272/I272</f>
        <v>#DIV/0!</v>
      </c>
      <c r="O272" s="16" t="e">
        <f t="shared" si="31"/>
        <v>#DIV/0!</v>
      </c>
      <c r="Q272" s="16" t="e">
        <f t="shared" si="32"/>
        <v>#DIV/0!</v>
      </c>
    </row>
    <row r="273" spans="9:17">
      <c r="I273" s="74" t="e">
        <f t="shared" si="30"/>
        <v>#DIV/0!</v>
      </c>
      <c r="J273" s="16" t="e">
        <f t="shared" si="33"/>
        <v>#DIV/0!</v>
      </c>
      <c r="M273" s="41" t="e">
        <f t="shared" si="34"/>
        <v>#DIV/0!</v>
      </c>
      <c r="O273" s="16" t="e">
        <f t="shared" si="31"/>
        <v>#DIV/0!</v>
      </c>
      <c r="Q273" s="16" t="e">
        <f t="shared" si="32"/>
        <v>#DIV/0!</v>
      </c>
    </row>
    <row r="274" spans="9:17">
      <c r="I274" s="74" t="e">
        <f t="shared" si="30"/>
        <v>#DIV/0!</v>
      </c>
      <c r="J274" s="16" t="e">
        <f t="shared" si="33"/>
        <v>#DIV/0!</v>
      </c>
      <c r="M274" s="41" t="e">
        <f t="shared" si="34"/>
        <v>#DIV/0!</v>
      </c>
      <c r="O274" s="16" t="e">
        <f t="shared" si="31"/>
        <v>#DIV/0!</v>
      </c>
      <c r="Q274" s="16" t="e">
        <f t="shared" si="32"/>
        <v>#DIV/0!</v>
      </c>
    </row>
    <row r="275" spans="9:17">
      <c r="I275" s="74" t="e">
        <f t="shared" si="30"/>
        <v>#DIV/0!</v>
      </c>
      <c r="J275" s="16" t="e">
        <f t="shared" si="33"/>
        <v>#DIV/0!</v>
      </c>
      <c r="M275" s="41" t="e">
        <f t="shared" si="34"/>
        <v>#DIV/0!</v>
      </c>
      <c r="O275" s="16" t="e">
        <f t="shared" si="31"/>
        <v>#DIV/0!</v>
      </c>
      <c r="Q275" s="16" t="e">
        <f t="shared" si="32"/>
        <v>#DIV/0!</v>
      </c>
    </row>
    <row r="276" spans="9:17">
      <c r="I276" s="74" t="e">
        <f t="shared" si="30"/>
        <v>#DIV/0!</v>
      </c>
      <c r="J276" s="16" t="e">
        <f t="shared" si="33"/>
        <v>#DIV/0!</v>
      </c>
      <c r="M276" s="41" t="e">
        <f t="shared" si="34"/>
        <v>#DIV/0!</v>
      </c>
      <c r="O276" s="16" t="e">
        <f t="shared" si="31"/>
        <v>#DIV/0!</v>
      </c>
      <c r="Q276" s="16" t="e">
        <f t="shared" si="32"/>
        <v>#DIV/0!</v>
      </c>
    </row>
    <row r="277" spans="9:17">
      <c r="I277" s="74" t="e">
        <f t="shared" si="30"/>
        <v>#DIV/0!</v>
      </c>
      <c r="J277" s="16" t="e">
        <f t="shared" si="33"/>
        <v>#DIV/0!</v>
      </c>
      <c r="M277" s="41" t="e">
        <f t="shared" si="34"/>
        <v>#DIV/0!</v>
      </c>
      <c r="O277" s="16" t="e">
        <f t="shared" si="31"/>
        <v>#DIV/0!</v>
      </c>
      <c r="Q277" s="16" t="e">
        <f t="shared" si="32"/>
        <v>#DIV/0!</v>
      </c>
    </row>
    <row r="278" spans="9:17">
      <c r="I278" s="74" t="e">
        <f t="shared" si="30"/>
        <v>#DIV/0!</v>
      </c>
      <c r="J278" s="16" t="e">
        <f t="shared" si="33"/>
        <v>#DIV/0!</v>
      </c>
      <c r="M278" s="41" t="e">
        <f t="shared" si="34"/>
        <v>#DIV/0!</v>
      </c>
      <c r="O278" s="16" t="e">
        <f t="shared" si="31"/>
        <v>#DIV/0!</v>
      </c>
      <c r="Q278" s="16" t="e">
        <f t="shared" si="32"/>
        <v>#DIV/0!</v>
      </c>
    </row>
    <row r="279" spans="9:17">
      <c r="I279" s="74" t="e">
        <f t="shared" si="30"/>
        <v>#DIV/0!</v>
      </c>
      <c r="J279" s="16" t="e">
        <f t="shared" si="33"/>
        <v>#DIV/0!</v>
      </c>
      <c r="M279" s="41" t="e">
        <f t="shared" si="34"/>
        <v>#DIV/0!</v>
      </c>
      <c r="O279" s="16" t="e">
        <f t="shared" si="31"/>
        <v>#DIV/0!</v>
      </c>
      <c r="Q279" s="16" t="e">
        <f t="shared" si="32"/>
        <v>#DIV/0!</v>
      </c>
    </row>
    <row r="280" spans="9:17">
      <c r="I280" s="74" t="e">
        <f t="shared" si="30"/>
        <v>#DIV/0!</v>
      </c>
      <c r="J280" s="16" t="e">
        <f t="shared" si="33"/>
        <v>#DIV/0!</v>
      </c>
      <c r="M280" s="41" t="e">
        <f t="shared" si="34"/>
        <v>#DIV/0!</v>
      </c>
      <c r="O280" s="16" t="e">
        <f t="shared" si="31"/>
        <v>#DIV/0!</v>
      </c>
      <c r="Q280" s="16" t="e">
        <f t="shared" si="32"/>
        <v>#DIV/0!</v>
      </c>
    </row>
    <row r="281" spans="9:17">
      <c r="I281" s="74" t="e">
        <f t="shared" si="30"/>
        <v>#DIV/0!</v>
      </c>
      <c r="J281" s="16" t="e">
        <f t="shared" si="33"/>
        <v>#DIV/0!</v>
      </c>
      <c r="M281" s="41" t="e">
        <f t="shared" si="34"/>
        <v>#DIV/0!</v>
      </c>
      <c r="O281" s="16" t="e">
        <f t="shared" si="31"/>
        <v>#DIV/0!</v>
      </c>
      <c r="Q281" s="16" t="e">
        <f t="shared" si="32"/>
        <v>#DIV/0!</v>
      </c>
    </row>
    <row r="282" spans="9:17">
      <c r="I282" s="74" t="e">
        <f t="shared" si="30"/>
        <v>#DIV/0!</v>
      </c>
      <c r="J282" s="16" t="e">
        <f t="shared" si="33"/>
        <v>#DIV/0!</v>
      </c>
      <c r="M282" s="41" t="e">
        <f t="shared" si="34"/>
        <v>#DIV/0!</v>
      </c>
      <c r="O282" s="16" t="e">
        <f t="shared" si="31"/>
        <v>#DIV/0!</v>
      </c>
      <c r="Q282" s="16" t="e">
        <f t="shared" si="32"/>
        <v>#DIV/0!</v>
      </c>
    </row>
    <row r="283" spans="9:17">
      <c r="I283" s="74" t="e">
        <f t="shared" si="30"/>
        <v>#DIV/0!</v>
      </c>
      <c r="J283" s="16" t="e">
        <f t="shared" si="33"/>
        <v>#DIV/0!</v>
      </c>
      <c r="M283" s="41" t="e">
        <f t="shared" si="34"/>
        <v>#DIV/0!</v>
      </c>
      <c r="O283" s="16" t="e">
        <f t="shared" si="31"/>
        <v>#DIV/0!</v>
      </c>
      <c r="Q283" s="16" t="e">
        <f t="shared" si="32"/>
        <v>#DIV/0!</v>
      </c>
    </row>
    <row r="284" spans="9:17">
      <c r="I284" s="74" t="e">
        <f t="shared" si="30"/>
        <v>#DIV/0!</v>
      </c>
      <c r="J284" s="16" t="e">
        <f t="shared" si="33"/>
        <v>#DIV/0!</v>
      </c>
      <c r="M284" s="41" t="e">
        <f t="shared" si="34"/>
        <v>#DIV/0!</v>
      </c>
      <c r="O284" s="16" t="e">
        <f t="shared" si="31"/>
        <v>#DIV/0!</v>
      </c>
      <c r="Q284" s="16" t="e">
        <f t="shared" si="32"/>
        <v>#DIV/0!</v>
      </c>
    </row>
    <row r="285" spans="9:17">
      <c r="I285" s="74" t="e">
        <f t="shared" si="30"/>
        <v>#DIV/0!</v>
      </c>
      <c r="J285" s="16" t="e">
        <f t="shared" si="33"/>
        <v>#DIV/0!</v>
      </c>
      <c r="M285" s="41" t="e">
        <f t="shared" si="34"/>
        <v>#DIV/0!</v>
      </c>
      <c r="O285" s="16" t="e">
        <f t="shared" si="31"/>
        <v>#DIV/0!</v>
      </c>
      <c r="Q285" s="16" t="e">
        <f t="shared" si="32"/>
        <v>#DIV/0!</v>
      </c>
    </row>
    <row r="286" spans="9:17">
      <c r="I286" s="74" t="e">
        <f t="shared" si="30"/>
        <v>#DIV/0!</v>
      </c>
      <c r="J286" s="16" t="e">
        <f t="shared" si="33"/>
        <v>#DIV/0!</v>
      </c>
      <c r="M286" s="41" t="e">
        <f t="shared" si="34"/>
        <v>#DIV/0!</v>
      </c>
      <c r="O286" s="16" t="e">
        <f t="shared" si="31"/>
        <v>#DIV/0!</v>
      </c>
      <c r="Q286" s="16" t="e">
        <f t="shared" si="32"/>
        <v>#DIV/0!</v>
      </c>
    </row>
    <row r="287" spans="9:17">
      <c r="I287" s="74" t="e">
        <f t="shared" si="30"/>
        <v>#DIV/0!</v>
      </c>
      <c r="J287" s="16" t="e">
        <f t="shared" si="33"/>
        <v>#DIV/0!</v>
      </c>
      <c r="M287" s="41" t="e">
        <f t="shared" si="34"/>
        <v>#DIV/0!</v>
      </c>
      <c r="O287" s="16" t="e">
        <f t="shared" si="31"/>
        <v>#DIV/0!</v>
      </c>
      <c r="Q287" s="16" t="e">
        <f t="shared" si="32"/>
        <v>#DIV/0!</v>
      </c>
    </row>
    <row r="288" spans="9:17">
      <c r="I288" s="74" t="e">
        <f t="shared" si="30"/>
        <v>#DIV/0!</v>
      </c>
      <c r="J288" s="16" t="e">
        <f t="shared" si="33"/>
        <v>#DIV/0!</v>
      </c>
      <c r="M288" s="41" t="e">
        <f t="shared" si="34"/>
        <v>#DIV/0!</v>
      </c>
      <c r="O288" s="16" t="e">
        <f t="shared" si="31"/>
        <v>#DIV/0!</v>
      </c>
      <c r="Q288" s="16" t="e">
        <f t="shared" si="32"/>
        <v>#DIV/0!</v>
      </c>
    </row>
    <row r="289" spans="9:17">
      <c r="I289" s="74" t="e">
        <f t="shared" si="30"/>
        <v>#DIV/0!</v>
      </c>
      <c r="J289" s="16" t="e">
        <f t="shared" si="33"/>
        <v>#DIV/0!</v>
      </c>
      <c r="M289" s="41" t="e">
        <f t="shared" si="34"/>
        <v>#DIV/0!</v>
      </c>
      <c r="O289" s="16" t="e">
        <f t="shared" si="31"/>
        <v>#DIV/0!</v>
      </c>
      <c r="Q289" s="16" t="e">
        <f t="shared" si="32"/>
        <v>#DIV/0!</v>
      </c>
    </row>
    <row r="290" spans="9:17">
      <c r="I290" s="74" t="e">
        <f t="shared" si="30"/>
        <v>#DIV/0!</v>
      </c>
      <c r="J290" s="16" t="e">
        <f t="shared" si="33"/>
        <v>#DIV/0!</v>
      </c>
      <c r="M290" s="41" t="e">
        <f t="shared" si="34"/>
        <v>#DIV/0!</v>
      </c>
      <c r="O290" s="16" t="e">
        <f t="shared" si="31"/>
        <v>#DIV/0!</v>
      </c>
      <c r="Q290" s="16" t="e">
        <f t="shared" si="32"/>
        <v>#DIV/0!</v>
      </c>
    </row>
    <row r="291" spans="9:17">
      <c r="I291" s="74" t="e">
        <f t="shared" si="30"/>
        <v>#DIV/0!</v>
      </c>
      <c r="J291" s="16" t="e">
        <f t="shared" si="33"/>
        <v>#DIV/0!</v>
      </c>
      <c r="M291" s="41" t="e">
        <f t="shared" si="34"/>
        <v>#DIV/0!</v>
      </c>
      <c r="O291" s="16" t="e">
        <f t="shared" si="31"/>
        <v>#DIV/0!</v>
      </c>
      <c r="Q291" s="16" t="e">
        <f t="shared" si="32"/>
        <v>#DIV/0!</v>
      </c>
    </row>
    <row r="292" spans="9:17">
      <c r="I292" s="74" t="e">
        <f t="shared" si="30"/>
        <v>#DIV/0!</v>
      </c>
      <c r="J292" s="16" t="e">
        <f t="shared" si="33"/>
        <v>#DIV/0!</v>
      </c>
      <c r="M292" s="41" t="e">
        <f t="shared" si="34"/>
        <v>#DIV/0!</v>
      </c>
      <c r="O292" s="16" t="e">
        <f t="shared" si="31"/>
        <v>#DIV/0!</v>
      </c>
      <c r="Q292" s="16" t="e">
        <f t="shared" si="32"/>
        <v>#DIV/0!</v>
      </c>
    </row>
    <row r="293" spans="9:17">
      <c r="I293" s="74" t="e">
        <f t="shared" si="30"/>
        <v>#DIV/0!</v>
      </c>
      <c r="J293" s="16" t="e">
        <f t="shared" si="33"/>
        <v>#DIV/0!</v>
      </c>
      <c r="M293" s="41" t="e">
        <f t="shared" si="34"/>
        <v>#DIV/0!</v>
      </c>
      <c r="O293" s="16" t="e">
        <f t="shared" si="31"/>
        <v>#DIV/0!</v>
      </c>
      <c r="Q293" s="16" t="e">
        <f t="shared" si="32"/>
        <v>#DIV/0!</v>
      </c>
    </row>
    <row r="294" spans="9:17">
      <c r="I294" s="74" t="e">
        <f t="shared" si="30"/>
        <v>#DIV/0!</v>
      </c>
      <c r="J294" s="16" t="e">
        <f t="shared" si="33"/>
        <v>#DIV/0!</v>
      </c>
      <c r="M294" s="41" t="e">
        <f t="shared" si="34"/>
        <v>#DIV/0!</v>
      </c>
      <c r="O294" s="16" t="e">
        <f t="shared" si="31"/>
        <v>#DIV/0!</v>
      </c>
      <c r="Q294" s="16" t="e">
        <f t="shared" si="32"/>
        <v>#DIV/0!</v>
      </c>
    </row>
    <row r="295" spans="9:17">
      <c r="I295" s="74" t="e">
        <f t="shared" si="30"/>
        <v>#DIV/0!</v>
      </c>
      <c r="J295" s="16" t="e">
        <f t="shared" si="33"/>
        <v>#DIV/0!</v>
      </c>
      <c r="M295" s="41" t="e">
        <f t="shared" si="34"/>
        <v>#DIV/0!</v>
      </c>
      <c r="O295" s="16" t="e">
        <f t="shared" si="31"/>
        <v>#DIV/0!</v>
      </c>
      <c r="Q295" s="16" t="e">
        <f t="shared" si="32"/>
        <v>#DIV/0!</v>
      </c>
    </row>
    <row r="296" spans="9:17">
      <c r="I296" s="74" t="e">
        <f t="shared" si="30"/>
        <v>#DIV/0!</v>
      </c>
      <c r="J296" s="16" t="e">
        <f t="shared" si="33"/>
        <v>#DIV/0!</v>
      </c>
      <c r="M296" s="41" t="e">
        <f t="shared" si="34"/>
        <v>#DIV/0!</v>
      </c>
      <c r="O296" s="16" t="e">
        <f t="shared" si="31"/>
        <v>#DIV/0!</v>
      </c>
      <c r="Q296" s="16" t="e">
        <f t="shared" si="32"/>
        <v>#DIV/0!</v>
      </c>
    </row>
    <row r="297" spans="9:17">
      <c r="I297" s="74" t="e">
        <f t="shared" si="30"/>
        <v>#DIV/0!</v>
      </c>
      <c r="J297" s="16" t="e">
        <f t="shared" si="33"/>
        <v>#DIV/0!</v>
      </c>
      <c r="M297" s="41" t="e">
        <f t="shared" si="34"/>
        <v>#DIV/0!</v>
      </c>
      <c r="O297" s="16" t="e">
        <f t="shared" si="31"/>
        <v>#DIV/0!</v>
      </c>
      <c r="Q297" s="16" t="e">
        <f t="shared" si="32"/>
        <v>#DIV/0!</v>
      </c>
    </row>
    <row r="298" spans="9:17">
      <c r="I298" s="74" t="e">
        <f t="shared" si="30"/>
        <v>#DIV/0!</v>
      </c>
      <c r="J298" s="16" t="e">
        <f t="shared" si="33"/>
        <v>#DIV/0!</v>
      </c>
      <c r="M298" s="41" t="e">
        <f t="shared" si="34"/>
        <v>#DIV/0!</v>
      </c>
      <c r="O298" s="16" t="e">
        <f t="shared" si="31"/>
        <v>#DIV/0!</v>
      </c>
      <c r="Q298" s="16" t="e">
        <f t="shared" si="32"/>
        <v>#DIV/0!</v>
      </c>
    </row>
    <row r="299" spans="9:17">
      <c r="I299" s="74" t="e">
        <f t="shared" ref="I299:I300" si="35">AVERAGE(F299:H299)/D299</f>
        <v>#DIV/0!</v>
      </c>
      <c r="J299" s="16" t="e">
        <f t="shared" si="33"/>
        <v>#DIV/0!</v>
      </c>
      <c r="M299" s="41" t="e">
        <f t="shared" si="34"/>
        <v>#DIV/0!</v>
      </c>
      <c r="O299" s="16" t="e">
        <f t="shared" si="31"/>
        <v>#DIV/0!</v>
      </c>
      <c r="Q299" s="16" t="e">
        <f t="shared" si="32"/>
        <v>#DIV/0!</v>
      </c>
    </row>
    <row r="300" spans="9:17">
      <c r="I300" s="74" t="e">
        <f t="shared" si="35"/>
        <v>#DIV/0!</v>
      </c>
      <c r="J300" s="16" t="e">
        <f t="shared" si="33"/>
        <v>#DIV/0!</v>
      </c>
      <c r="M300" s="41" t="e">
        <f t="shared" si="34"/>
        <v>#DIV/0!</v>
      </c>
      <c r="O300" s="16" t="e">
        <f t="shared" si="31"/>
        <v>#DIV/0!</v>
      </c>
      <c r="Q300" s="16" t="e">
        <f t="shared" si="32"/>
        <v>#DIV/0!</v>
      </c>
    </row>
    <row r="1048576" spans="1:1">
      <c r="A1048576" s="62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Date'!$B$3:$B$26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48576"/>
  <sheetViews>
    <sheetView showRuler="0" topLeftCell="A11" workbookViewId="0">
      <selection activeCell="B19" sqref="B19"/>
    </sheetView>
  </sheetViews>
  <sheetFormatPr baseColWidth="10" defaultRowHeight="15" x14ac:dyDescent="0.75"/>
  <cols>
    <col min="1" max="1" width="11.6640625" bestFit="1" customWidth="1"/>
    <col min="2" max="2" width="11.33203125" customWidth="1"/>
    <col min="3" max="3" width="12.1640625" customWidth="1"/>
    <col min="4" max="4" width="10.83203125" customWidth="1"/>
    <col min="5" max="5" width="10.83203125" style="1" customWidth="1"/>
    <col min="6" max="6" width="13.33203125" customWidth="1"/>
    <col min="7" max="10" width="10.83203125" customWidth="1"/>
    <col min="11" max="11" width="16.33203125" customWidth="1"/>
    <col min="12" max="12" width="11.6640625" customWidth="1"/>
    <col min="13" max="13" width="22.1640625" customWidth="1"/>
    <col min="14" max="14" width="16.33203125" customWidth="1"/>
    <col min="15" max="15" width="19.33203125" customWidth="1"/>
    <col min="16" max="16" width="12" bestFit="1" customWidth="1"/>
  </cols>
  <sheetData>
    <row r="2" spans="1:14" s="18" customFormat="1" ht="60">
      <c r="A2" s="18" t="s">
        <v>88</v>
      </c>
      <c r="B2" s="18" t="s">
        <v>1</v>
      </c>
      <c r="C2" s="18" t="s">
        <v>90</v>
      </c>
      <c r="D2" s="18" t="s">
        <v>2</v>
      </c>
      <c r="E2" s="18" t="s">
        <v>73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74</v>
      </c>
      <c r="L2" s="18" t="s">
        <v>89</v>
      </c>
      <c r="M2" s="18" t="s">
        <v>75</v>
      </c>
      <c r="N2" s="18" t="s">
        <v>76</v>
      </c>
    </row>
    <row r="3" spans="1:14">
      <c r="A3" s="19">
        <v>42878</v>
      </c>
      <c r="B3" t="s">
        <v>48</v>
      </c>
      <c r="D3">
        <v>1</v>
      </c>
      <c r="E3" s="1">
        <v>140</v>
      </c>
      <c r="F3">
        <v>1</v>
      </c>
      <c r="G3">
        <v>100</v>
      </c>
      <c r="H3">
        <v>67</v>
      </c>
      <c r="I3">
        <v>55</v>
      </c>
      <c r="J3">
        <v>68</v>
      </c>
      <c r="K3" s="20">
        <f t="shared" ref="K3:K44" si="0">(AVERAGE(H3:J3)/F3)*G3</f>
        <v>6333.3333333333339</v>
      </c>
      <c r="M3" s="20">
        <f>SUM(K3:K5)</f>
        <v>55333.333333333343</v>
      </c>
      <c r="N3" s="20" t="e">
        <f t="shared" ref="N3:N15" si="1">(200000-M3)/$N$1</f>
        <v>#DIV/0!</v>
      </c>
    </row>
    <row r="4" spans="1:14">
      <c r="A4" s="19">
        <v>42878</v>
      </c>
      <c r="B4" t="s">
        <v>48</v>
      </c>
      <c r="D4">
        <v>1</v>
      </c>
      <c r="E4" s="1">
        <v>100</v>
      </c>
      <c r="F4">
        <v>1</v>
      </c>
      <c r="G4">
        <v>100</v>
      </c>
      <c r="H4">
        <v>28</v>
      </c>
      <c r="I4">
        <v>18</v>
      </c>
      <c r="J4">
        <v>24</v>
      </c>
      <c r="K4" s="20">
        <f t="shared" si="0"/>
        <v>2333.333333333333</v>
      </c>
      <c r="M4" s="20" t="s">
        <v>77</v>
      </c>
      <c r="N4" s="20" t="e">
        <f t="shared" si="1"/>
        <v>#VALUE!</v>
      </c>
    </row>
    <row r="5" spans="1:14">
      <c r="A5" s="19">
        <v>42878</v>
      </c>
      <c r="B5" t="s">
        <v>48</v>
      </c>
      <c r="D5">
        <v>1</v>
      </c>
      <c r="E5" s="1">
        <v>120</v>
      </c>
      <c r="F5">
        <v>0.5</v>
      </c>
      <c r="G5">
        <v>200</v>
      </c>
      <c r="H5">
        <v>111</v>
      </c>
      <c r="I5">
        <v>114</v>
      </c>
      <c r="J5">
        <v>125</v>
      </c>
      <c r="K5" s="20">
        <f t="shared" si="0"/>
        <v>46666.666666666672</v>
      </c>
      <c r="M5" s="20" t="s">
        <v>77</v>
      </c>
      <c r="N5" s="20" t="e">
        <f t="shared" si="1"/>
        <v>#VALUE!</v>
      </c>
    </row>
    <row r="6" spans="1:14">
      <c r="A6" s="19">
        <v>42878</v>
      </c>
      <c r="B6" t="s">
        <v>78</v>
      </c>
      <c r="D6">
        <v>1</v>
      </c>
      <c r="E6" s="1">
        <v>140</v>
      </c>
      <c r="F6">
        <v>0.5</v>
      </c>
      <c r="G6">
        <v>200</v>
      </c>
      <c r="H6">
        <v>118</v>
      </c>
      <c r="I6">
        <v>95</v>
      </c>
      <c r="J6">
        <v>88</v>
      </c>
      <c r="K6" s="20">
        <f t="shared" si="0"/>
        <v>40133.333333333328</v>
      </c>
      <c r="M6" s="20">
        <f>SUM(K6:K8)</f>
        <v>124133.33333333333</v>
      </c>
      <c r="N6" s="20" t="e">
        <f t="shared" si="1"/>
        <v>#DIV/0!</v>
      </c>
    </row>
    <row r="7" spans="1:14">
      <c r="A7" s="19">
        <v>42878</v>
      </c>
      <c r="B7" t="s">
        <v>78</v>
      </c>
      <c r="D7">
        <v>1</v>
      </c>
      <c r="E7" s="1">
        <v>120</v>
      </c>
      <c r="F7">
        <v>0.5</v>
      </c>
      <c r="G7">
        <v>200</v>
      </c>
      <c r="H7">
        <v>161</v>
      </c>
      <c r="I7">
        <v>153</v>
      </c>
      <c r="J7">
        <v>295</v>
      </c>
      <c r="K7" s="20">
        <f t="shared" si="0"/>
        <v>81200</v>
      </c>
      <c r="M7" s="20" t="s">
        <v>77</v>
      </c>
      <c r="N7" s="20" t="e">
        <f t="shared" si="1"/>
        <v>#VALUE!</v>
      </c>
    </row>
    <row r="8" spans="1:14">
      <c r="A8" s="19">
        <v>42878</v>
      </c>
      <c r="B8" t="s">
        <v>78</v>
      </c>
      <c r="D8">
        <v>1</v>
      </c>
      <c r="E8" s="1">
        <v>100</v>
      </c>
      <c r="F8">
        <v>1</v>
      </c>
      <c r="G8">
        <v>200</v>
      </c>
      <c r="H8">
        <v>12</v>
      </c>
      <c r="I8">
        <v>18</v>
      </c>
      <c r="J8">
        <v>12</v>
      </c>
      <c r="K8" s="20">
        <f t="shared" si="0"/>
        <v>2800</v>
      </c>
      <c r="M8" s="20" t="s">
        <v>77</v>
      </c>
      <c r="N8" s="20" t="e">
        <f t="shared" si="1"/>
        <v>#VALUE!</v>
      </c>
    </row>
    <row r="9" spans="1:14">
      <c r="A9" s="19">
        <v>42878</v>
      </c>
      <c r="B9" t="s">
        <v>79</v>
      </c>
      <c r="C9">
        <v>16</v>
      </c>
      <c r="D9">
        <v>1</v>
      </c>
      <c r="E9" s="1">
        <v>140</v>
      </c>
      <c r="F9">
        <v>1</v>
      </c>
      <c r="G9">
        <v>200</v>
      </c>
      <c r="H9">
        <v>6</v>
      </c>
      <c r="I9">
        <v>4</v>
      </c>
      <c r="J9">
        <v>2</v>
      </c>
      <c r="K9" s="20">
        <f t="shared" si="0"/>
        <v>800</v>
      </c>
      <c r="M9" s="20">
        <f>SUM(K9:K11)</f>
        <v>35533.333333333336</v>
      </c>
      <c r="N9" s="20" t="e">
        <f t="shared" si="1"/>
        <v>#DIV/0!</v>
      </c>
    </row>
    <row r="10" spans="1:14">
      <c r="A10" s="19">
        <v>42878</v>
      </c>
      <c r="B10" t="s">
        <v>79</v>
      </c>
      <c r="D10">
        <v>1</v>
      </c>
      <c r="E10" s="1">
        <v>120</v>
      </c>
      <c r="F10">
        <v>1</v>
      </c>
      <c r="G10">
        <v>200</v>
      </c>
      <c r="H10">
        <v>18</v>
      </c>
      <c r="I10">
        <v>32</v>
      </c>
      <c r="J10">
        <v>29</v>
      </c>
      <c r="K10" s="20">
        <f t="shared" si="0"/>
        <v>5266.6666666666661</v>
      </c>
      <c r="M10" s="20" t="s">
        <v>77</v>
      </c>
      <c r="N10" s="20" t="e">
        <f t="shared" si="1"/>
        <v>#VALUE!</v>
      </c>
    </row>
    <row r="11" spans="1:14">
      <c r="A11" s="19">
        <v>42878</v>
      </c>
      <c r="B11" t="s">
        <v>79</v>
      </c>
      <c r="D11">
        <v>1</v>
      </c>
      <c r="E11" s="1">
        <v>100</v>
      </c>
      <c r="F11">
        <v>0.5</v>
      </c>
      <c r="G11">
        <v>200</v>
      </c>
      <c r="H11">
        <v>79</v>
      </c>
      <c r="I11">
        <v>64</v>
      </c>
      <c r="J11">
        <v>78</v>
      </c>
      <c r="K11" s="20">
        <f t="shared" si="0"/>
        <v>29466.666666666668</v>
      </c>
      <c r="L11">
        <v>16</v>
      </c>
      <c r="M11" s="20" t="s">
        <v>77</v>
      </c>
      <c r="N11" s="20" t="e">
        <f t="shared" si="1"/>
        <v>#VALUE!</v>
      </c>
    </row>
    <row r="12" spans="1:14">
      <c r="A12" s="19">
        <v>42878</v>
      </c>
      <c r="B12" t="s">
        <v>80</v>
      </c>
      <c r="C12">
        <v>5</v>
      </c>
      <c r="D12">
        <v>1</v>
      </c>
      <c r="E12" s="1">
        <v>100</v>
      </c>
      <c r="F12">
        <v>0.5</v>
      </c>
      <c r="G12">
        <v>800</v>
      </c>
      <c r="H12">
        <v>103</v>
      </c>
      <c r="I12">
        <v>88</v>
      </c>
      <c r="J12">
        <v>82</v>
      </c>
      <c r="K12" s="20">
        <f t="shared" si="0"/>
        <v>145600</v>
      </c>
      <c r="L12">
        <v>5</v>
      </c>
      <c r="M12" s="20">
        <f>K12</f>
        <v>145600</v>
      </c>
      <c r="N12" s="20" t="e">
        <f t="shared" si="1"/>
        <v>#DIV/0!</v>
      </c>
    </row>
    <row r="13" spans="1:14">
      <c r="A13" s="19">
        <v>42878</v>
      </c>
      <c r="B13" t="s">
        <v>81</v>
      </c>
      <c r="C13">
        <v>7</v>
      </c>
      <c r="D13">
        <v>1</v>
      </c>
      <c r="E13" s="1" t="s">
        <v>82</v>
      </c>
      <c r="F13">
        <v>0.5</v>
      </c>
      <c r="G13">
        <v>900</v>
      </c>
      <c r="H13">
        <v>108</v>
      </c>
      <c r="I13">
        <v>86</v>
      </c>
      <c r="J13">
        <v>121</v>
      </c>
      <c r="K13" s="20">
        <f t="shared" si="0"/>
        <v>189000</v>
      </c>
      <c r="L13">
        <v>7</v>
      </c>
      <c r="M13" s="20">
        <f>K13</f>
        <v>189000</v>
      </c>
      <c r="N13" s="20" t="e">
        <f t="shared" si="1"/>
        <v>#DIV/0!</v>
      </c>
    </row>
    <row r="14" spans="1:14">
      <c r="A14" s="19">
        <v>42878</v>
      </c>
      <c r="B14" t="s">
        <v>84</v>
      </c>
      <c r="C14">
        <v>12</v>
      </c>
      <c r="D14">
        <v>1</v>
      </c>
      <c r="E14" s="1" t="s">
        <v>82</v>
      </c>
      <c r="F14">
        <v>0.5</v>
      </c>
      <c r="G14">
        <v>800</v>
      </c>
      <c r="H14">
        <v>20</v>
      </c>
      <c r="I14">
        <v>31</v>
      </c>
      <c r="J14">
        <v>42</v>
      </c>
      <c r="K14" s="20">
        <f t="shared" si="0"/>
        <v>49600</v>
      </c>
      <c r="L14">
        <v>12</v>
      </c>
      <c r="M14" s="20">
        <f>K14</f>
        <v>49600</v>
      </c>
      <c r="N14" s="20" t="e">
        <f t="shared" si="1"/>
        <v>#DIV/0!</v>
      </c>
    </row>
    <row r="15" spans="1:14">
      <c r="A15" s="19">
        <v>42878</v>
      </c>
      <c r="B15" t="s">
        <v>85</v>
      </c>
      <c r="C15">
        <v>13</v>
      </c>
      <c r="D15">
        <v>1</v>
      </c>
      <c r="E15" s="1" t="s">
        <v>82</v>
      </c>
      <c r="F15">
        <v>0.5</v>
      </c>
      <c r="G15">
        <v>700</v>
      </c>
      <c r="H15">
        <v>90</v>
      </c>
      <c r="I15">
        <v>95</v>
      </c>
      <c r="J15">
        <v>106</v>
      </c>
      <c r="K15" s="20">
        <f t="shared" si="0"/>
        <v>135800</v>
      </c>
      <c r="L15">
        <v>13</v>
      </c>
      <c r="M15" s="20">
        <f>K15+M16</f>
        <v>135800</v>
      </c>
      <c r="N15" s="20" t="e">
        <f t="shared" si="1"/>
        <v>#DIV/0!</v>
      </c>
    </row>
    <row r="16" spans="1:14">
      <c r="A16" s="19">
        <v>42878</v>
      </c>
      <c r="B16" t="s">
        <v>85</v>
      </c>
      <c r="C16">
        <v>3</v>
      </c>
      <c r="D16">
        <v>1</v>
      </c>
      <c r="E16" s="1" t="s">
        <v>82</v>
      </c>
      <c r="F16">
        <v>0.5</v>
      </c>
      <c r="G16">
        <v>300</v>
      </c>
      <c r="H16">
        <v>23</v>
      </c>
      <c r="I16">
        <v>12</v>
      </c>
      <c r="J16">
        <v>15</v>
      </c>
      <c r="K16" s="20">
        <f t="shared" si="0"/>
        <v>10000</v>
      </c>
      <c r="L16">
        <v>13</v>
      </c>
      <c r="M16" s="20"/>
      <c r="N16" s="20"/>
    </row>
    <row r="17" spans="1:14">
      <c r="A17" s="19">
        <v>42878</v>
      </c>
      <c r="B17" t="s">
        <v>86</v>
      </c>
      <c r="C17">
        <v>11</v>
      </c>
      <c r="D17">
        <v>1</v>
      </c>
      <c r="E17" s="1" t="s">
        <v>82</v>
      </c>
      <c r="F17">
        <v>0.5</v>
      </c>
      <c r="G17">
        <v>500</v>
      </c>
      <c r="H17">
        <v>110</v>
      </c>
      <c r="I17">
        <v>135</v>
      </c>
      <c r="J17">
        <v>120</v>
      </c>
      <c r="K17" s="20">
        <f>(AVERAGE(H17:J17)/F17)*G17</f>
        <v>121666.66666666667</v>
      </c>
      <c r="L17">
        <v>11</v>
      </c>
      <c r="M17" s="20">
        <f>K17</f>
        <v>121666.66666666667</v>
      </c>
      <c r="N17" s="20" t="e">
        <f>(200000-M17)/$N$1</f>
        <v>#DIV/0!</v>
      </c>
    </row>
    <row r="18" spans="1:14">
      <c r="A18" s="19">
        <v>42878</v>
      </c>
      <c r="B18" t="s">
        <v>20</v>
      </c>
      <c r="D18">
        <v>3</v>
      </c>
      <c r="E18" s="1" t="s">
        <v>82</v>
      </c>
      <c r="F18">
        <v>0.5</v>
      </c>
      <c r="G18">
        <v>300</v>
      </c>
      <c r="H18">
        <v>26</v>
      </c>
      <c r="I18">
        <v>25</v>
      </c>
      <c r="J18">
        <v>26</v>
      </c>
      <c r="K18" s="20">
        <f>(AVERAGE(H18:J18)/F18)*G18</f>
        <v>15400</v>
      </c>
      <c r="M18" s="20">
        <f>K18</f>
        <v>15400</v>
      </c>
      <c r="N18" s="20" t="e">
        <f>(200000-M18)/$N$1</f>
        <v>#DIV/0!</v>
      </c>
    </row>
    <row r="19" spans="1:14">
      <c r="A19" s="19">
        <v>42878</v>
      </c>
      <c r="B19" t="s">
        <v>87</v>
      </c>
      <c r="D19">
        <v>3</v>
      </c>
      <c r="E19" s="1" t="s">
        <v>82</v>
      </c>
      <c r="F19">
        <v>0.5</v>
      </c>
      <c r="G19">
        <v>500</v>
      </c>
      <c r="H19">
        <v>69</v>
      </c>
      <c r="I19">
        <v>108</v>
      </c>
      <c r="J19">
        <v>70</v>
      </c>
      <c r="K19" s="20">
        <f t="shared" si="0"/>
        <v>82333.333333333328</v>
      </c>
      <c r="M19" s="20">
        <f>K19</f>
        <v>82333.333333333328</v>
      </c>
      <c r="N19" s="20" t="e">
        <f>(200000-M19)/$N$1</f>
        <v>#DIV/0!</v>
      </c>
    </row>
    <row r="20" spans="1:14" ht="16" thickBot="1">
      <c r="A20" s="19">
        <v>42878</v>
      </c>
      <c r="B20" t="s">
        <v>119</v>
      </c>
      <c r="C20">
        <v>8</v>
      </c>
      <c r="H20">
        <v>0</v>
      </c>
      <c r="I20">
        <v>0</v>
      </c>
      <c r="J20">
        <v>0</v>
      </c>
      <c r="K20" s="20" t="e">
        <f t="shared" si="0"/>
        <v>#DIV/0!</v>
      </c>
      <c r="M20" s="20"/>
      <c r="N20" s="20"/>
    </row>
    <row r="21" spans="1:14" s="43" customFormat="1">
      <c r="A21" s="42">
        <v>42881</v>
      </c>
      <c r="B21" s="43" t="s">
        <v>86</v>
      </c>
      <c r="C21" s="43">
        <v>11</v>
      </c>
      <c r="D21" s="43">
        <v>3</v>
      </c>
      <c r="E21" s="44" t="s">
        <v>82</v>
      </c>
      <c r="F21" s="43">
        <v>0.5</v>
      </c>
      <c r="G21" s="43">
        <v>800</v>
      </c>
      <c r="H21" s="43">
        <v>83</v>
      </c>
      <c r="I21" s="43">
        <v>68</v>
      </c>
      <c r="J21" s="43">
        <v>71</v>
      </c>
      <c r="K21" s="45">
        <f>(AVERAGE(H21:J21)/F21)*G21</f>
        <v>118400</v>
      </c>
      <c r="L21" s="43">
        <v>11</v>
      </c>
      <c r="M21" s="45">
        <f>K21</f>
        <v>118400</v>
      </c>
      <c r="N21" s="45">
        <f>(200000-M21)/4</f>
        <v>20400</v>
      </c>
    </row>
    <row r="22" spans="1:14" s="47" customFormat="1">
      <c r="A22" s="46">
        <v>42881</v>
      </c>
      <c r="B22" s="47" t="s">
        <v>121</v>
      </c>
      <c r="C22" s="47">
        <v>8</v>
      </c>
      <c r="D22" s="47">
        <v>3</v>
      </c>
      <c r="E22" s="48" t="s">
        <v>82</v>
      </c>
      <c r="F22" s="47">
        <v>0.5</v>
      </c>
      <c r="G22" s="47">
        <v>300</v>
      </c>
      <c r="H22" s="47">
        <v>21</v>
      </c>
      <c r="I22" s="47">
        <v>20</v>
      </c>
      <c r="J22" s="47">
        <v>19</v>
      </c>
      <c r="K22" s="49">
        <f t="shared" si="0"/>
        <v>12000</v>
      </c>
      <c r="L22" s="47">
        <v>8</v>
      </c>
      <c r="M22" s="49">
        <f t="shared" ref="M22:M35" si="2">K22</f>
        <v>12000</v>
      </c>
      <c r="N22" s="49">
        <f>(200000-M22)/4</f>
        <v>47000</v>
      </c>
    </row>
    <row r="23" spans="1:14" s="47" customFormat="1">
      <c r="A23" s="46">
        <v>42881</v>
      </c>
      <c r="B23" s="47" t="s">
        <v>122</v>
      </c>
      <c r="C23" s="47">
        <v>16</v>
      </c>
      <c r="D23" s="47">
        <v>3</v>
      </c>
      <c r="E23" s="48" t="s">
        <v>82</v>
      </c>
      <c r="F23" s="47">
        <v>0.5</v>
      </c>
      <c r="G23" s="47">
        <v>400</v>
      </c>
      <c r="H23" s="47">
        <v>113</v>
      </c>
      <c r="I23" s="47">
        <v>122</v>
      </c>
      <c r="J23" s="47">
        <v>131</v>
      </c>
      <c r="K23" s="49">
        <f t="shared" si="0"/>
        <v>97600</v>
      </c>
      <c r="L23" s="47">
        <v>16</v>
      </c>
      <c r="M23" s="49">
        <f t="shared" si="2"/>
        <v>97600</v>
      </c>
      <c r="N23" s="49">
        <f t="shared" ref="N23:N35" si="3">(200000-M23)/4</f>
        <v>25600</v>
      </c>
    </row>
    <row r="24" spans="1:14" s="47" customFormat="1">
      <c r="A24" s="46">
        <v>42881</v>
      </c>
      <c r="B24" s="47" t="s">
        <v>85</v>
      </c>
      <c r="C24" s="47">
        <v>13</v>
      </c>
      <c r="D24" s="47">
        <v>3</v>
      </c>
      <c r="E24" s="48" t="s">
        <v>82</v>
      </c>
      <c r="F24" s="47">
        <v>0.5</v>
      </c>
      <c r="G24" s="47">
        <v>800</v>
      </c>
      <c r="H24" s="47">
        <v>63</v>
      </c>
      <c r="I24" s="47">
        <v>59</v>
      </c>
      <c r="J24" s="47">
        <v>61</v>
      </c>
      <c r="K24" s="49">
        <f t="shared" si="0"/>
        <v>97600</v>
      </c>
      <c r="L24" s="47">
        <v>13</v>
      </c>
      <c r="M24" s="49">
        <f t="shared" si="2"/>
        <v>97600</v>
      </c>
      <c r="N24" s="49">
        <f t="shared" si="3"/>
        <v>25600</v>
      </c>
    </row>
    <row r="25" spans="1:14" s="47" customFormat="1">
      <c r="A25" s="46">
        <v>42881</v>
      </c>
      <c r="B25" s="47" t="s">
        <v>123</v>
      </c>
      <c r="C25" s="47">
        <v>3</v>
      </c>
      <c r="D25" s="47">
        <v>3</v>
      </c>
      <c r="E25" s="48" t="s">
        <v>82</v>
      </c>
      <c r="F25" s="47">
        <v>0.5</v>
      </c>
      <c r="G25" s="47">
        <v>800</v>
      </c>
      <c r="H25" s="47">
        <v>41</v>
      </c>
      <c r="I25" s="47">
        <v>43</v>
      </c>
      <c r="J25" s="47">
        <v>47</v>
      </c>
      <c r="K25" s="49">
        <f t="shared" si="0"/>
        <v>69866.666666666657</v>
      </c>
      <c r="L25" s="47">
        <v>3</v>
      </c>
      <c r="M25" s="49">
        <f t="shared" si="2"/>
        <v>69866.666666666657</v>
      </c>
      <c r="N25" s="49">
        <f t="shared" si="3"/>
        <v>32533.333333333336</v>
      </c>
    </row>
    <row r="26" spans="1:14" s="47" customFormat="1">
      <c r="A26" s="46">
        <v>42881</v>
      </c>
      <c r="B26" s="47" t="s">
        <v>80</v>
      </c>
      <c r="C26" s="47">
        <v>5</v>
      </c>
      <c r="D26" s="47">
        <v>3</v>
      </c>
      <c r="E26" s="48" t="s">
        <v>82</v>
      </c>
      <c r="F26" s="47">
        <v>0.5</v>
      </c>
      <c r="G26" s="47">
        <v>800</v>
      </c>
      <c r="H26" s="47">
        <v>70</v>
      </c>
      <c r="I26" s="47">
        <v>67</v>
      </c>
      <c r="J26" s="47">
        <v>73</v>
      </c>
      <c r="K26" s="49">
        <f t="shared" si="0"/>
        <v>112000</v>
      </c>
      <c r="L26" s="47">
        <v>5</v>
      </c>
      <c r="M26" s="49">
        <f t="shared" si="2"/>
        <v>112000</v>
      </c>
      <c r="N26" s="49">
        <f t="shared" si="3"/>
        <v>22000</v>
      </c>
    </row>
    <row r="27" spans="1:14" s="47" customFormat="1">
      <c r="A27" s="46">
        <v>42881</v>
      </c>
      <c r="B27" s="47" t="s">
        <v>101</v>
      </c>
      <c r="C27" s="47">
        <v>12</v>
      </c>
      <c r="D27" s="47">
        <v>3</v>
      </c>
      <c r="E27" s="48" t="s">
        <v>82</v>
      </c>
      <c r="F27" s="47">
        <v>0.5</v>
      </c>
      <c r="G27" s="47">
        <v>800</v>
      </c>
      <c r="H27" s="47">
        <v>64</v>
      </c>
      <c r="I27" s="47">
        <v>50</v>
      </c>
      <c r="J27" s="47">
        <v>51</v>
      </c>
      <c r="K27" s="49">
        <f t="shared" si="0"/>
        <v>88000</v>
      </c>
      <c r="L27" s="47">
        <v>12</v>
      </c>
      <c r="M27" s="49">
        <f>K27+K29</f>
        <v>150666.66666666666</v>
      </c>
      <c r="N27" s="49">
        <f t="shared" si="3"/>
        <v>12333.333333333336</v>
      </c>
    </row>
    <row r="28" spans="1:14" s="47" customFormat="1">
      <c r="A28" s="46">
        <v>42881</v>
      </c>
      <c r="B28" s="47" t="s">
        <v>81</v>
      </c>
      <c r="C28" s="47">
        <v>7</v>
      </c>
      <c r="D28" s="47">
        <v>3</v>
      </c>
      <c r="E28" s="48" t="s">
        <v>82</v>
      </c>
      <c r="F28" s="47">
        <v>0.5</v>
      </c>
      <c r="G28" s="47">
        <v>900</v>
      </c>
      <c r="H28" s="47">
        <v>111</v>
      </c>
      <c r="I28" s="47">
        <v>76</v>
      </c>
      <c r="J28" s="47">
        <v>112</v>
      </c>
      <c r="K28" s="49">
        <f t="shared" si="0"/>
        <v>179400</v>
      </c>
      <c r="L28" s="47">
        <v>7</v>
      </c>
      <c r="M28" s="49">
        <f t="shared" si="2"/>
        <v>179400</v>
      </c>
      <c r="N28" s="49">
        <f t="shared" si="3"/>
        <v>5150</v>
      </c>
    </row>
    <row r="29" spans="1:14" s="47" customFormat="1">
      <c r="A29" s="46">
        <v>42881</v>
      </c>
      <c r="B29" s="47" t="s">
        <v>101</v>
      </c>
      <c r="C29" s="47">
        <v>9</v>
      </c>
      <c r="D29" s="47">
        <v>4</v>
      </c>
      <c r="E29" s="48" t="s">
        <v>82</v>
      </c>
      <c r="F29" s="47">
        <v>0.5</v>
      </c>
      <c r="G29" s="47">
        <v>500</v>
      </c>
      <c r="H29" s="47">
        <v>61</v>
      </c>
      <c r="I29" s="47">
        <v>61</v>
      </c>
      <c r="J29" s="47">
        <v>66</v>
      </c>
      <c r="K29" s="49">
        <f t="shared" si="0"/>
        <v>62666.666666666664</v>
      </c>
      <c r="L29" s="47">
        <v>12</v>
      </c>
      <c r="M29" s="49"/>
      <c r="N29" s="49"/>
    </row>
    <row r="30" spans="1:14" s="47" customFormat="1">
      <c r="A30" s="46">
        <v>42881</v>
      </c>
      <c r="B30" s="47" t="s">
        <v>124</v>
      </c>
      <c r="C30" s="47">
        <v>10</v>
      </c>
      <c r="D30" s="47">
        <v>4</v>
      </c>
      <c r="E30" s="48" t="s">
        <v>82</v>
      </c>
      <c r="F30" s="47">
        <v>0.5</v>
      </c>
      <c r="G30" s="47">
        <v>650</v>
      </c>
      <c r="H30" s="47">
        <v>82</v>
      </c>
      <c r="I30" s="47">
        <v>80</v>
      </c>
      <c r="J30" s="47">
        <v>69</v>
      </c>
      <c r="K30" s="49">
        <f t="shared" si="0"/>
        <v>100100</v>
      </c>
      <c r="L30" s="47">
        <v>10</v>
      </c>
      <c r="M30" s="49">
        <f t="shared" si="2"/>
        <v>100100</v>
      </c>
      <c r="N30" s="49">
        <f t="shared" si="3"/>
        <v>24975</v>
      </c>
    </row>
    <row r="31" spans="1:14" s="47" customFormat="1">
      <c r="A31" s="46">
        <v>42881</v>
      </c>
      <c r="B31" s="47" t="s">
        <v>125</v>
      </c>
      <c r="C31" s="47">
        <v>17</v>
      </c>
      <c r="D31" s="47">
        <v>4</v>
      </c>
      <c r="E31" s="48" t="s">
        <v>82</v>
      </c>
      <c r="F31" s="47">
        <v>0.5</v>
      </c>
      <c r="G31" s="47">
        <v>500</v>
      </c>
      <c r="H31" s="47">
        <v>26</v>
      </c>
      <c r="I31" s="47">
        <v>22</v>
      </c>
      <c r="J31" s="47">
        <v>14</v>
      </c>
      <c r="K31" s="49">
        <f t="shared" si="0"/>
        <v>20666.666666666668</v>
      </c>
      <c r="L31" s="47">
        <v>17</v>
      </c>
      <c r="M31" s="49">
        <f t="shared" si="2"/>
        <v>20666.666666666668</v>
      </c>
      <c r="N31" s="49">
        <f t="shared" si="3"/>
        <v>44833.333333333336</v>
      </c>
    </row>
    <row r="32" spans="1:14" s="47" customFormat="1">
      <c r="A32" s="46">
        <v>42881</v>
      </c>
      <c r="B32" s="47" t="s">
        <v>20</v>
      </c>
      <c r="C32" s="47">
        <v>18</v>
      </c>
      <c r="D32" s="47">
        <v>4</v>
      </c>
      <c r="E32" s="48" t="s">
        <v>82</v>
      </c>
      <c r="F32" s="47">
        <v>0.5</v>
      </c>
      <c r="G32" s="47">
        <v>800</v>
      </c>
      <c r="H32" s="47">
        <v>53</v>
      </c>
      <c r="I32" s="47">
        <v>54</v>
      </c>
      <c r="J32" s="47">
        <v>43</v>
      </c>
      <c r="K32" s="49">
        <f t="shared" si="0"/>
        <v>80000</v>
      </c>
      <c r="L32" s="47">
        <v>18</v>
      </c>
      <c r="M32" s="49">
        <f t="shared" si="2"/>
        <v>80000</v>
      </c>
      <c r="N32" s="49">
        <f t="shared" si="3"/>
        <v>30000</v>
      </c>
    </row>
    <row r="33" spans="1:14" s="47" customFormat="1">
      <c r="A33" s="46">
        <v>42881</v>
      </c>
      <c r="B33" s="47" t="s">
        <v>126</v>
      </c>
      <c r="C33" s="47">
        <v>19</v>
      </c>
      <c r="D33" s="47">
        <v>4</v>
      </c>
      <c r="E33" s="48" t="s">
        <v>82</v>
      </c>
      <c r="F33" s="47">
        <v>0.5</v>
      </c>
      <c r="G33" s="47">
        <v>800</v>
      </c>
      <c r="H33" s="47">
        <v>47</v>
      </c>
      <c r="I33" s="47">
        <v>40</v>
      </c>
      <c r="J33" s="47">
        <v>47</v>
      </c>
      <c r="K33" s="49">
        <f t="shared" si="0"/>
        <v>71466.666666666657</v>
      </c>
      <c r="L33" s="47">
        <v>19</v>
      </c>
      <c r="M33" s="49">
        <f t="shared" si="2"/>
        <v>71466.666666666657</v>
      </c>
      <c r="N33" s="49">
        <f t="shared" si="3"/>
        <v>32133.333333333336</v>
      </c>
    </row>
    <row r="34" spans="1:14" s="47" customFormat="1">
      <c r="A34" s="46">
        <v>42881</v>
      </c>
      <c r="B34" s="47" t="s">
        <v>30</v>
      </c>
      <c r="C34" s="47">
        <v>20</v>
      </c>
      <c r="D34" s="47">
        <v>4</v>
      </c>
      <c r="E34" s="48" t="s">
        <v>82</v>
      </c>
      <c r="F34" s="47">
        <v>0.5</v>
      </c>
      <c r="G34" s="47">
        <v>700</v>
      </c>
      <c r="H34" s="47">
        <v>47</v>
      </c>
      <c r="I34" s="47">
        <v>55</v>
      </c>
      <c r="J34" s="47">
        <v>51</v>
      </c>
      <c r="K34" s="49">
        <f t="shared" si="0"/>
        <v>71400</v>
      </c>
      <c r="L34" s="47">
        <v>20</v>
      </c>
      <c r="M34" s="49">
        <f t="shared" si="2"/>
        <v>71400</v>
      </c>
      <c r="N34" s="49">
        <f t="shared" si="3"/>
        <v>32150</v>
      </c>
    </row>
    <row r="35" spans="1:14" s="51" customFormat="1" ht="16" thickBot="1">
      <c r="A35" s="50">
        <v>42881</v>
      </c>
      <c r="B35" s="51" t="s">
        <v>78</v>
      </c>
      <c r="C35" s="51">
        <v>22</v>
      </c>
      <c r="D35" s="51">
        <v>4</v>
      </c>
      <c r="E35" s="52" t="s">
        <v>82</v>
      </c>
      <c r="F35" s="51">
        <v>0.5</v>
      </c>
      <c r="G35" s="51">
        <v>800</v>
      </c>
      <c r="H35" s="51">
        <v>52</v>
      </c>
      <c r="I35" s="51">
        <v>62</v>
      </c>
      <c r="J35" s="51">
        <v>49</v>
      </c>
      <c r="K35" s="53">
        <f t="shared" si="0"/>
        <v>86933.333333333343</v>
      </c>
      <c r="L35" s="51">
        <v>22</v>
      </c>
      <c r="M35" s="53">
        <f t="shared" si="2"/>
        <v>86933.333333333343</v>
      </c>
      <c r="N35" s="53">
        <f t="shared" si="3"/>
        <v>28266.666666666664</v>
      </c>
    </row>
    <row r="36" spans="1:14">
      <c r="E36"/>
      <c r="K36" s="20" t="e">
        <f t="shared" si="0"/>
        <v>#DIV/0!</v>
      </c>
      <c r="M36" s="20"/>
      <c r="N36" s="20"/>
    </row>
    <row r="37" spans="1:14">
      <c r="E37"/>
      <c r="K37" s="20" t="e">
        <f t="shared" si="0"/>
        <v>#DIV/0!</v>
      </c>
      <c r="M37" s="20"/>
      <c r="N37" s="20"/>
    </row>
    <row r="38" spans="1:14">
      <c r="E38"/>
      <c r="K38" s="20" t="e">
        <f t="shared" si="0"/>
        <v>#DIV/0!</v>
      </c>
      <c r="M38" s="20"/>
      <c r="N38" s="20"/>
    </row>
    <row r="39" spans="1:14">
      <c r="E39"/>
      <c r="K39" s="20" t="e">
        <f t="shared" si="0"/>
        <v>#DIV/0!</v>
      </c>
      <c r="M39" s="20"/>
      <c r="N39" s="20"/>
    </row>
    <row r="40" spans="1:14">
      <c r="E40"/>
      <c r="K40" s="20" t="e">
        <f t="shared" si="0"/>
        <v>#DIV/0!</v>
      </c>
      <c r="M40" s="20"/>
      <c r="N40" s="20"/>
    </row>
    <row r="41" spans="1:14">
      <c r="E41"/>
      <c r="K41" s="20" t="e">
        <f t="shared" si="0"/>
        <v>#DIV/0!</v>
      </c>
      <c r="M41" s="20"/>
      <c r="N41" s="20"/>
    </row>
    <row r="42" spans="1:14">
      <c r="E42"/>
      <c r="K42" s="20" t="e">
        <f t="shared" si="0"/>
        <v>#DIV/0!</v>
      </c>
      <c r="M42" s="20"/>
      <c r="N42" s="20"/>
    </row>
    <row r="43" spans="1:14">
      <c r="E43"/>
      <c r="K43" s="20" t="e">
        <f t="shared" si="0"/>
        <v>#DIV/0!</v>
      </c>
      <c r="M43" s="20"/>
      <c r="N43" s="20"/>
    </row>
    <row r="44" spans="1:14">
      <c r="E44"/>
      <c r="K44" s="20" t="e">
        <f t="shared" si="0"/>
        <v>#DIV/0!</v>
      </c>
      <c r="M44" s="20"/>
      <c r="N44" s="20"/>
    </row>
    <row r="1048576" spans="1:1">
      <c r="A1048576" s="19">
        <v>42878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5"/>
  <sheetViews>
    <sheetView showRuler="0" workbookViewId="0">
      <selection activeCell="A3" sqref="A3"/>
    </sheetView>
  </sheetViews>
  <sheetFormatPr baseColWidth="10" defaultRowHeight="15" x14ac:dyDescent="0"/>
  <cols>
    <col min="1" max="1" width="18.83203125" customWidth="1"/>
    <col min="2" max="2" width="14.6640625" customWidth="1"/>
    <col min="3" max="3" width="8.1640625" bestFit="1" customWidth="1"/>
    <col min="4" max="4" width="24.6640625" customWidth="1"/>
    <col min="5" max="5" width="12" bestFit="1" customWidth="1"/>
    <col min="6" max="6" width="19.1640625" bestFit="1" customWidth="1"/>
    <col min="8" max="8" width="18.5" style="15" customWidth="1"/>
  </cols>
  <sheetData>
    <row r="1" spans="1:8" ht="20">
      <c r="A1" s="54" t="s">
        <v>91</v>
      </c>
      <c r="B1" s="55"/>
      <c r="C1" s="55"/>
      <c r="D1" s="21" t="s">
        <v>92</v>
      </c>
      <c r="E1" s="22">
        <v>1</v>
      </c>
      <c r="F1" s="23"/>
      <c r="H1" s="2"/>
    </row>
    <row r="2" spans="1:8">
      <c r="A2" s="24" t="s">
        <v>1</v>
      </c>
      <c r="B2" s="25" t="s">
        <v>10</v>
      </c>
      <c r="C2" s="25" t="s">
        <v>74</v>
      </c>
      <c r="D2" s="26" t="s">
        <v>93</v>
      </c>
      <c r="E2" s="25" t="s">
        <v>94</v>
      </c>
      <c r="F2" s="27" t="s">
        <v>95</v>
      </c>
      <c r="H2" s="6"/>
    </row>
    <row r="3" spans="1:8">
      <c r="A3" s="24"/>
      <c r="B3" s="28">
        <v>1</v>
      </c>
      <c r="C3" s="29" t="e">
        <f>SUMIF(#REF!, B3,#REF! )</f>
        <v>#REF!</v>
      </c>
      <c r="D3" s="30" t="e">
        <f>200000-C3</f>
        <v>#REF!</v>
      </c>
      <c r="E3" s="28"/>
      <c r="F3" s="31" t="e">
        <f>D3/$Q$1</f>
        <v>#REF!</v>
      </c>
      <c r="H3" s="6"/>
    </row>
    <row r="4" spans="1:8">
      <c r="A4" s="32"/>
      <c r="B4" s="28">
        <f>1+B3</f>
        <v>2</v>
      </c>
      <c r="C4" s="29" t="e">
        <f>SUMIF(#REF!, B4,#REF! )</f>
        <v>#REF!</v>
      </c>
      <c r="D4" s="30" t="e">
        <f t="shared" ref="D4:D29" si="0">200000-C4</f>
        <v>#REF!</v>
      </c>
      <c r="E4" s="28"/>
      <c r="F4" s="31" t="e">
        <f t="shared" ref="F4:F29" si="1">D4/$Q$1</f>
        <v>#REF!</v>
      </c>
      <c r="H4" s="6"/>
    </row>
    <row r="5" spans="1:8">
      <c r="A5" s="32" t="s">
        <v>96</v>
      </c>
      <c r="B5" s="28">
        <f t="shared" ref="B5:B29" si="2">1+B4</f>
        <v>3</v>
      </c>
      <c r="C5" s="29" t="e">
        <f>SUMIF(#REF!, B5,#REF! )</f>
        <v>#REF!</v>
      </c>
      <c r="D5" s="30" t="e">
        <f t="shared" si="0"/>
        <v>#REF!</v>
      </c>
      <c r="E5" s="28" t="s">
        <v>97</v>
      </c>
      <c r="F5" s="31" t="e">
        <f t="shared" si="1"/>
        <v>#REF!</v>
      </c>
      <c r="H5" s="6"/>
    </row>
    <row r="6" spans="1:8">
      <c r="A6" s="32"/>
      <c r="B6" s="28"/>
      <c r="C6" s="29"/>
      <c r="D6" s="30"/>
      <c r="E6" s="28"/>
      <c r="F6" s="31"/>
      <c r="H6" s="6"/>
    </row>
    <row r="7" spans="1:8">
      <c r="A7" s="24"/>
      <c r="B7" s="28">
        <f>1+B5</f>
        <v>4</v>
      </c>
      <c r="C7" s="29" t="e">
        <f>SUMIF(#REF!, B7,#REF! )</f>
        <v>#REF!</v>
      </c>
      <c r="D7" s="30" t="e">
        <f t="shared" si="0"/>
        <v>#REF!</v>
      </c>
      <c r="E7" s="28"/>
      <c r="F7" s="31" t="e">
        <f t="shared" si="1"/>
        <v>#REF!</v>
      </c>
      <c r="H7" s="6"/>
    </row>
    <row r="8" spans="1:8">
      <c r="A8" s="24" t="s">
        <v>98</v>
      </c>
      <c r="B8" s="28">
        <f>1+B7</f>
        <v>5</v>
      </c>
      <c r="C8" s="29" t="e">
        <f>SUMIF(#REF!, B8,#REF! )</f>
        <v>#REF!</v>
      </c>
      <c r="D8" s="30" t="e">
        <f t="shared" ref="D8:D13" si="3">200000-C8</f>
        <v>#REF!</v>
      </c>
      <c r="E8" s="28" t="s">
        <v>97</v>
      </c>
      <c r="F8" s="31" t="e">
        <f t="shared" ref="F8:F13" si="4">D8/$Q$1</f>
        <v>#REF!</v>
      </c>
      <c r="H8" s="6"/>
    </row>
    <row r="9" spans="1:8">
      <c r="A9" s="24"/>
      <c r="B9" s="28">
        <f>1+B8</f>
        <v>6</v>
      </c>
      <c r="C9" s="29" t="e">
        <f>SUMIF(#REF!, B9,#REF! )</f>
        <v>#REF!</v>
      </c>
      <c r="D9" s="30" t="e">
        <f t="shared" si="3"/>
        <v>#REF!</v>
      </c>
      <c r="E9" s="28"/>
      <c r="F9" s="31" t="e">
        <f t="shared" si="4"/>
        <v>#REF!</v>
      </c>
      <c r="H9" s="6"/>
    </row>
    <row r="10" spans="1:8">
      <c r="A10" s="24" t="s">
        <v>99</v>
      </c>
      <c r="B10" s="28">
        <v>7</v>
      </c>
      <c r="C10" s="29" t="e">
        <f>SUMIF(#REF!, B10,#REF! )</f>
        <v>#REF!</v>
      </c>
      <c r="D10" s="30" t="e">
        <f t="shared" si="3"/>
        <v>#REF!</v>
      </c>
      <c r="E10" s="28" t="s">
        <v>97</v>
      </c>
      <c r="F10" s="31" t="e">
        <f t="shared" si="4"/>
        <v>#REF!</v>
      </c>
      <c r="H10" s="6"/>
    </row>
    <row r="11" spans="1:8">
      <c r="A11" s="24"/>
      <c r="B11" s="28">
        <f>1+B13</f>
        <v>9</v>
      </c>
      <c r="C11" s="29" t="e">
        <f>SUMIF(#REF!, B11,#REF! )</f>
        <v>#REF!</v>
      </c>
      <c r="D11" s="30" t="e">
        <f t="shared" si="3"/>
        <v>#REF!</v>
      </c>
      <c r="E11" s="28"/>
      <c r="F11" s="31" t="e">
        <f t="shared" si="4"/>
        <v>#REF!</v>
      </c>
      <c r="H11" s="6"/>
    </row>
    <row r="12" spans="1:8">
      <c r="A12" s="24"/>
      <c r="B12" s="28">
        <f>1+B11</f>
        <v>10</v>
      </c>
      <c r="C12" s="29" t="e">
        <f>SUMIF(#REF!, B12,#REF! )</f>
        <v>#REF!</v>
      </c>
      <c r="D12" s="30" t="e">
        <f t="shared" si="3"/>
        <v>#REF!</v>
      </c>
      <c r="E12" s="28"/>
      <c r="F12" s="31" t="e">
        <f t="shared" si="4"/>
        <v>#REF!</v>
      </c>
      <c r="H12" s="6"/>
    </row>
    <row r="13" spans="1:8">
      <c r="A13" s="24" t="s">
        <v>100</v>
      </c>
      <c r="B13" s="28">
        <f>1+B10</f>
        <v>8</v>
      </c>
      <c r="C13" s="29" t="e">
        <f>SUMIF(#REF!, B13,#REF! )</f>
        <v>#REF!</v>
      </c>
      <c r="D13" s="30" t="e">
        <f t="shared" si="3"/>
        <v>#REF!</v>
      </c>
      <c r="E13" s="28"/>
      <c r="F13" s="31" t="e">
        <f t="shared" si="4"/>
        <v>#REF!</v>
      </c>
      <c r="H13" s="6"/>
    </row>
    <row r="14" spans="1:8">
      <c r="A14" s="24"/>
      <c r="B14" s="28"/>
      <c r="C14" s="29"/>
      <c r="D14" s="30"/>
      <c r="E14" s="28"/>
      <c r="F14" s="31"/>
      <c r="H14" s="6"/>
    </row>
    <row r="15" spans="1:8">
      <c r="A15" s="32" t="s">
        <v>98</v>
      </c>
      <c r="B15" s="28">
        <f>1+B12</f>
        <v>11</v>
      </c>
      <c r="C15" s="29" t="e">
        <f>SUMIF(#REF!, B15,#REF! )</f>
        <v>#REF!</v>
      </c>
      <c r="D15" s="30" t="e">
        <f t="shared" si="0"/>
        <v>#REF!</v>
      </c>
      <c r="E15" s="28"/>
      <c r="F15" s="31" t="e">
        <f t="shared" si="1"/>
        <v>#REF!</v>
      </c>
      <c r="H15" s="6"/>
    </row>
    <row r="16" spans="1:8">
      <c r="A16" s="33" t="s">
        <v>101</v>
      </c>
      <c r="B16" s="28">
        <f t="shared" si="2"/>
        <v>12</v>
      </c>
      <c r="C16" s="29" t="e">
        <f>SUMIF(#REF!, B16,#REF! )</f>
        <v>#REF!</v>
      </c>
      <c r="D16" s="30" t="e">
        <f t="shared" si="0"/>
        <v>#REF!</v>
      </c>
      <c r="E16" s="28"/>
      <c r="F16" s="31" t="e">
        <f t="shared" si="1"/>
        <v>#REF!</v>
      </c>
      <c r="H16" s="6"/>
    </row>
    <row r="17" spans="1:8">
      <c r="A17" s="32" t="s">
        <v>96</v>
      </c>
      <c r="B17" s="28">
        <f t="shared" si="2"/>
        <v>13</v>
      </c>
      <c r="C17" s="29" t="e">
        <f>SUMIF(#REF!, B17,#REF! )</f>
        <v>#REF!</v>
      </c>
      <c r="D17" s="30" t="e">
        <f t="shared" si="0"/>
        <v>#REF!</v>
      </c>
      <c r="E17" s="28"/>
      <c r="F17" s="31" t="e">
        <f t="shared" si="1"/>
        <v>#REF!</v>
      </c>
      <c r="H17" s="6"/>
    </row>
    <row r="18" spans="1:8">
      <c r="A18" s="24"/>
      <c r="B18" s="28">
        <f t="shared" si="2"/>
        <v>14</v>
      </c>
      <c r="C18" s="29" t="e">
        <f>SUMIF(#REF!, B18,#REF! )</f>
        <v>#REF!</v>
      </c>
      <c r="D18" s="30" t="e">
        <f t="shared" si="0"/>
        <v>#REF!</v>
      </c>
      <c r="E18" s="28"/>
      <c r="F18" s="31" t="e">
        <f t="shared" si="1"/>
        <v>#REF!</v>
      </c>
      <c r="H18" s="6"/>
    </row>
    <row r="19" spans="1:8">
      <c r="A19" s="32"/>
      <c r="B19" s="28">
        <f t="shared" si="2"/>
        <v>15</v>
      </c>
      <c r="C19" s="29" t="e">
        <f>SUMIF(#REF!, B19,#REF! )</f>
        <v>#REF!</v>
      </c>
      <c r="D19" s="30" t="e">
        <f t="shared" si="0"/>
        <v>#REF!</v>
      </c>
      <c r="E19" s="28"/>
      <c r="F19" s="31" t="e">
        <f t="shared" si="1"/>
        <v>#REF!</v>
      </c>
      <c r="H19" s="6"/>
    </row>
    <row r="20" spans="1:8">
      <c r="A20" s="32" t="s">
        <v>79</v>
      </c>
      <c r="B20" s="28">
        <f t="shared" si="2"/>
        <v>16</v>
      </c>
      <c r="C20" s="29" t="e">
        <f>SUMIF(#REF!, B20,#REF! )</f>
        <v>#REF!</v>
      </c>
      <c r="D20" s="30" t="e">
        <f t="shared" si="0"/>
        <v>#REF!</v>
      </c>
      <c r="E20" s="28"/>
      <c r="F20" s="31" t="e">
        <f t="shared" si="1"/>
        <v>#REF!</v>
      </c>
      <c r="H20" s="6"/>
    </row>
    <row r="21" spans="1:8">
      <c r="A21" s="24"/>
      <c r="B21" s="28">
        <f t="shared" si="2"/>
        <v>17</v>
      </c>
      <c r="C21" s="29" t="e">
        <f>SUMIF(#REF!, B21,#REF! )</f>
        <v>#REF!</v>
      </c>
      <c r="D21" s="30" t="e">
        <f t="shared" si="0"/>
        <v>#REF!</v>
      </c>
      <c r="E21" s="28"/>
      <c r="F21" s="31" t="e">
        <f t="shared" si="1"/>
        <v>#REF!</v>
      </c>
      <c r="H21" s="6"/>
    </row>
    <row r="22" spans="1:8">
      <c r="A22" s="33"/>
      <c r="B22" s="28">
        <f t="shared" si="2"/>
        <v>18</v>
      </c>
      <c r="C22" s="29" t="e">
        <f>SUMIF(#REF!, B22,#REF! )</f>
        <v>#REF!</v>
      </c>
      <c r="D22" s="30" t="e">
        <f t="shared" si="0"/>
        <v>#REF!</v>
      </c>
      <c r="E22" s="28" t="s">
        <v>97</v>
      </c>
      <c r="F22" s="31" t="e">
        <f t="shared" si="1"/>
        <v>#REF!</v>
      </c>
      <c r="H22" s="6"/>
    </row>
    <row r="23" spans="1:8">
      <c r="A23" s="32" t="s">
        <v>43</v>
      </c>
      <c r="B23" s="28">
        <f t="shared" si="2"/>
        <v>19</v>
      </c>
      <c r="C23" s="29" t="e">
        <f>SUMIF(#REF!, B23,#REF! )</f>
        <v>#REF!</v>
      </c>
      <c r="D23" s="30" t="e">
        <f t="shared" si="0"/>
        <v>#REF!</v>
      </c>
      <c r="E23" s="28"/>
      <c r="F23" s="31" t="e">
        <f t="shared" si="1"/>
        <v>#REF!</v>
      </c>
      <c r="H23" s="6"/>
    </row>
    <row r="24" spans="1:8">
      <c r="A24" s="32"/>
      <c r="B24" s="28"/>
      <c r="C24" s="29"/>
      <c r="D24" s="30"/>
      <c r="E24" s="28"/>
      <c r="F24" s="31"/>
      <c r="H24" s="6"/>
    </row>
    <row r="25" spans="1:8">
      <c r="A25" s="24"/>
      <c r="B25" s="28">
        <f>1+B23</f>
        <v>20</v>
      </c>
      <c r="C25" s="29" t="e">
        <f>SUMIF(#REF!, B25,#REF! )</f>
        <v>#REF!</v>
      </c>
      <c r="D25" s="30" t="e">
        <f t="shared" si="0"/>
        <v>#REF!</v>
      </c>
      <c r="E25" s="28"/>
      <c r="F25" s="31" t="e">
        <f t="shared" si="1"/>
        <v>#REF!</v>
      </c>
      <c r="H25" s="6"/>
    </row>
    <row r="26" spans="1:8">
      <c r="A26" s="32" t="s">
        <v>41</v>
      </c>
      <c r="B26" s="28">
        <f t="shared" si="2"/>
        <v>21</v>
      </c>
      <c r="C26" s="29" t="e">
        <f>SUMIF(#REF!, B26,#REF! )</f>
        <v>#REF!</v>
      </c>
      <c r="D26" s="30" t="e">
        <f t="shared" si="0"/>
        <v>#REF!</v>
      </c>
      <c r="E26" s="28" t="s">
        <v>97</v>
      </c>
      <c r="F26" s="31" t="e">
        <f t="shared" si="1"/>
        <v>#REF!</v>
      </c>
      <c r="H26" s="6"/>
    </row>
    <row r="27" spans="1:8">
      <c r="A27" s="32" t="s">
        <v>102</v>
      </c>
      <c r="B27" s="28">
        <f t="shared" si="2"/>
        <v>22</v>
      </c>
      <c r="C27" s="29" t="e">
        <f>SUMIF(#REF!, B27,#REF! )</f>
        <v>#REF!</v>
      </c>
      <c r="D27" s="30" t="e">
        <f t="shared" si="0"/>
        <v>#REF!</v>
      </c>
      <c r="E27" s="28"/>
      <c r="F27" s="31" t="e">
        <f t="shared" si="1"/>
        <v>#REF!</v>
      </c>
      <c r="H27" s="6"/>
    </row>
    <row r="28" spans="1:8">
      <c r="A28" s="24"/>
      <c r="B28" s="28">
        <f t="shared" si="2"/>
        <v>23</v>
      </c>
      <c r="C28" s="29" t="e">
        <f>SUMIF(#REF!, B28,#REF! )</f>
        <v>#REF!</v>
      </c>
      <c r="D28" s="30" t="e">
        <f t="shared" si="0"/>
        <v>#REF!</v>
      </c>
      <c r="E28" s="28"/>
      <c r="F28" s="31" t="e">
        <f t="shared" si="1"/>
        <v>#REF!</v>
      </c>
      <c r="H28" s="6"/>
    </row>
    <row r="29" spans="1:8" ht="16" thickBot="1">
      <c r="A29" s="34"/>
      <c r="B29" s="35">
        <f t="shared" si="2"/>
        <v>24</v>
      </c>
      <c r="C29" s="36" t="e">
        <f>SUMIF(#REF!, B29,#REF! )</f>
        <v>#REF!</v>
      </c>
      <c r="D29" s="37" t="e">
        <f t="shared" si="0"/>
        <v>#REF!</v>
      </c>
      <c r="E29" s="35"/>
      <c r="F29" s="38" t="e">
        <f t="shared" si="1"/>
        <v>#REF!</v>
      </c>
      <c r="H29" s="6"/>
    </row>
    <row r="30" spans="1:8">
      <c r="A30" s="39"/>
      <c r="B30" s="39"/>
      <c r="C30" s="39"/>
      <c r="D30" s="39"/>
      <c r="E30" s="39"/>
      <c r="F30" s="39"/>
      <c r="H30" s="6"/>
    </row>
    <row r="31" spans="1:8" ht="20">
      <c r="A31" s="2" t="s">
        <v>1</v>
      </c>
      <c r="H31" s="6"/>
    </row>
    <row r="32" spans="1:8">
      <c r="A32" s="6" t="s">
        <v>21</v>
      </c>
      <c r="H32" s="6"/>
    </row>
    <row r="33" spans="1:8">
      <c r="A33" s="6" t="s">
        <v>17</v>
      </c>
      <c r="H33" s="6"/>
    </row>
    <row r="34" spans="1:8">
      <c r="A34" s="6" t="s">
        <v>20</v>
      </c>
      <c r="H34" s="6"/>
    </row>
    <row r="35" spans="1:8" hidden="1">
      <c r="A35" s="6" t="s">
        <v>21</v>
      </c>
      <c r="H35" s="6" t="s">
        <v>39</v>
      </c>
    </row>
    <row r="36" spans="1:8" hidden="1">
      <c r="A36" s="6" t="s">
        <v>17</v>
      </c>
      <c r="H36" s="6" t="s">
        <v>23</v>
      </c>
    </row>
    <row r="37" spans="1:8" hidden="1">
      <c r="A37" s="6" t="s">
        <v>20</v>
      </c>
      <c r="H37" s="6" t="s">
        <v>17</v>
      </c>
    </row>
    <row r="38" spans="1:8">
      <c r="A38" s="6" t="s">
        <v>37</v>
      </c>
      <c r="H38" s="6"/>
    </row>
    <row r="39" spans="1:8">
      <c r="A39" s="6" t="s">
        <v>38</v>
      </c>
      <c r="H39" s="6"/>
    </row>
    <row r="40" spans="1:8">
      <c r="A40" s="6" t="s">
        <v>48</v>
      </c>
      <c r="H40" s="6"/>
    </row>
    <row r="41" spans="1:8">
      <c r="A41" s="6" t="s">
        <v>30</v>
      </c>
      <c r="H41" s="6"/>
    </row>
    <row r="42" spans="1:8" hidden="1">
      <c r="A42" s="6" t="s">
        <v>24</v>
      </c>
      <c r="H42" s="6" t="s">
        <v>46</v>
      </c>
    </row>
    <row r="43" spans="1:8" hidden="1">
      <c r="A43" s="6" t="s">
        <v>25</v>
      </c>
      <c r="H43" s="6" t="s">
        <v>17</v>
      </c>
    </row>
    <row r="44" spans="1:8" hidden="1">
      <c r="A44" s="6" t="s">
        <v>21</v>
      </c>
      <c r="H44" s="6" t="s">
        <v>48</v>
      </c>
    </row>
    <row r="45" spans="1:8">
      <c r="A45" s="6" t="s">
        <v>31</v>
      </c>
      <c r="B45" s="6" t="s">
        <v>103</v>
      </c>
      <c r="H45" s="6"/>
    </row>
    <row r="46" spans="1:8">
      <c r="A46" s="6" t="s">
        <v>51</v>
      </c>
      <c r="B46" t="s">
        <v>101</v>
      </c>
      <c r="H46" s="6"/>
    </row>
    <row r="47" spans="1:8" hidden="1">
      <c r="A47" s="6" t="s">
        <v>27</v>
      </c>
      <c r="H47" s="6" t="s">
        <v>23</v>
      </c>
    </row>
    <row r="48" spans="1:8" hidden="1">
      <c r="A48" s="6" t="s">
        <v>23</v>
      </c>
      <c r="H48" s="6" t="s">
        <v>34</v>
      </c>
    </row>
    <row r="49" spans="1:8" hidden="1">
      <c r="A49" s="6" t="s">
        <v>24</v>
      </c>
      <c r="H49" s="6" t="s">
        <v>36</v>
      </c>
    </row>
    <row r="50" spans="1:8">
      <c r="A50" s="6" t="s">
        <v>49</v>
      </c>
      <c r="H50" s="6"/>
    </row>
    <row r="51" spans="1:8" hidden="1">
      <c r="A51" s="6" t="s">
        <v>34</v>
      </c>
      <c r="H51" s="6" t="s">
        <v>50</v>
      </c>
    </row>
    <row r="52" spans="1:8" hidden="1">
      <c r="A52" s="6" t="s">
        <v>34</v>
      </c>
      <c r="H52" s="6" t="s">
        <v>17</v>
      </c>
    </row>
    <row r="53" spans="1:8" hidden="1">
      <c r="A53" s="6" t="s">
        <v>25</v>
      </c>
      <c r="H53" s="6" t="s">
        <v>48</v>
      </c>
    </row>
    <row r="54" spans="1:8">
      <c r="A54" s="6" t="s">
        <v>52</v>
      </c>
      <c r="B54" t="s">
        <v>104</v>
      </c>
      <c r="H54" s="6"/>
    </row>
    <row r="55" spans="1:8" hidden="1">
      <c r="A55" s="6" t="s">
        <v>36</v>
      </c>
      <c r="H55" s="6" t="s">
        <v>52</v>
      </c>
    </row>
    <row r="56" spans="1:8">
      <c r="A56" s="6" t="s">
        <v>39</v>
      </c>
      <c r="H56" s="6"/>
    </row>
    <row r="57" spans="1:8" hidden="1">
      <c r="A57" s="6" t="s">
        <v>31</v>
      </c>
      <c r="H57" s="6" t="s">
        <v>36</v>
      </c>
    </row>
    <row r="58" spans="1:8" hidden="1">
      <c r="A58" s="6" t="s">
        <v>27</v>
      </c>
      <c r="H58" s="6" t="s">
        <v>46</v>
      </c>
    </row>
    <row r="59" spans="1:8" hidden="1">
      <c r="A59" s="6" t="s">
        <v>23</v>
      </c>
      <c r="H59" s="6" t="s">
        <v>20</v>
      </c>
    </row>
    <row r="60" spans="1:8" hidden="1">
      <c r="A60" s="6" t="s">
        <v>24</v>
      </c>
      <c r="H60" s="6" t="s">
        <v>48</v>
      </c>
    </row>
    <row r="61" spans="1:8" hidden="1">
      <c r="A61" s="6" t="s">
        <v>34</v>
      </c>
      <c r="H61" s="6" t="s">
        <v>51</v>
      </c>
    </row>
    <row r="62" spans="1:8" hidden="1">
      <c r="A62" s="6" t="s">
        <v>36</v>
      </c>
      <c r="H62" s="6" t="s">
        <v>53</v>
      </c>
    </row>
    <row r="63" spans="1:8" hidden="1">
      <c r="A63" s="6" t="s">
        <v>37</v>
      </c>
      <c r="H63" s="6" t="s">
        <v>34</v>
      </c>
    </row>
    <row r="64" spans="1:8">
      <c r="A64" s="6" t="s">
        <v>53</v>
      </c>
      <c r="B64" t="s">
        <v>105</v>
      </c>
      <c r="H64" s="6"/>
    </row>
    <row r="65" spans="1:8">
      <c r="A65" s="6" t="s">
        <v>27</v>
      </c>
      <c r="H65" s="6"/>
    </row>
    <row r="66" spans="1:8" hidden="1">
      <c r="A66" s="6" t="s">
        <v>23</v>
      </c>
      <c r="H66" s="6"/>
    </row>
    <row r="67" spans="1:8" hidden="1">
      <c r="A67" s="6" t="s">
        <v>17</v>
      </c>
      <c r="H67" s="6"/>
    </row>
    <row r="68" spans="1:8" hidden="1">
      <c r="A68" s="6" t="s">
        <v>38</v>
      </c>
      <c r="H68" s="6"/>
    </row>
    <row r="69" spans="1:8" hidden="1">
      <c r="A69" s="6" t="s">
        <v>27</v>
      </c>
      <c r="H69" s="6"/>
    </row>
    <row r="70" spans="1:8" hidden="1">
      <c r="A70" s="6" t="s">
        <v>23</v>
      </c>
      <c r="H70" s="6"/>
    </row>
    <row r="71" spans="1:8" hidden="1">
      <c r="A71" s="6" t="s">
        <v>24</v>
      </c>
      <c r="H71" s="6"/>
    </row>
    <row r="72" spans="1:8">
      <c r="A72" s="6" t="s">
        <v>23</v>
      </c>
    </row>
    <row r="73" spans="1:8" hidden="1">
      <c r="A73" s="6" t="s">
        <v>17</v>
      </c>
    </row>
    <row r="74" spans="1:8">
      <c r="A74" s="6" t="s">
        <v>24</v>
      </c>
      <c r="B74" t="s">
        <v>81</v>
      </c>
    </row>
    <row r="75" spans="1:8">
      <c r="A75" s="6" t="s">
        <v>34</v>
      </c>
    </row>
    <row r="76" spans="1:8" hidden="1">
      <c r="A76" s="6" t="s">
        <v>27</v>
      </c>
    </row>
    <row r="77" spans="1:8" hidden="1">
      <c r="A77" s="6" t="s">
        <v>23</v>
      </c>
    </row>
    <row r="78" spans="1:8" hidden="1">
      <c r="A78" s="6" t="s">
        <v>34</v>
      </c>
    </row>
    <row r="79" spans="1:8" hidden="1">
      <c r="A79" s="6" t="s">
        <v>36</v>
      </c>
    </row>
    <row r="80" spans="1:8" hidden="1">
      <c r="A80" s="6" t="s">
        <v>46</v>
      </c>
    </row>
    <row r="81" spans="1:2">
      <c r="A81" s="6" t="s">
        <v>54</v>
      </c>
      <c r="B81" t="s">
        <v>106</v>
      </c>
    </row>
    <row r="82" spans="1:2" hidden="1">
      <c r="A82" s="6" t="s">
        <v>17</v>
      </c>
    </row>
    <row r="83" spans="1:2" hidden="1">
      <c r="A83" s="6" t="s">
        <v>48</v>
      </c>
    </row>
    <row r="84" spans="1:2">
      <c r="A84" s="6" t="s">
        <v>25</v>
      </c>
    </row>
    <row r="85" spans="1:2">
      <c r="A85" s="6" t="s">
        <v>36</v>
      </c>
    </row>
    <row r="86" spans="1:2" hidden="1">
      <c r="A86" s="6" t="s">
        <v>23</v>
      </c>
    </row>
    <row r="87" spans="1:2" hidden="1">
      <c r="A87" s="6" t="s">
        <v>36</v>
      </c>
    </row>
    <row r="88" spans="1:2" hidden="1">
      <c r="A88" s="6" t="s">
        <v>46</v>
      </c>
    </row>
    <row r="89" spans="1:2" hidden="1">
      <c r="A89" s="6" t="s">
        <v>20</v>
      </c>
    </row>
    <row r="90" spans="1:2" hidden="1">
      <c r="A90" s="6" t="s">
        <v>48</v>
      </c>
    </row>
    <row r="91" spans="1:2" hidden="1">
      <c r="A91" s="6" t="s">
        <v>51</v>
      </c>
    </row>
    <row r="92" spans="1:2">
      <c r="A92" s="6" t="s">
        <v>46</v>
      </c>
      <c r="B92" t="s">
        <v>85</v>
      </c>
    </row>
    <row r="93" spans="1:2" hidden="1">
      <c r="A93" s="6" t="s">
        <v>34</v>
      </c>
    </row>
    <row r="94" spans="1:2">
      <c r="A94" s="6" t="s">
        <v>50</v>
      </c>
    </row>
    <row r="95" spans="1:2" hidden="1">
      <c r="A95" s="6" t="s">
        <v>55</v>
      </c>
    </row>
  </sheetData>
  <sortState ref="A32:A94">
    <sortCondition ref="A32"/>
  </sortState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Ruler="0" workbookViewId="0">
      <selection activeCell="E14" sqref="E14"/>
    </sheetView>
  </sheetViews>
  <sheetFormatPr baseColWidth="10" defaultRowHeight="15" x14ac:dyDescent="0"/>
  <cols>
    <col min="2" max="2" width="19" customWidth="1"/>
    <col min="3" max="3" width="17.5" customWidth="1"/>
    <col min="4" max="4" width="16.6640625" customWidth="1"/>
    <col min="5" max="5" width="14.6640625" customWidth="1"/>
  </cols>
  <sheetData>
    <row r="1" spans="2:5" ht="28" customHeight="1"/>
    <row r="2" spans="2:5" s="57" customFormat="1" ht="36">
      <c r="B2" s="58" t="s">
        <v>138</v>
      </c>
      <c r="C2" s="57" t="s">
        <v>140</v>
      </c>
      <c r="D2" s="57" t="s">
        <v>142</v>
      </c>
      <c r="E2" s="57" t="s">
        <v>143</v>
      </c>
    </row>
    <row r="3" spans="2:5">
      <c r="B3" s="17" t="s">
        <v>117</v>
      </c>
      <c r="C3" s="40">
        <f>SUMIF(Collection!B:B, B3, Collection!J:J)</f>
        <v>252916.66666666666</v>
      </c>
    </row>
    <row r="4" spans="2:5">
      <c r="B4" s="8" t="s">
        <v>31</v>
      </c>
      <c r="C4" s="40">
        <f>SUMIF(Collection!B:B, B4, Collection!J:J)</f>
        <v>246666.66666666666</v>
      </c>
    </row>
    <row r="5" spans="2:5">
      <c r="B5" s="17" t="s">
        <v>51</v>
      </c>
      <c r="C5" s="40">
        <f>SUMIF(Collection!B:B, B5, Collection!J:J)</f>
        <v>5183.3333333333339</v>
      </c>
    </row>
    <row r="6" spans="2:5">
      <c r="B6" s="8" t="s">
        <v>49</v>
      </c>
      <c r="C6" s="40">
        <f>SUMIF(Collection!B:B, B6, Collection!J:J)</f>
        <v>315158.33333333331</v>
      </c>
    </row>
    <row r="7" spans="2:5">
      <c r="B7" s="8" t="s">
        <v>52</v>
      </c>
      <c r="C7" s="40">
        <f>SUMIF(Collection!B:B, B7, Collection!J:J)</f>
        <v>14841.666666666666</v>
      </c>
    </row>
    <row r="8" spans="2:5">
      <c r="B8" s="17" t="s">
        <v>39</v>
      </c>
      <c r="C8" s="40">
        <f>SUMIF(Collection!B:B, B8, Collection!J:J)</f>
        <v>147200</v>
      </c>
    </row>
    <row r="9" spans="2:5">
      <c r="B9" s="8" t="s">
        <v>141</v>
      </c>
      <c r="C9" s="40">
        <f>SUMIF(Collection!B:B, B9, Collection!J:J)</f>
        <v>0</v>
      </c>
    </row>
    <row r="10" spans="2:5">
      <c r="B10" s="17" t="s">
        <v>116</v>
      </c>
      <c r="C10" s="40">
        <f>SUMIF(Collection!B:B, B10, Collection!J:J)</f>
        <v>506216.66666666669</v>
      </c>
    </row>
    <row r="11" spans="2:5">
      <c r="B11" s="8" t="s">
        <v>27</v>
      </c>
      <c r="C11" s="40">
        <f>SUMIF(Collection!B:B, B11, Collection!J:J)</f>
        <v>1402816.6666666667</v>
      </c>
    </row>
    <row r="12" spans="2:5">
      <c r="B12" s="8" t="s">
        <v>23</v>
      </c>
      <c r="C12" s="40">
        <f>SUMIF(Collection!B:B, B12, Collection!J:J)</f>
        <v>504443.33333333331</v>
      </c>
    </row>
    <row r="13" spans="2:5">
      <c r="B13" s="8" t="s">
        <v>24</v>
      </c>
      <c r="C13" s="40">
        <f>SUMIF(Collection!B:B, B13, Collection!J:J)</f>
        <v>459116.66666666663</v>
      </c>
    </row>
    <row r="14" spans="2:5">
      <c r="B14" s="17" t="s">
        <v>34</v>
      </c>
      <c r="C14" s="40">
        <f>SUMIF(Collection!B:B, B14, Collection!J:J)</f>
        <v>928016.66666666674</v>
      </c>
    </row>
    <row r="15" spans="2:5">
      <c r="B15" s="17" t="s">
        <v>25</v>
      </c>
      <c r="C15" s="40">
        <f>SUMIF(Collection!B:B, B15, Collection!J:J)</f>
        <v>533383.33333333326</v>
      </c>
    </row>
    <row r="16" spans="2:5">
      <c r="B16" s="8" t="s">
        <v>36</v>
      </c>
      <c r="C16" s="40">
        <f>SUMIF(Collection!B:B, B16, Collection!J:J)</f>
        <v>467850</v>
      </c>
    </row>
    <row r="17" spans="2:3">
      <c r="B17" s="8" t="s">
        <v>46</v>
      </c>
      <c r="C17" s="40">
        <f>SUMIF(Collection!B:B, B17, Collection!J:J)</f>
        <v>399000</v>
      </c>
    </row>
    <row r="18" spans="2:3">
      <c r="B18" s="8" t="s">
        <v>50</v>
      </c>
      <c r="C18" s="40">
        <f>SUMIF(Collection!B:B, B18, Collection!J:J)</f>
        <v>455793.33333333337</v>
      </c>
    </row>
    <row r="19" spans="2:3">
      <c r="B19" s="17" t="s">
        <v>107</v>
      </c>
      <c r="C19" s="40">
        <f>SUMIF(Collection!B:B, B19, Collection!J:J)</f>
        <v>234986.66666666666</v>
      </c>
    </row>
    <row r="20" spans="2:3">
      <c r="B20" s="17" t="s">
        <v>128</v>
      </c>
      <c r="C20" s="40">
        <f>SUMIF(Collection!B:B, B20, Collection!J:J)</f>
        <v>322546.66666666669</v>
      </c>
    </row>
    <row r="21" spans="2:3">
      <c r="B21" s="17" t="s">
        <v>139</v>
      </c>
      <c r="C21" s="40">
        <f>SUMIF(Collection!B:B, B21, Collection!J:J)</f>
        <v>0</v>
      </c>
    </row>
    <row r="22" spans="2:3">
      <c r="B22" s="8" t="s">
        <v>21</v>
      </c>
      <c r="C22" s="40">
        <f>SUMIF(Collection!B:B, B22, Collection!J:J)</f>
        <v>149994.44444444444</v>
      </c>
    </row>
    <row r="23" spans="2:3">
      <c r="B23" s="17" t="s">
        <v>17</v>
      </c>
      <c r="C23" s="40">
        <f>SUMIF(Collection!B:B, B23, Collection!J:J)</f>
        <v>304848.33333333337</v>
      </c>
    </row>
    <row r="24" spans="2:3">
      <c r="B24" s="8" t="s">
        <v>20</v>
      </c>
      <c r="C24" s="40">
        <f>SUMIF(Collection!B:B, B24, Collection!J:J)</f>
        <v>432200</v>
      </c>
    </row>
    <row r="25" spans="2:3">
      <c r="B25" s="8" t="s">
        <v>38</v>
      </c>
      <c r="C25" s="40">
        <f>SUMIF(Collection!B:B, B25, Collection!J:J)</f>
        <v>91708.333333333343</v>
      </c>
    </row>
    <row r="26" spans="2:3">
      <c r="B26" s="8" t="s">
        <v>48</v>
      </c>
      <c r="C26" s="40">
        <f>SUMIF(Collection!B:B, B26, Collection!J:J)</f>
        <v>308606.66666666669</v>
      </c>
    </row>
  </sheetData>
  <sortState ref="B3:E26">
    <sortCondition ref="B3:B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abSelected="1" showRuler="0" topLeftCell="AI45" zoomScale="80" zoomScaleNormal="80" zoomScalePageLayoutView="80" workbookViewId="0">
      <selection activeCell="BD11" sqref="BD11"/>
    </sheetView>
  </sheetViews>
  <sheetFormatPr baseColWidth="10" defaultRowHeight="15" x14ac:dyDescent="0"/>
  <cols>
    <col min="1" max="1" width="10.83203125" style="56"/>
    <col min="2" max="2" width="15.33203125" style="56" bestFit="1" customWidth="1"/>
    <col min="3" max="3" width="10.6640625" style="56" customWidth="1"/>
    <col min="4" max="4" width="14.33203125" style="56" bestFit="1" customWidth="1"/>
    <col min="5" max="5" width="9.6640625" style="56" customWidth="1"/>
    <col min="6" max="6" width="11.83203125" style="56" customWidth="1"/>
    <col min="7" max="7" width="13.1640625" style="56" customWidth="1"/>
    <col min="8" max="8" width="10.83203125" style="56" customWidth="1"/>
    <col min="9" max="9" width="9.5" style="56" customWidth="1"/>
    <col min="10" max="10" width="11.5" style="56" bestFit="1" customWidth="1"/>
    <col min="11" max="11" width="9.5" style="56" customWidth="1"/>
    <col min="12" max="12" width="11.5" style="56" bestFit="1" customWidth="1"/>
    <col min="13" max="13" width="10.83203125" style="56" customWidth="1"/>
    <col min="14" max="14" width="11.5" style="56" bestFit="1" customWidth="1"/>
    <col min="15" max="15" width="12" style="56" customWidth="1"/>
    <col min="16" max="16" width="15.33203125" style="56" bestFit="1" customWidth="1"/>
    <col min="17" max="17" width="15.1640625" style="56" bestFit="1" customWidth="1"/>
    <col min="18" max="18" width="13.5" style="56" bestFit="1" customWidth="1"/>
    <col min="19" max="19" width="11.5" style="56" bestFit="1" customWidth="1"/>
    <col min="20" max="20" width="14.1640625" style="56" bestFit="1" customWidth="1"/>
    <col min="21" max="21" width="11.5" style="56" bestFit="1" customWidth="1"/>
    <col min="22" max="22" width="13.33203125" style="56" customWidth="1"/>
    <col min="23" max="23" width="10.83203125" style="56" customWidth="1"/>
    <col min="24" max="24" width="9.1640625" style="56" customWidth="1"/>
    <col min="25" max="25" width="12.5" style="56" bestFit="1" customWidth="1"/>
    <col min="26" max="26" width="10.83203125" style="56"/>
    <col min="27" max="27" width="16.83203125" style="56" customWidth="1"/>
    <col min="28" max="28" width="14.33203125" style="56" customWidth="1"/>
    <col min="29" max="29" width="19.1640625" style="56" customWidth="1"/>
    <col min="30" max="30" width="13.5" style="56" customWidth="1"/>
    <col min="31" max="16384" width="10.83203125" style="56"/>
  </cols>
  <sheetData>
    <row r="1" spans="1:30">
      <c r="A1" s="56" t="s">
        <v>144</v>
      </c>
    </row>
    <row r="2" spans="1:30" s="57" customFormat="1" ht="47" customHeight="1">
      <c r="B2" s="58" t="s">
        <v>27</v>
      </c>
      <c r="C2" s="59" t="s">
        <v>34</v>
      </c>
      <c r="D2" s="59" t="s">
        <v>25</v>
      </c>
      <c r="E2" s="59" t="s">
        <v>116</v>
      </c>
      <c r="F2" s="58" t="s">
        <v>23</v>
      </c>
      <c r="G2" s="58" t="s">
        <v>36</v>
      </c>
      <c r="H2" s="58" t="s">
        <v>24</v>
      </c>
      <c r="I2" s="58" t="s">
        <v>50</v>
      </c>
      <c r="J2" s="58" t="s">
        <v>20</v>
      </c>
      <c r="K2" s="58" t="s">
        <v>46</v>
      </c>
      <c r="L2" s="59" t="s">
        <v>128</v>
      </c>
      <c r="M2" s="58" t="s">
        <v>49</v>
      </c>
      <c r="N2" s="58" t="s">
        <v>48</v>
      </c>
      <c r="O2" s="59" t="s">
        <v>17</v>
      </c>
      <c r="P2" s="59" t="s">
        <v>117</v>
      </c>
      <c r="Q2" s="58" t="s">
        <v>31</v>
      </c>
      <c r="R2" s="59" t="s">
        <v>107</v>
      </c>
      <c r="S2" s="58" t="s">
        <v>21</v>
      </c>
      <c r="T2" s="59" t="s">
        <v>39</v>
      </c>
      <c r="U2" s="58" t="s">
        <v>38</v>
      </c>
      <c r="V2" s="58" t="s">
        <v>52</v>
      </c>
      <c r="W2" s="59" t="s">
        <v>51</v>
      </c>
      <c r="X2" s="58" t="s">
        <v>141</v>
      </c>
      <c r="Y2" s="59" t="s">
        <v>139</v>
      </c>
      <c r="AA2" s="57" t="s">
        <v>145</v>
      </c>
      <c r="AB2" s="57" t="s">
        <v>146</v>
      </c>
      <c r="AC2" s="57" t="s">
        <v>147</v>
      </c>
      <c r="AD2" s="57" t="s">
        <v>148</v>
      </c>
    </row>
    <row r="3" spans="1:30">
      <c r="A3" s="60">
        <v>42866</v>
      </c>
      <c r="B3" s="75">
        <f>SUMIFS(Collection!$J:$J, Collection!$A:$A, $A3, Collection!$B:$B, B$2)</f>
        <v>0</v>
      </c>
      <c r="C3" s="75">
        <f>SUMIFS(Collection!$J:$J, Collection!$A:$A, $A3, Collection!$B:$B, C$2)</f>
        <v>0</v>
      </c>
      <c r="D3" s="75">
        <f>SUMIFS(Collection!$J:$J, Collection!$A:$A, $A3, Collection!$B:$B, D$2)</f>
        <v>0</v>
      </c>
      <c r="E3" s="75">
        <f>SUMIFS(Collection!$J:$J, Collection!$A:$A, $A3, Collection!$B:$B, E$2)</f>
        <v>0</v>
      </c>
      <c r="F3" s="75">
        <f>SUMIFS(Collection!$J:$J, Collection!$A:$A, $A3, Collection!$B:$B, F$2)</f>
        <v>0</v>
      </c>
      <c r="G3" s="75">
        <f>SUMIFS(Collection!$J:$J, Collection!$A:$A, $A3, Collection!$B:$B, G$2)</f>
        <v>0</v>
      </c>
      <c r="H3" s="75">
        <f>SUMIFS(Collection!$J:$J, Collection!$A:$A, $A3, Collection!$B:$B, H$2)</f>
        <v>0</v>
      </c>
      <c r="I3" s="75">
        <f>SUMIFS(Collection!$J:$J, Collection!$A:$A, $A3, Collection!$B:$B, I$2)</f>
        <v>0</v>
      </c>
      <c r="J3" s="75">
        <f>SUMIFS(Collection!$J:$J, Collection!$A:$A, $A3, Collection!$B:$B, J$2)</f>
        <v>37200</v>
      </c>
      <c r="K3" s="75">
        <f>SUMIFS(Collection!$J:$J, Collection!$A:$A, $A3, Collection!$B:$B, K$2)</f>
        <v>0</v>
      </c>
      <c r="L3" s="75">
        <f>SUMIFS(Collection!$J:$J, Collection!$A:$A, $A3, Collection!$B:$B, L$2)</f>
        <v>0</v>
      </c>
      <c r="M3" s="75">
        <f>SUMIFS(Collection!$J:$J, Collection!$A:$A, $A3, Collection!$B:$B, M$2)</f>
        <v>0</v>
      </c>
      <c r="N3" s="75">
        <f>SUMIFS(Collection!$J:$J, Collection!$A:$A, $A3, Collection!$B:$B, N$2)</f>
        <v>0</v>
      </c>
      <c r="O3" s="75">
        <f>SUMIFS(Collection!$J:$J, Collection!$A:$A, $A3, Collection!$B:$B, O$2)</f>
        <v>47400</v>
      </c>
      <c r="P3" s="75">
        <f>SUMIFS(Collection!$J:$J, Collection!$A:$A, $A3, Collection!$B:$B, P$2)</f>
        <v>0</v>
      </c>
      <c r="Q3" s="75">
        <f>SUMIFS(Collection!$J:$J, Collection!$A:$A, $A3, Collection!$B:$B, Q$2)</f>
        <v>0</v>
      </c>
      <c r="R3" s="75">
        <f>SUMIFS(Collection!$J:$J, Collection!$A:$A, $A3, Collection!$B:$B, R$2)</f>
        <v>0</v>
      </c>
      <c r="S3" s="75">
        <f>SUMIFS(Collection!$J:$J, Collection!$A:$A, $A3, Collection!$B:$B, S$2)</f>
        <v>0</v>
      </c>
      <c r="T3" s="75">
        <f>SUMIFS(Collection!$J:$J, Collection!$A:$A, $A3, Collection!$B:$B, T$2)</f>
        <v>0</v>
      </c>
      <c r="U3" s="75">
        <f>SUMIFS(Collection!$J:$J, Collection!$A:$A, $A3, Collection!$B:$B, U$2)</f>
        <v>0</v>
      </c>
      <c r="V3" s="75">
        <f>SUMIFS(Collection!$J:$J, Collection!$A:$A, $A3, Collection!$B:$B, V$2)</f>
        <v>0</v>
      </c>
      <c r="W3" s="75">
        <f>SUMIFS(Collection!$J:$J, Collection!$A:$A, $A3, Collection!$B:$B, W$2)</f>
        <v>0</v>
      </c>
      <c r="X3" s="75">
        <f>SUMIFS(Collection!$J:$J, Collection!$A:$A, $A3, Collection!$B:$B, X$2)</f>
        <v>0</v>
      </c>
      <c r="Y3" s="75">
        <f>SUMIFS(Collection!$J:$J, Collection!$A:$A, $A3, Collection!$B:$B, Y$2)</f>
        <v>0</v>
      </c>
    </row>
    <row r="4" spans="1:30">
      <c r="A4" s="60">
        <f>1+A3</f>
        <v>42867</v>
      </c>
      <c r="B4" s="75">
        <f>SUMIFS(Collection!$J:$J, Collection!$A:$A, $A4, Collection!$B:$B, B$2)</f>
        <v>0</v>
      </c>
      <c r="C4" s="75">
        <f>SUMIFS(Collection!$J:$J, Collection!$A:$A, $A4, Collection!$B:$B, C$2)</f>
        <v>0</v>
      </c>
      <c r="D4" s="75">
        <f>SUMIFS(Collection!$J:$J, Collection!$A:$A, $A4, Collection!$B:$B, D$2)</f>
        <v>0</v>
      </c>
      <c r="E4" s="75">
        <f>SUMIFS(Collection!$J:$J, Collection!$A:$A, $A4, Collection!$B:$B, E$2)</f>
        <v>0</v>
      </c>
      <c r="F4" s="75">
        <f>SUMIFS(Collection!$J:$J, Collection!$A:$A, $A4, Collection!$B:$B, F$2)</f>
        <v>0</v>
      </c>
      <c r="G4" s="75">
        <f>SUMIFS(Collection!$J:$J, Collection!$A:$A, $A4, Collection!$B:$B, G$2)</f>
        <v>0</v>
      </c>
      <c r="H4" s="75">
        <f>SUMIFS(Collection!$J:$J, Collection!$A:$A, $A4, Collection!$B:$B, H$2)</f>
        <v>0</v>
      </c>
      <c r="I4" s="75">
        <f>SUMIFS(Collection!$J:$J, Collection!$A:$A, $A4, Collection!$B:$B, I$2)</f>
        <v>0</v>
      </c>
      <c r="J4" s="75">
        <f>SUMIFS(Collection!$J:$J, Collection!$A:$A, $A4, Collection!$B:$B, J$2)</f>
        <v>0</v>
      </c>
      <c r="K4" s="75">
        <f>SUMIFS(Collection!$J:$J, Collection!$A:$A, $A4, Collection!$B:$B, K$2)</f>
        <v>0</v>
      </c>
      <c r="L4" s="75">
        <f>SUMIFS(Collection!$J:$J, Collection!$A:$A, $A4, Collection!$B:$B, L$2)</f>
        <v>0</v>
      </c>
      <c r="M4" s="75">
        <f>SUMIFS(Collection!$J:$J, Collection!$A:$A, $A4, Collection!$B:$B, M$2)</f>
        <v>0</v>
      </c>
      <c r="N4" s="75">
        <f>SUMIFS(Collection!$J:$J, Collection!$A:$A, $A4, Collection!$B:$B, N$2)</f>
        <v>0</v>
      </c>
      <c r="O4" s="75">
        <f>SUMIFS(Collection!$J:$J, Collection!$A:$A, $A4, Collection!$B:$B, O$2)</f>
        <v>0</v>
      </c>
      <c r="P4" s="75">
        <f>SUMIFS(Collection!$J:$J, Collection!$A:$A, $A4, Collection!$B:$B, P$2)</f>
        <v>0</v>
      </c>
      <c r="Q4" s="75">
        <f>SUMIFS(Collection!$J:$J, Collection!$A:$A, $A4, Collection!$B:$B, Q$2)</f>
        <v>0</v>
      </c>
      <c r="R4" s="75">
        <f>SUMIFS(Collection!$J:$J, Collection!$A:$A, $A4, Collection!$B:$B, R$2)</f>
        <v>0</v>
      </c>
      <c r="S4" s="75">
        <f>SUMIFS(Collection!$J:$J, Collection!$A:$A, $A4, Collection!$B:$B, S$2)</f>
        <v>0</v>
      </c>
      <c r="T4" s="75">
        <f>SUMIFS(Collection!$J:$J, Collection!$A:$A, $A4, Collection!$B:$B, T$2)</f>
        <v>0</v>
      </c>
      <c r="U4" s="75">
        <f>SUMIFS(Collection!$J:$J, Collection!$A:$A, $A4, Collection!$B:$B, U$2)</f>
        <v>0</v>
      </c>
      <c r="V4" s="75">
        <f>SUMIFS(Collection!$J:$J, Collection!$A:$A, $A4, Collection!$B:$B, V$2)</f>
        <v>0</v>
      </c>
      <c r="W4" s="75">
        <f>SUMIFS(Collection!$J:$J, Collection!$A:$A, $A4, Collection!$B:$B, W$2)</f>
        <v>0</v>
      </c>
      <c r="X4" s="75">
        <f>SUMIFS(Collection!$J:$J, Collection!$A:$A, $A4, Collection!$B:$B, X$2)</f>
        <v>0</v>
      </c>
      <c r="Y4" s="75">
        <f>SUMIFS(Collection!$J:$J, Collection!$A:$A, $A4, Collection!$B:$B, Y$2)</f>
        <v>0</v>
      </c>
    </row>
    <row r="5" spans="1:30">
      <c r="A5" s="60">
        <f t="shared" ref="A5:A70" si="0">1+A4</f>
        <v>42868</v>
      </c>
      <c r="B5" s="75">
        <f>SUMIFS(Collection!$J:$J, Collection!$A:$A, $A5, Collection!$B:$B, B$2)</f>
        <v>0</v>
      </c>
      <c r="C5" s="75">
        <f>SUMIFS(Collection!$J:$J, Collection!$A:$A, $A5, Collection!$B:$B, C$2)</f>
        <v>0</v>
      </c>
      <c r="D5" s="75">
        <f>SUMIFS(Collection!$J:$J, Collection!$A:$A, $A5, Collection!$B:$B, D$2)</f>
        <v>0</v>
      </c>
      <c r="E5" s="75">
        <f>SUMIFS(Collection!$J:$J, Collection!$A:$A, $A5, Collection!$B:$B, E$2)</f>
        <v>0</v>
      </c>
      <c r="F5" s="75">
        <f>SUMIFS(Collection!$J:$J, Collection!$A:$A, $A5, Collection!$B:$B, F$2)</f>
        <v>0</v>
      </c>
      <c r="G5" s="75">
        <f>SUMIFS(Collection!$J:$J, Collection!$A:$A, $A5, Collection!$B:$B, G$2)</f>
        <v>0</v>
      </c>
      <c r="H5" s="75">
        <f>SUMIFS(Collection!$J:$J, Collection!$A:$A, $A5, Collection!$B:$B, H$2)</f>
        <v>0</v>
      </c>
      <c r="I5" s="75">
        <f>SUMIFS(Collection!$J:$J, Collection!$A:$A, $A5, Collection!$B:$B, I$2)</f>
        <v>0</v>
      </c>
      <c r="J5" s="75">
        <f>SUMIFS(Collection!$J:$J, Collection!$A:$A, $A5, Collection!$B:$B, J$2)</f>
        <v>0</v>
      </c>
      <c r="K5" s="75">
        <f>SUMIFS(Collection!$J:$J, Collection!$A:$A, $A5, Collection!$B:$B, K$2)</f>
        <v>0</v>
      </c>
      <c r="L5" s="75">
        <f>SUMIFS(Collection!$J:$J, Collection!$A:$A, $A5, Collection!$B:$B, L$2)</f>
        <v>0</v>
      </c>
      <c r="M5" s="75">
        <f>SUMIFS(Collection!$J:$J, Collection!$A:$A, $A5, Collection!$B:$B, M$2)</f>
        <v>0</v>
      </c>
      <c r="N5" s="75">
        <f>SUMIFS(Collection!$J:$J, Collection!$A:$A, $A5, Collection!$B:$B, N$2)</f>
        <v>0</v>
      </c>
      <c r="O5" s="75">
        <f>SUMIFS(Collection!$J:$J, Collection!$A:$A, $A5, Collection!$B:$B, O$2)</f>
        <v>0</v>
      </c>
      <c r="P5" s="75">
        <f>SUMIFS(Collection!$J:$J, Collection!$A:$A, $A5, Collection!$B:$B, P$2)</f>
        <v>0</v>
      </c>
      <c r="Q5" s="75">
        <f>SUMIFS(Collection!$J:$J, Collection!$A:$A, $A5, Collection!$B:$B, Q$2)</f>
        <v>0</v>
      </c>
      <c r="R5" s="75">
        <f>SUMIFS(Collection!$J:$J, Collection!$A:$A, $A5, Collection!$B:$B, R$2)</f>
        <v>0</v>
      </c>
      <c r="S5" s="75">
        <f>SUMIFS(Collection!$J:$J, Collection!$A:$A, $A5, Collection!$B:$B, S$2)</f>
        <v>3483.3333333333335</v>
      </c>
      <c r="T5" s="75">
        <f>SUMIFS(Collection!$J:$J, Collection!$A:$A, $A5, Collection!$B:$B, T$2)</f>
        <v>0</v>
      </c>
      <c r="U5" s="75">
        <f>SUMIFS(Collection!$J:$J, Collection!$A:$A, $A5, Collection!$B:$B, U$2)</f>
        <v>0</v>
      </c>
      <c r="V5" s="75">
        <f>SUMIFS(Collection!$J:$J, Collection!$A:$A, $A5, Collection!$B:$B, V$2)</f>
        <v>0</v>
      </c>
      <c r="W5" s="75">
        <f>SUMIFS(Collection!$J:$J, Collection!$A:$A, $A5, Collection!$B:$B, W$2)</f>
        <v>0</v>
      </c>
      <c r="X5" s="75">
        <f>SUMIFS(Collection!$J:$J, Collection!$A:$A, $A5, Collection!$B:$B, X$2)</f>
        <v>0</v>
      </c>
      <c r="Y5" s="75">
        <f>SUMIFS(Collection!$J:$J, Collection!$A:$A, $A5, Collection!$B:$B, Y$2)</f>
        <v>0</v>
      </c>
    </row>
    <row r="6" spans="1:30">
      <c r="A6" s="60">
        <f t="shared" si="0"/>
        <v>42869</v>
      </c>
      <c r="B6" s="75">
        <f>SUMIFS(Collection!$J:$J, Collection!$A:$A, $A6, Collection!$B:$B, B$2)</f>
        <v>0</v>
      </c>
      <c r="C6" s="75">
        <f>SUMIFS(Collection!$J:$J, Collection!$A:$A, $A6, Collection!$B:$B, C$2)</f>
        <v>0</v>
      </c>
      <c r="D6" s="75">
        <f>SUMIFS(Collection!$J:$J, Collection!$A:$A, $A6, Collection!$B:$B, D$2)</f>
        <v>69066.666666666657</v>
      </c>
      <c r="E6" s="75">
        <f>SUMIFS(Collection!$J:$J, Collection!$A:$A, $A6, Collection!$B:$B, E$2)</f>
        <v>0</v>
      </c>
      <c r="F6" s="75">
        <f>SUMIFS(Collection!$J:$J, Collection!$A:$A, $A6, Collection!$B:$B, F$2)</f>
        <v>80666.666666666657</v>
      </c>
      <c r="G6" s="75">
        <f>SUMIFS(Collection!$J:$J, Collection!$A:$A, $A6, Collection!$B:$B, G$2)</f>
        <v>0</v>
      </c>
      <c r="H6" s="75">
        <f>SUMIFS(Collection!$J:$J, Collection!$A:$A, $A6, Collection!$B:$B, H$2)</f>
        <v>98000</v>
      </c>
      <c r="I6" s="75">
        <f>SUMIFS(Collection!$J:$J, Collection!$A:$A, $A6, Collection!$B:$B, I$2)</f>
        <v>0</v>
      </c>
      <c r="J6" s="75">
        <f>SUMIFS(Collection!$J:$J, Collection!$A:$A, $A6, Collection!$B:$B, J$2)</f>
        <v>52266.666666666657</v>
      </c>
      <c r="K6" s="75">
        <f>SUMIFS(Collection!$J:$J, Collection!$A:$A, $A6, Collection!$B:$B, K$2)</f>
        <v>0</v>
      </c>
      <c r="L6" s="75">
        <f>SUMIFS(Collection!$J:$J, Collection!$A:$A, $A6, Collection!$B:$B, L$2)</f>
        <v>0</v>
      </c>
      <c r="M6" s="75">
        <f>SUMIFS(Collection!$J:$J, Collection!$A:$A, $A6, Collection!$B:$B, M$2)</f>
        <v>0</v>
      </c>
      <c r="N6" s="75">
        <f>SUMIFS(Collection!$J:$J, Collection!$A:$A, $A6, Collection!$B:$B, N$2)</f>
        <v>0</v>
      </c>
      <c r="O6" s="75">
        <f>SUMIFS(Collection!$J:$J, Collection!$A:$A, $A6, Collection!$B:$B, O$2)</f>
        <v>66800</v>
      </c>
      <c r="P6" s="75">
        <f>SUMIFS(Collection!$J:$J, Collection!$A:$A, $A6, Collection!$B:$B, P$2)</f>
        <v>0</v>
      </c>
      <c r="Q6" s="75">
        <f>SUMIFS(Collection!$J:$J, Collection!$A:$A, $A6, Collection!$B:$B, Q$2)</f>
        <v>0</v>
      </c>
      <c r="R6" s="75">
        <f>SUMIFS(Collection!$J:$J, Collection!$A:$A, $A6, Collection!$B:$B, R$2)</f>
        <v>0</v>
      </c>
      <c r="S6" s="75">
        <f>SUMIFS(Collection!$J:$J, Collection!$A:$A, $A6, Collection!$B:$B, S$2)</f>
        <v>3844.4444444444443</v>
      </c>
      <c r="T6" s="75">
        <f>SUMIFS(Collection!$J:$J, Collection!$A:$A, $A6, Collection!$B:$B, T$2)</f>
        <v>0</v>
      </c>
      <c r="U6" s="75">
        <f>SUMIFS(Collection!$J:$J, Collection!$A:$A, $A6, Collection!$B:$B, U$2)</f>
        <v>0</v>
      </c>
      <c r="V6" s="75">
        <f>SUMIFS(Collection!$J:$J, Collection!$A:$A, $A6, Collection!$B:$B, V$2)</f>
        <v>0</v>
      </c>
      <c r="W6" s="75">
        <f>SUMIFS(Collection!$J:$J, Collection!$A:$A, $A6, Collection!$B:$B, W$2)</f>
        <v>0</v>
      </c>
      <c r="X6" s="75">
        <f>SUMIFS(Collection!$J:$J, Collection!$A:$A, $A6, Collection!$B:$B, X$2)</f>
        <v>0</v>
      </c>
      <c r="Y6" s="75">
        <f>SUMIFS(Collection!$J:$J, Collection!$A:$A, $A6, Collection!$B:$B, Y$2)</f>
        <v>0</v>
      </c>
    </row>
    <row r="7" spans="1:30">
      <c r="A7" s="60">
        <f t="shared" si="0"/>
        <v>42870</v>
      </c>
      <c r="B7" s="75">
        <f>SUMIFS(Collection!$J:$J, Collection!$A:$A, $A7, Collection!$B:$B, B$2)</f>
        <v>554500</v>
      </c>
      <c r="C7" s="75">
        <f>SUMIFS(Collection!$J:$J, Collection!$A:$A, $A7, Collection!$B:$B, C$2)</f>
        <v>0</v>
      </c>
      <c r="D7" s="75">
        <f>SUMIFS(Collection!$J:$J, Collection!$A:$A, $A7, Collection!$B:$B, D$2)</f>
        <v>461500</v>
      </c>
      <c r="E7" s="75">
        <f>SUMIFS(Collection!$J:$J, Collection!$A:$A, $A7, Collection!$B:$B, E$2)</f>
        <v>0</v>
      </c>
      <c r="F7" s="75">
        <f>SUMIFS(Collection!$J:$J, Collection!$A:$A, $A7, Collection!$B:$B, F$2)</f>
        <v>0</v>
      </c>
      <c r="G7" s="75">
        <f>SUMIFS(Collection!$J:$J, Collection!$A:$A, $A7, Collection!$B:$B, G$2)</f>
        <v>0</v>
      </c>
      <c r="H7" s="75">
        <f>SUMIFS(Collection!$J:$J, Collection!$A:$A, $A7, Collection!$B:$B, H$2)</f>
        <v>77250</v>
      </c>
      <c r="I7" s="75">
        <f>SUMIFS(Collection!$J:$J, Collection!$A:$A, $A7, Collection!$B:$B, I$2)</f>
        <v>0</v>
      </c>
      <c r="J7" s="75">
        <f>SUMIFS(Collection!$J:$J, Collection!$A:$A, $A7, Collection!$B:$B, J$2)</f>
        <v>0</v>
      </c>
      <c r="K7" s="75">
        <f>SUMIFS(Collection!$J:$J, Collection!$A:$A, $A7, Collection!$B:$B, K$2)</f>
        <v>0</v>
      </c>
      <c r="L7" s="75">
        <f>SUMIFS(Collection!$J:$J, Collection!$A:$A, $A7, Collection!$B:$B, L$2)</f>
        <v>0</v>
      </c>
      <c r="M7" s="75">
        <f>SUMIFS(Collection!$J:$J, Collection!$A:$A, $A7, Collection!$B:$B, M$2)</f>
        <v>0</v>
      </c>
      <c r="N7" s="75">
        <f>SUMIFS(Collection!$J:$J, Collection!$A:$A, $A7, Collection!$B:$B, N$2)</f>
        <v>0</v>
      </c>
      <c r="O7" s="75">
        <f>SUMIFS(Collection!$J:$J, Collection!$A:$A, $A7, Collection!$B:$B, O$2)</f>
        <v>0</v>
      </c>
      <c r="P7" s="75">
        <f>SUMIFS(Collection!$J:$J, Collection!$A:$A, $A7, Collection!$B:$B, P$2)</f>
        <v>0</v>
      </c>
      <c r="Q7" s="75">
        <f>SUMIFS(Collection!$J:$J, Collection!$A:$A, $A7, Collection!$B:$B, Q$2)</f>
        <v>0</v>
      </c>
      <c r="R7" s="75">
        <f>SUMIFS(Collection!$J:$J, Collection!$A:$A, $A7, Collection!$B:$B, R$2)</f>
        <v>0</v>
      </c>
      <c r="S7" s="75">
        <f>SUMIFS(Collection!$J:$J, Collection!$A:$A, $A7, Collection!$B:$B, S$2)</f>
        <v>0</v>
      </c>
      <c r="T7" s="75">
        <f>SUMIFS(Collection!$J:$J, Collection!$A:$A, $A7, Collection!$B:$B, T$2)</f>
        <v>0</v>
      </c>
      <c r="U7" s="75">
        <f>SUMIFS(Collection!$J:$J, Collection!$A:$A, $A7, Collection!$B:$B, U$2)</f>
        <v>0</v>
      </c>
      <c r="V7" s="75">
        <f>SUMIFS(Collection!$J:$J, Collection!$A:$A, $A7, Collection!$B:$B, V$2)</f>
        <v>0</v>
      </c>
      <c r="W7" s="75">
        <f>SUMIFS(Collection!$J:$J, Collection!$A:$A, $A7, Collection!$B:$B, W$2)</f>
        <v>0</v>
      </c>
      <c r="X7" s="75">
        <f>SUMIFS(Collection!$J:$J, Collection!$A:$A, $A7, Collection!$B:$B, X$2)</f>
        <v>0</v>
      </c>
      <c r="Y7" s="75">
        <f>SUMIFS(Collection!$J:$J, Collection!$A:$A, $A7, Collection!$B:$B, Y$2)</f>
        <v>0</v>
      </c>
    </row>
    <row r="8" spans="1:30">
      <c r="A8" s="60">
        <f t="shared" si="0"/>
        <v>42871</v>
      </c>
      <c r="B8" s="75">
        <f>SUMIFS(Collection!$J:$J, Collection!$A:$A, $A8, Collection!$B:$B, B$2)</f>
        <v>0</v>
      </c>
      <c r="C8" s="75">
        <f>SUMIFS(Collection!$J:$J, Collection!$A:$A, $A8, Collection!$B:$B, C$2)</f>
        <v>0</v>
      </c>
      <c r="D8" s="75">
        <f>SUMIFS(Collection!$J:$J, Collection!$A:$A, $A8, Collection!$B:$B, D$2)</f>
        <v>0</v>
      </c>
      <c r="E8" s="75">
        <f>SUMIFS(Collection!$J:$J, Collection!$A:$A, $A8, Collection!$B:$B, E$2)</f>
        <v>0</v>
      </c>
      <c r="F8" s="75">
        <f>SUMIFS(Collection!$J:$J, Collection!$A:$A, $A8, Collection!$B:$B, F$2)</f>
        <v>0</v>
      </c>
      <c r="G8" s="75">
        <f>SUMIFS(Collection!$J:$J, Collection!$A:$A, $A8, Collection!$B:$B, G$2)</f>
        <v>0</v>
      </c>
      <c r="H8" s="75">
        <f>SUMIFS(Collection!$J:$J, Collection!$A:$A, $A8, Collection!$B:$B, H$2)</f>
        <v>0</v>
      </c>
      <c r="I8" s="75">
        <f>SUMIFS(Collection!$J:$J, Collection!$A:$A, $A8, Collection!$B:$B, I$2)</f>
        <v>0</v>
      </c>
      <c r="J8" s="75">
        <f>SUMIFS(Collection!$J:$J, Collection!$A:$A, $A8, Collection!$B:$B, J$2)</f>
        <v>0</v>
      </c>
      <c r="K8" s="75">
        <f>SUMIFS(Collection!$J:$J, Collection!$A:$A, $A8, Collection!$B:$B, K$2)</f>
        <v>0</v>
      </c>
      <c r="L8" s="75">
        <f>SUMIFS(Collection!$J:$J, Collection!$A:$A, $A8, Collection!$B:$B, L$2)</f>
        <v>0</v>
      </c>
      <c r="M8" s="75">
        <f>SUMIFS(Collection!$J:$J, Collection!$A:$A, $A8, Collection!$B:$B, M$2)</f>
        <v>0</v>
      </c>
      <c r="N8" s="75">
        <f>SUMIFS(Collection!$J:$J, Collection!$A:$A, $A8, Collection!$B:$B, N$2)</f>
        <v>0</v>
      </c>
      <c r="O8" s="75">
        <f>SUMIFS(Collection!$J:$J, Collection!$A:$A, $A8, Collection!$B:$B, O$2)</f>
        <v>0</v>
      </c>
      <c r="P8" s="75">
        <f>SUMIFS(Collection!$J:$J, Collection!$A:$A, $A8, Collection!$B:$B, P$2)</f>
        <v>0</v>
      </c>
      <c r="Q8" s="75">
        <f>SUMIFS(Collection!$J:$J, Collection!$A:$A, $A8, Collection!$B:$B, Q$2)</f>
        <v>0</v>
      </c>
      <c r="R8" s="75">
        <f>SUMIFS(Collection!$J:$J, Collection!$A:$A, $A8, Collection!$B:$B, R$2)</f>
        <v>0</v>
      </c>
      <c r="S8" s="75">
        <f>SUMIFS(Collection!$J:$J, Collection!$A:$A, $A8, Collection!$B:$B, S$2)</f>
        <v>0</v>
      </c>
      <c r="T8" s="75">
        <f>SUMIFS(Collection!$J:$J, Collection!$A:$A, $A8, Collection!$B:$B, T$2)</f>
        <v>0</v>
      </c>
      <c r="U8" s="75">
        <f>SUMIFS(Collection!$J:$J, Collection!$A:$A, $A8, Collection!$B:$B, U$2)</f>
        <v>0</v>
      </c>
      <c r="V8" s="75">
        <f>SUMIFS(Collection!$J:$J, Collection!$A:$A, $A8, Collection!$B:$B, V$2)</f>
        <v>0</v>
      </c>
      <c r="W8" s="75">
        <f>SUMIFS(Collection!$J:$J, Collection!$A:$A, $A8, Collection!$B:$B, W$2)</f>
        <v>0</v>
      </c>
      <c r="X8" s="75">
        <f>SUMIFS(Collection!$J:$J, Collection!$A:$A, $A8, Collection!$B:$B, X$2)</f>
        <v>0</v>
      </c>
      <c r="Y8" s="75">
        <f>SUMIFS(Collection!$J:$J, Collection!$A:$A, $A8, Collection!$B:$B, Y$2)</f>
        <v>0</v>
      </c>
    </row>
    <row r="9" spans="1:30">
      <c r="A9" s="60">
        <f t="shared" si="0"/>
        <v>42872</v>
      </c>
      <c r="B9" s="75">
        <f>SUMIFS(Collection!$J:$J, Collection!$A:$A, $A9, Collection!$B:$B, B$2)</f>
        <v>53000</v>
      </c>
      <c r="C9" s="75">
        <f>SUMIFS(Collection!$J:$J, Collection!$A:$A, $A9, Collection!$B:$B, C$2)</f>
        <v>404466.66666666669</v>
      </c>
      <c r="D9" s="75">
        <f>SUMIFS(Collection!$J:$J, Collection!$A:$A, $A9, Collection!$B:$B, D$2)</f>
        <v>1416.6666666666667</v>
      </c>
      <c r="E9" s="75">
        <f>SUMIFS(Collection!$J:$J, Collection!$A:$A, $A9, Collection!$B:$B, E$2)</f>
        <v>0</v>
      </c>
      <c r="F9" s="75">
        <f>SUMIFS(Collection!$J:$J, Collection!$A:$A, $A9, Collection!$B:$B, F$2)</f>
        <v>9400</v>
      </c>
      <c r="G9" s="75">
        <f>SUMIFS(Collection!$J:$J, Collection!$A:$A, $A9, Collection!$B:$B, G$2)</f>
        <v>218033.33333333331</v>
      </c>
      <c r="H9" s="75">
        <f>SUMIFS(Collection!$J:$J, Collection!$A:$A, $A9, Collection!$B:$B, H$2)</f>
        <v>2666.6666666666665</v>
      </c>
      <c r="I9" s="75">
        <f>SUMIFS(Collection!$J:$J, Collection!$A:$A, $A9, Collection!$B:$B, I$2)</f>
        <v>0</v>
      </c>
      <c r="J9" s="75">
        <f>SUMIFS(Collection!$J:$J, Collection!$A:$A, $A9, Collection!$B:$B, J$2)</f>
        <v>0</v>
      </c>
      <c r="K9" s="75">
        <f>SUMIFS(Collection!$J:$J, Collection!$A:$A, $A9, Collection!$B:$B, K$2)</f>
        <v>0</v>
      </c>
      <c r="L9" s="75">
        <f>SUMIFS(Collection!$J:$J, Collection!$A:$A, $A9, Collection!$B:$B, L$2)</f>
        <v>0</v>
      </c>
      <c r="M9" s="75">
        <f>SUMIFS(Collection!$J:$J, Collection!$A:$A, $A9, Collection!$B:$B, M$2)</f>
        <v>0</v>
      </c>
      <c r="N9" s="75">
        <f>SUMIFS(Collection!$J:$J, Collection!$A:$A, $A9, Collection!$B:$B, N$2)</f>
        <v>0</v>
      </c>
      <c r="O9" s="75">
        <f>SUMIFS(Collection!$J:$J, Collection!$A:$A, $A9, Collection!$B:$B, O$2)</f>
        <v>0</v>
      </c>
      <c r="P9" s="75">
        <f>SUMIFS(Collection!$J:$J, Collection!$A:$A, $A9, Collection!$B:$B, P$2)</f>
        <v>0</v>
      </c>
      <c r="Q9" s="75">
        <f>SUMIFS(Collection!$J:$J, Collection!$A:$A, $A9, Collection!$B:$B, Q$2)</f>
        <v>245666.66666666666</v>
      </c>
      <c r="R9" s="75">
        <f>SUMIFS(Collection!$J:$J, Collection!$A:$A, $A9, Collection!$B:$B, R$2)</f>
        <v>0</v>
      </c>
      <c r="S9" s="75">
        <f>SUMIFS(Collection!$J:$J, Collection!$A:$A, $A9, Collection!$B:$B, S$2)</f>
        <v>142666.66666666666</v>
      </c>
      <c r="T9" s="75">
        <f>SUMIFS(Collection!$J:$J, Collection!$A:$A, $A9, Collection!$B:$B, T$2)</f>
        <v>0</v>
      </c>
      <c r="U9" s="75">
        <f>SUMIFS(Collection!$J:$J, Collection!$A:$A, $A9, Collection!$B:$B, U$2)</f>
        <v>0</v>
      </c>
      <c r="V9" s="75">
        <f>SUMIFS(Collection!$J:$J, Collection!$A:$A, $A9, Collection!$B:$B, V$2)</f>
        <v>0</v>
      </c>
      <c r="W9" s="75">
        <f>SUMIFS(Collection!$J:$J, Collection!$A:$A, $A9, Collection!$B:$B, W$2)</f>
        <v>0</v>
      </c>
      <c r="X9" s="75">
        <f>SUMIFS(Collection!$J:$J, Collection!$A:$A, $A9, Collection!$B:$B, X$2)</f>
        <v>0</v>
      </c>
      <c r="Y9" s="75">
        <f>SUMIFS(Collection!$J:$J, Collection!$A:$A, $A9, Collection!$B:$B, Y$2)</f>
        <v>0</v>
      </c>
    </row>
    <row r="10" spans="1:30" s="78" customFormat="1" ht="16" thickBot="1">
      <c r="A10" s="76">
        <f t="shared" si="0"/>
        <v>42873</v>
      </c>
      <c r="B10" s="77">
        <f>SUMIFS(Collection!$J:$J, Collection!$A:$A, $A10, Collection!$B:$B, B$2)</f>
        <v>250</v>
      </c>
      <c r="C10" s="77">
        <f>SUMIFS(Collection!$J:$J, Collection!$A:$A, $A10, Collection!$B:$B, C$2)</f>
        <v>11200</v>
      </c>
      <c r="D10" s="77">
        <f>SUMIFS(Collection!$J:$J, Collection!$A:$A, $A10, Collection!$B:$B, D$2)</f>
        <v>0</v>
      </c>
      <c r="E10" s="77">
        <f>SUMIFS(Collection!$J:$J, Collection!$A:$A, $A10, Collection!$B:$B, E$2)</f>
        <v>0</v>
      </c>
      <c r="F10" s="77">
        <f>SUMIFS(Collection!$J:$J, Collection!$A:$A, $A10, Collection!$B:$B, F$2)</f>
        <v>5750</v>
      </c>
      <c r="G10" s="77">
        <f>SUMIFS(Collection!$J:$J, Collection!$A:$A, $A10, Collection!$B:$B, G$2)</f>
        <v>3583.3333333333335</v>
      </c>
      <c r="H10" s="77">
        <f>SUMIFS(Collection!$J:$J, Collection!$A:$A, $A10, Collection!$B:$B, H$2)</f>
        <v>200</v>
      </c>
      <c r="I10" s="77">
        <f>SUMIFS(Collection!$J:$J, Collection!$A:$A, $A10, Collection!$B:$B, I$2)</f>
        <v>0</v>
      </c>
      <c r="J10" s="77">
        <f>SUMIFS(Collection!$J:$J, Collection!$A:$A, $A10, Collection!$B:$B, J$2)</f>
        <v>0</v>
      </c>
      <c r="K10" s="77">
        <f>SUMIFS(Collection!$J:$J, Collection!$A:$A, $A10, Collection!$B:$B, K$2)</f>
        <v>0</v>
      </c>
      <c r="L10" s="77">
        <f>SUMIFS(Collection!$J:$J, Collection!$A:$A, $A10, Collection!$B:$B, L$2)</f>
        <v>0</v>
      </c>
      <c r="M10" s="77">
        <f>SUMIFS(Collection!$J:$J, Collection!$A:$A, $A10, Collection!$B:$B, M$2)</f>
        <v>0</v>
      </c>
      <c r="N10" s="77">
        <f>SUMIFS(Collection!$J:$J, Collection!$A:$A, $A10, Collection!$B:$B, N$2)</f>
        <v>0</v>
      </c>
      <c r="O10" s="77">
        <f>SUMIFS(Collection!$J:$J, Collection!$A:$A, $A10, Collection!$B:$B, O$2)</f>
        <v>0</v>
      </c>
      <c r="P10" s="77">
        <f>SUMIFS(Collection!$J:$J, Collection!$A:$A, $A10, Collection!$B:$B, P$2)</f>
        <v>0</v>
      </c>
      <c r="Q10" s="77">
        <f>SUMIFS(Collection!$J:$J, Collection!$A:$A, $A10, Collection!$B:$B, Q$2)</f>
        <v>1000</v>
      </c>
      <c r="R10" s="77">
        <f>SUMIFS(Collection!$J:$J, Collection!$A:$A, $A10, Collection!$B:$B, R$2)</f>
        <v>0</v>
      </c>
      <c r="S10" s="77">
        <f>SUMIFS(Collection!$J:$J, Collection!$A:$A, $A10, Collection!$B:$B, S$2)</f>
        <v>0</v>
      </c>
      <c r="T10" s="77">
        <f>SUMIFS(Collection!$J:$J, Collection!$A:$A, $A10, Collection!$B:$B, T$2)</f>
        <v>0</v>
      </c>
      <c r="U10" s="77">
        <f>SUMIFS(Collection!$J:$J, Collection!$A:$A, $A10, Collection!$B:$B, U$2)</f>
        <v>0</v>
      </c>
      <c r="V10" s="77">
        <f>SUMIFS(Collection!$J:$J, Collection!$A:$A, $A10, Collection!$B:$B, V$2)</f>
        <v>0</v>
      </c>
      <c r="W10" s="77">
        <f>SUMIFS(Collection!$J:$J, Collection!$A:$A, $A10, Collection!$B:$B, W$2)</f>
        <v>0</v>
      </c>
      <c r="X10" s="77">
        <f>SUMIFS(Collection!$J:$J, Collection!$A:$A, $A10, Collection!$B:$B, X$2)</f>
        <v>0</v>
      </c>
      <c r="Y10" s="77">
        <f>SUMIFS(Collection!$J:$J, Collection!$A:$A, $A10, Collection!$B:$B, Y$2)</f>
        <v>0</v>
      </c>
    </row>
    <row r="11" spans="1:30" ht="16" thickTop="1">
      <c r="A11" s="60">
        <f t="shared" si="0"/>
        <v>42874</v>
      </c>
      <c r="B11" s="75">
        <f>SUMIFS(Collection!$J:$J, Collection!$A:$A, $A11, Collection!$B:$B, B$2)</f>
        <v>0</v>
      </c>
      <c r="C11" s="75">
        <f>SUMIFS(Collection!$J:$J, Collection!$A:$A, $A11, Collection!$B:$B, C$2)</f>
        <v>0</v>
      </c>
      <c r="D11" s="75">
        <f>SUMIFS(Collection!$J:$J, Collection!$A:$A, $A11, Collection!$B:$B, D$2)</f>
        <v>0</v>
      </c>
      <c r="E11" s="75">
        <f>SUMIFS(Collection!$J:$J, Collection!$A:$A, $A11, Collection!$B:$B, E$2)</f>
        <v>0</v>
      </c>
      <c r="F11" s="75">
        <f>SUMIFS(Collection!$J:$J, Collection!$A:$A, $A11, Collection!$B:$B, F$2)</f>
        <v>201600</v>
      </c>
      <c r="G11" s="75">
        <f>SUMIFS(Collection!$J:$J, Collection!$A:$A, $A11, Collection!$B:$B, G$2)</f>
        <v>0</v>
      </c>
      <c r="H11" s="75">
        <f>SUMIFS(Collection!$J:$J, Collection!$A:$A, $A11, Collection!$B:$B, H$2)</f>
        <v>0</v>
      </c>
      <c r="I11" s="75">
        <f>SUMIFS(Collection!$J:$J, Collection!$A:$A, $A11, Collection!$B:$B, I$2)</f>
        <v>0</v>
      </c>
      <c r="J11" s="75">
        <f>SUMIFS(Collection!$J:$J, Collection!$A:$A, $A11, Collection!$B:$B, J$2)</f>
        <v>0</v>
      </c>
      <c r="K11" s="75">
        <f>SUMIFS(Collection!$J:$J, Collection!$A:$A, $A11, Collection!$B:$B, K$2)</f>
        <v>0</v>
      </c>
      <c r="L11" s="75">
        <f>SUMIFS(Collection!$J:$J, Collection!$A:$A, $A11, Collection!$B:$B, L$2)</f>
        <v>0</v>
      </c>
      <c r="M11" s="75">
        <f>SUMIFS(Collection!$J:$J, Collection!$A:$A, $A11, Collection!$B:$B, M$2)</f>
        <v>0</v>
      </c>
      <c r="N11" s="75">
        <f>SUMIFS(Collection!$J:$J, Collection!$A:$A, $A11, Collection!$B:$B, N$2)</f>
        <v>0</v>
      </c>
      <c r="O11" s="75">
        <f>SUMIFS(Collection!$J:$J, Collection!$A:$A, $A11, Collection!$B:$B, O$2)</f>
        <v>0</v>
      </c>
      <c r="P11" s="75">
        <f>SUMIFS(Collection!$J:$J, Collection!$A:$A, $A11, Collection!$B:$B, P$2)</f>
        <v>0</v>
      </c>
      <c r="Q11" s="75">
        <f>SUMIFS(Collection!$J:$J, Collection!$A:$A, $A11, Collection!$B:$B, Q$2)</f>
        <v>0</v>
      </c>
      <c r="R11" s="75">
        <f>SUMIFS(Collection!$J:$J, Collection!$A:$A, $A11, Collection!$B:$B, R$2)</f>
        <v>0</v>
      </c>
      <c r="S11" s="75">
        <f>SUMIFS(Collection!$J:$J, Collection!$A:$A, $A11, Collection!$B:$B, S$2)</f>
        <v>0</v>
      </c>
      <c r="T11" s="75">
        <f>SUMIFS(Collection!$J:$J, Collection!$A:$A, $A11, Collection!$B:$B, T$2)</f>
        <v>350</v>
      </c>
      <c r="U11" s="75">
        <f>SUMIFS(Collection!$J:$J, Collection!$A:$A, $A11, Collection!$B:$B, U$2)</f>
        <v>2041.6666666666665</v>
      </c>
      <c r="V11" s="75">
        <f>SUMIFS(Collection!$J:$J, Collection!$A:$A, $A11, Collection!$B:$B, V$2)</f>
        <v>0</v>
      </c>
      <c r="W11" s="75">
        <f>SUMIFS(Collection!$J:$J, Collection!$A:$A, $A11, Collection!$B:$B, W$2)</f>
        <v>0</v>
      </c>
      <c r="X11" s="75">
        <f>SUMIFS(Collection!$J:$J, Collection!$A:$A, $A11, Collection!$B:$B, X$2)</f>
        <v>0</v>
      </c>
      <c r="Y11" s="75">
        <f>SUMIFS(Collection!$J:$J, Collection!$A:$A, $A11, Collection!$B:$B, Y$2)</f>
        <v>0</v>
      </c>
    </row>
    <row r="12" spans="1:30">
      <c r="A12" s="60">
        <f t="shared" si="0"/>
        <v>42875</v>
      </c>
      <c r="B12" s="75">
        <f>SUMIFS(Collection!$J:$J, Collection!$A:$A, $A12, Collection!$B:$B, B$2)</f>
        <v>309333.33333333337</v>
      </c>
      <c r="C12" s="75">
        <f>SUMIFS(Collection!$J:$J, Collection!$A:$A, $A12, Collection!$B:$B, C$2)</f>
        <v>0</v>
      </c>
      <c r="D12" s="75">
        <f>SUMIFS(Collection!$J:$J, Collection!$A:$A, $A12, Collection!$B:$B, D$2)</f>
        <v>0</v>
      </c>
      <c r="E12" s="75">
        <f>SUMIFS(Collection!$J:$J, Collection!$A:$A, $A12, Collection!$B:$B, E$2)</f>
        <v>0</v>
      </c>
      <c r="F12" s="75">
        <f>SUMIFS(Collection!$J:$J, Collection!$A:$A, $A12, Collection!$B:$B, F$2)</f>
        <v>8960</v>
      </c>
      <c r="G12" s="75">
        <f>SUMIFS(Collection!$J:$J, Collection!$A:$A, $A12, Collection!$B:$B, G$2)</f>
        <v>0</v>
      </c>
      <c r="H12" s="75">
        <f>SUMIFS(Collection!$J:$J, Collection!$A:$A, $A12, Collection!$B:$B, H$2)</f>
        <v>281000</v>
      </c>
      <c r="I12" s="75">
        <f>SUMIFS(Collection!$J:$J, Collection!$A:$A, $A12, Collection!$B:$B, I$2)</f>
        <v>0</v>
      </c>
      <c r="J12" s="75">
        <f>SUMIFS(Collection!$J:$J, Collection!$A:$A, $A12, Collection!$B:$B, J$2)</f>
        <v>0</v>
      </c>
      <c r="K12" s="75">
        <f>SUMIFS(Collection!$J:$J, Collection!$A:$A, $A12, Collection!$B:$B, K$2)</f>
        <v>11866.666666666668</v>
      </c>
      <c r="L12" s="75">
        <f>SUMIFS(Collection!$J:$J, Collection!$A:$A, $A12, Collection!$B:$B, L$2)</f>
        <v>0</v>
      </c>
      <c r="M12" s="75">
        <f>SUMIFS(Collection!$J:$J, Collection!$A:$A, $A12, Collection!$B:$B, M$2)</f>
        <v>0</v>
      </c>
      <c r="N12" s="75">
        <f>SUMIFS(Collection!$J:$J, Collection!$A:$A, $A12, Collection!$B:$B, N$2)</f>
        <v>0</v>
      </c>
      <c r="O12" s="75">
        <f>SUMIFS(Collection!$J:$J, Collection!$A:$A, $A12, Collection!$B:$B, O$2)</f>
        <v>108000</v>
      </c>
      <c r="P12" s="75">
        <f>SUMIFS(Collection!$J:$J, Collection!$A:$A, $A12, Collection!$B:$B, P$2)</f>
        <v>0</v>
      </c>
      <c r="Q12" s="75">
        <f>SUMIFS(Collection!$J:$J, Collection!$A:$A, $A12, Collection!$B:$B, Q$2)</f>
        <v>0</v>
      </c>
      <c r="R12" s="75">
        <f>SUMIFS(Collection!$J:$J, Collection!$A:$A, $A12, Collection!$B:$B, R$2)</f>
        <v>0</v>
      </c>
      <c r="S12" s="75">
        <f>SUMIFS(Collection!$J:$J, Collection!$A:$A, $A12, Collection!$B:$B, S$2)</f>
        <v>0</v>
      </c>
      <c r="T12" s="75">
        <f>SUMIFS(Collection!$J:$J, Collection!$A:$A, $A12, Collection!$B:$B, T$2)</f>
        <v>0</v>
      </c>
      <c r="U12" s="75">
        <f>SUMIFS(Collection!$J:$J, Collection!$A:$A, $A12, Collection!$B:$B, U$2)</f>
        <v>89666.666666666672</v>
      </c>
      <c r="V12" s="75">
        <f>SUMIFS(Collection!$J:$J, Collection!$A:$A, $A12, Collection!$B:$B, V$2)</f>
        <v>0</v>
      </c>
      <c r="W12" s="75">
        <f>SUMIFS(Collection!$J:$J, Collection!$A:$A, $A12, Collection!$B:$B, W$2)</f>
        <v>0</v>
      </c>
      <c r="X12" s="75">
        <f>SUMIFS(Collection!$J:$J, Collection!$A:$A, $A12, Collection!$B:$B, X$2)</f>
        <v>0</v>
      </c>
      <c r="Y12" s="75">
        <f>SUMIFS(Collection!$J:$J, Collection!$A:$A, $A12, Collection!$B:$B, Y$2)</f>
        <v>0</v>
      </c>
    </row>
    <row r="13" spans="1:30">
      <c r="A13" s="60">
        <f t="shared" si="0"/>
        <v>42876</v>
      </c>
      <c r="B13" s="75">
        <f>SUMIFS(Collection!$J:$J, Collection!$A:$A, $A13, Collection!$B:$B, B$2)</f>
        <v>447466.66666666669</v>
      </c>
      <c r="C13" s="75">
        <f>SUMIFS(Collection!$J:$J, Collection!$A:$A, $A13, Collection!$B:$B, C$2)</f>
        <v>172266.66666666669</v>
      </c>
      <c r="D13" s="75">
        <f>SUMIFS(Collection!$J:$J, Collection!$A:$A, $A13, Collection!$B:$B, D$2)</f>
        <v>0</v>
      </c>
      <c r="E13" s="75">
        <f>SUMIFS(Collection!$J:$J, Collection!$A:$A, $A13, Collection!$B:$B, E$2)</f>
        <v>0</v>
      </c>
      <c r="F13" s="75">
        <f>SUMIFS(Collection!$J:$J, Collection!$A:$A, $A13, Collection!$B:$B, F$2)</f>
        <v>194666.66666666669</v>
      </c>
      <c r="G13" s="75">
        <f>SUMIFS(Collection!$J:$J, Collection!$A:$A, $A13, Collection!$B:$B, G$2)</f>
        <v>8166.6666666666661</v>
      </c>
      <c r="H13" s="75">
        <f>SUMIFS(Collection!$J:$J, Collection!$A:$A, $A13, Collection!$B:$B, H$2)</f>
        <v>0</v>
      </c>
      <c r="I13" s="75">
        <f>SUMIFS(Collection!$J:$J, Collection!$A:$A, $A13, Collection!$B:$B, I$2)</f>
        <v>210133.33333333334</v>
      </c>
      <c r="J13" s="75">
        <f>SUMIFS(Collection!$J:$J, Collection!$A:$A, $A13, Collection!$B:$B, J$2)</f>
        <v>0</v>
      </c>
      <c r="K13" s="75">
        <f>SUMIFS(Collection!$J:$J, Collection!$A:$A, $A13, Collection!$B:$B, K$2)</f>
        <v>250133.33333333334</v>
      </c>
      <c r="L13" s="75">
        <f>SUMIFS(Collection!$J:$J, Collection!$A:$A, $A13, Collection!$B:$B, L$2)</f>
        <v>0</v>
      </c>
      <c r="M13" s="75">
        <f>SUMIFS(Collection!$J:$J, Collection!$A:$A, $A13, Collection!$B:$B, M$2)</f>
        <v>126400</v>
      </c>
      <c r="N13" s="75">
        <f>SUMIFS(Collection!$J:$J, Collection!$A:$A, $A13, Collection!$B:$B, N$2)</f>
        <v>123200</v>
      </c>
      <c r="O13" s="75">
        <f>SUMIFS(Collection!$J:$J, Collection!$A:$A, $A13, Collection!$B:$B, O$2)</f>
        <v>13250</v>
      </c>
      <c r="P13" s="75">
        <f>SUMIFS(Collection!$J:$J, Collection!$A:$A, $A13, Collection!$B:$B, P$2)</f>
        <v>0</v>
      </c>
      <c r="Q13" s="75">
        <f>SUMIFS(Collection!$J:$J, Collection!$A:$A, $A13, Collection!$B:$B, Q$2)</f>
        <v>0</v>
      </c>
      <c r="R13" s="75">
        <f>SUMIFS(Collection!$J:$J, Collection!$A:$A, $A13, Collection!$B:$B, R$2)</f>
        <v>0</v>
      </c>
      <c r="S13" s="75">
        <f>SUMIFS(Collection!$J:$J, Collection!$A:$A, $A13, Collection!$B:$B, S$2)</f>
        <v>0</v>
      </c>
      <c r="T13" s="75">
        <f>SUMIFS(Collection!$J:$J, Collection!$A:$A, $A13, Collection!$B:$B, T$2)</f>
        <v>0</v>
      </c>
      <c r="U13" s="75">
        <f>SUMIFS(Collection!$J:$J, Collection!$A:$A, $A13, Collection!$B:$B, U$2)</f>
        <v>0</v>
      </c>
      <c r="V13" s="75">
        <f>SUMIFS(Collection!$J:$J, Collection!$A:$A, $A13, Collection!$B:$B, V$2)</f>
        <v>0</v>
      </c>
      <c r="W13" s="75">
        <f>SUMIFS(Collection!$J:$J, Collection!$A:$A, $A13, Collection!$B:$B, W$2)</f>
        <v>0</v>
      </c>
      <c r="X13" s="75">
        <f>SUMIFS(Collection!$J:$J, Collection!$A:$A, $A13, Collection!$B:$B, X$2)</f>
        <v>0</v>
      </c>
      <c r="Y13" s="75">
        <f>SUMIFS(Collection!$J:$J, Collection!$A:$A, $A13, Collection!$B:$B, Y$2)</f>
        <v>0</v>
      </c>
    </row>
    <row r="14" spans="1:30">
      <c r="A14" s="60">
        <f t="shared" si="0"/>
        <v>42877</v>
      </c>
      <c r="B14" s="75">
        <f>SUMIFS(Collection!$J:$J, Collection!$A:$A, $A14, Collection!$B:$B, B$2)</f>
        <v>0</v>
      </c>
      <c r="C14" s="75">
        <f>SUMIFS(Collection!$J:$J, Collection!$A:$A, $A14, Collection!$B:$B, C$2)</f>
        <v>0</v>
      </c>
      <c r="D14" s="75">
        <f>SUMIFS(Collection!$J:$J, Collection!$A:$A, $A14, Collection!$B:$B, D$2)</f>
        <v>0</v>
      </c>
      <c r="E14" s="75">
        <f>SUMIFS(Collection!$J:$J, Collection!$A:$A, $A14, Collection!$B:$B, E$2)</f>
        <v>0</v>
      </c>
      <c r="F14" s="75">
        <f>SUMIFS(Collection!$J:$J, Collection!$A:$A, $A14, Collection!$B:$B, F$2)</f>
        <v>3400</v>
      </c>
      <c r="G14" s="75">
        <f>SUMIFS(Collection!$J:$J, Collection!$A:$A, $A14, Collection!$B:$B, G$2)</f>
        <v>24500</v>
      </c>
      <c r="H14" s="75">
        <f>SUMIFS(Collection!$J:$J, Collection!$A:$A, $A14, Collection!$B:$B, H$2)</f>
        <v>0</v>
      </c>
      <c r="I14" s="75">
        <f>SUMIFS(Collection!$J:$J, Collection!$A:$A, $A14, Collection!$B:$B, I$2)</f>
        <v>0</v>
      </c>
      <c r="J14" s="75">
        <f>SUMIFS(Collection!$J:$J, Collection!$A:$A, $A14, Collection!$B:$B, J$2)</f>
        <v>0</v>
      </c>
      <c r="K14" s="75">
        <f>SUMIFS(Collection!$J:$J, Collection!$A:$A, $A14, Collection!$B:$B, K$2)</f>
        <v>136000</v>
      </c>
      <c r="L14" s="75">
        <f>SUMIFS(Collection!$J:$J, Collection!$A:$A, $A14, Collection!$B:$B, L$2)</f>
        <v>0</v>
      </c>
      <c r="M14" s="75">
        <f>SUMIFS(Collection!$J:$J, Collection!$A:$A, $A14, Collection!$B:$B, M$2)</f>
        <v>0</v>
      </c>
      <c r="N14" s="75">
        <f>SUMIFS(Collection!$J:$J, Collection!$A:$A, $A14, Collection!$B:$B, N$2)</f>
        <v>1800</v>
      </c>
      <c r="O14" s="75">
        <f>SUMIFS(Collection!$J:$J, Collection!$A:$A, $A14, Collection!$B:$B, O$2)</f>
        <v>625</v>
      </c>
      <c r="P14" s="75">
        <f>SUMIFS(Collection!$J:$J, Collection!$A:$A, $A14, Collection!$B:$B, P$2)</f>
        <v>0</v>
      </c>
      <c r="Q14" s="75">
        <f>SUMIFS(Collection!$J:$J, Collection!$A:$A, $A14, Collection!$B:$B, Q$2)</f>
        <v>0</v>
      </c>
      <c r="R14" s="75">
        <f>SUMIFS(Collection!$J:$J, Collection!$A:$A, $A14, Collection!$B:$B, R$2)</f>
        <v>0</v>
      </c>
      <c r="S14" s="75">
        <f>SUMIFS(Collection!$J:$J, Collection!$A:$A, $A14, Collection!$B:$B, S$2)</f>
        <v>0</v>
      </c>
      <c r="T14" s="75">
        <f>SUMIFS(Collection!$J:$J, Collection!$A:$A, $A14, Collection!$B:$B, T$2)</f>
        <v>0</v>
      </c>
      <c r="U14" s="75">
        <f>SUMIFS(Collection!$J:$J, Collection!$A:$A, $A14, Collection!$B:$B, U$2)</f>
        <v>0</v>
      </c>
      <c r="V14" s="75">
        <f>SUMIFS(Collection!$J:$J, Collection!$A:$A, $A14, Collection!$B:$B, V$2)</f>
        <v>466.66666666666663</v>
      </c>
      <c r="W14" s="75">
        <f>SUMIFS(Collection!$J:$J, Collection!$A:$A, $A14, Collection!$B:$B, W$2)</f>
        <v>583.33333333333337</v>
      </c>
      <c r="X14" s="75">
        <f>SUMIFS(Collection!$J:$J, Collection!$A:$A, $A14, Collection!$B:$B, X$2)</f>
        <v>0</v>
      </c>
      <c r="Y14" s="75">
        <f>SUMIFS(Collection!$J:$J, Collection!$A:$A, $A14, Collection!$B:$B, Y$2)</f>
        <v>0</v>
      </c>
    </row>
    <row r="15" spans="1:30">
      <c r="A15" s="60">
        <f t="shared" si="0"/>
        <v>42878</v>
      </c>
      <c r="B15" s="75">
        <f>SUMIFS(Collection!$J:$J, Collection!$A:$A, $A15, Collection!$B:$B, B$2)</f>
        <v>38266.666666666664</v>
      </c>
      <c r="C15" s="75">
        <f>SUMIFS(Collection!$J:$J, Collection!$A:$A, $A15, Collection!$B:$B, C$2)</f>
        <v>67600</v>
      </c>
      <c r="D15" s="75">
        <f>SUMIFS(Collection!$J:$J, Collection!$A:$A, $A15, Collection!$B:$B, D$2)</f>
        <v>0</v>
      </c>
      <c r="E15" s="75">
        <f>SUMIFS(Collection!$J:$J, Collection!$A:$A, $A15, Collection!$B:$B, E$2)</f>
        <v>0</v>
      </c>
      <c r="F15" s="75">
        <f>SUMIFS(Collection!$J:$J, Collection!$A:$A, $A15, Collection!$B:$B, F$2)</f>
        <v>0</v>
      </c>
      <c r="G15" s="75">
        <f>SUMIFS(Collection!$J:$J, Collection!$A:$A, $A15, Collection!$B:$B, G$2)</f>
        <v>209066.66666666669</v>
      </c>
      <c r="H15" s="75">
        <f>SUMIFS(Collection!$J:$J, Collection!$A:$A, $A15, Collection!$B:$B, H$2)</f>
        <v>0</v>
      </c>
      <c r="I15" s="75">
        <f>SUMIFS(Collection!$J:$J, Collection!$A:$A, $A15, Collection!$B:$B, I$2)</f>
        <v>0</v>
      </c>
      <c r="J15" s="75">
        <f>SUMIFS(Collection!$J:$J, Collection!$A:$A, $A15, Collection!$B:$B, J$2)</f>
        <v>241066.66666666666</v>
      </c>
      <c r="K15" s="75">
        <f>SUMIFS(Collection!$J:$J, Collection!$A:$A, $A15, Collection!$B:$B, K$2)</f>
        <v>1000</v>
      </c>
      <c r="L15" s="75">
        <f>SUMIFS(Collection!$J:$J, Collection!$A:$A, $A15, Collection!$B:$B, L$2)</f>
        <v>0</v>
      </c>
      <c r="M15" s="75">
        <f>SUMIFS(Collection!$J:$J, Collection!$A:$A, $A15, Collection!$B:$B, M$2)</f>
        <v>0</v>
      </c>
      <c r="N15" s="75">
        <f>SUMIFS(Collection!$J:$J, Collection!$A:$A, $A15, Collection!$B:$B, N$2)</f>
        <v>130933.33333333333</v>
      </c>
      <c r="O15" s="75">
        <f>SUMIFS(Collection!$J:$J, Collection!$A:$A, $A15, Collection!$B:$B, O$2)</f>
        <v>0</v>
      </c>
      <c r="P15" s="75">
        <f>SUMIFS(Collection!$J:$J, Collection!$A:$A, $A15, Collection!$B:$B, P$2)</f>
        <v>0</v>
      </c>
      <c r="Q15" s="75">
        <f>SUMIFS(Collection!$J:$J, Collection!$A:$A, $A15, Collection!$B:$B, Q$2)</f>
        <v>0</v>
      </c>
      <c r="R15" s="75">
        <f>SUMIFS(Collection!$J:$J, Collection!$A:$A, $A15, Collection!$B:$B, R$2)</f>
        <v>0</v>
      </c>
      <c r="S15" s="75">
        <f>SUMIFS(Collection!$J:$J, Collection!$A:$A, $A15, Collection!$B:$B, S$2)</f>
        <v>0</v>
      </c>
      <c r="T15" s="75">
        <f>SUMIFS(Collection!$J:$J, Collection!$A:$A, $A15, Collection!$B:$B, T$2)</f>
        <v>0</v>
      </c>
      <c r="U15" s="75">
        <f>SUMIFS(Collection!$J:$J, Collection!$A:$A, $A15, Collection!$B:$B, U$2)</f>
        <v>0</v>
      </c>
      <c r="V15" s="75">
        <f>SUMIFS(Collection!$J:$J, Collection!$A:$A, $A15, Collection!$B:$B, V$2)</f>
        <v>0</v>
      </c>
      <c r="W15" s="75">
        <f>SUMIFS(Collection!$J:$J, Collection!$A:$A, $A15, Collection!$B:$B, W$2)</f>
        <v>2266.666666666667</v>
      </c>
      <c r="X15" s="75">
        <f>SUMIFS(Collection!$J:$J, Collection!$A:$A, $A15, Collection!$B:$B, X$2)</f>
        <v>0</v>
      </c>
      <c r="Y15" s="75">
        <f>SUMIFS(Collection!$J:$J, Collection!$A:$A, $A15, Collection!$B:$B, Y$2)</f>
        <v>0</v>
      </c>
    </row>
    <row r="16" spans="1:30">
      <c r="A16" s="60">
        <f t="shared" si="0"/>
        <v>42879</v>
      </c>
      <c r="B16" s="75">
        <f>SUMIFS(Collection!$J:$J, Collection!$A:$A, $A16, Collection!$B:$B, B$2)</f>
        <v>0</v>
      </c>
      <c r="C16" s="75">
        <f>SUMIFS(Collection!$J:$J, Collection!$A:$A, $A16, Collection!$B:$B, C$2)</f>
        <v>0</v>
      </c>
      <c r="D16" s="75">
        <f>SUMIFS(Collection!$J:$J, Collection!$A:$A, $A16, Collection!$B:$B, D$2)</f>
        <v>0</v>
      </c>
      <c r="E16" s="75">
        <f>SUMIFS(Collection!$J:$J, Collection!$A:$A, $A16, Collection!$B:$B, E$2)</f>
        <v>0</v>
      </c>
      <c r="F16" s="75">
        <f>SUMIFS(Collection!$J:$J, Collection!$A:$A, $A16, Collection!$B:$B, F$2)</f>
        <v>0</v>
      </c>
      <c r="G16" s="75">
        <f>SUMIFS(Collection!$J:$J, Collection!$A:$A, $A16, Collection!$B:$B, G$2)</f>
        <v>4500</v>
      </c>
      <c r="H16" s="75">
        <f>SUMIFS(Collection!$J:$J, Collection!$A:$A, $A16, Collection!$B:$B, H$2)</f>
        <v>0</v>
      </c>
      <c r="I16" s="75">
        <f>SUMIFS(Collection!$J:$J, Collection!$A:$A, $A16, Collection!$B:$B, I$2)</f>
        <v>0</v>
      </c>
      <c r="J16" s="75">
        <f>SUMIFS(Collection!$J:$J, Collection!$A:$A, $A16, Collection!$B:$B, J$2)</f>
        <v>66666.666666666672</v>
      </c>
      <c r="K16" s="75">
        <f>SUMIFS(Collection!$J:$J, Collection!$A:$A, $A16, Collection!$B:$B, K$2)</f>
        <v>0</v>
      </c>
      <c r="L16" s="75">
        <f>SUMIFS(Collection!$J:$J, Collection!$A:$A, $A16, Collection!$B:$B, L$2)</f>
        <v>0</v>
      </c>
      <c r="M16" s="75">
        <f>SUMIFS(Collection!$J:$J, Collection!$A:$A, $A16, Collection!$B:$B, M$2)</f>
        <v>186133.33333333331</v>
      </c>
      <c r="N16" s="75">
        <f>SUMIFS(Collection!$J:$J, Collection!$A:$A, $A16, Collection!$B:$B, N$2)</f>
        <v>48406.666666666664</v>
      </c>
      <c r="O16" s="75">
        <f>SUMIFS(Collection!$J:$J, Collection!$A:$A, $A16, Collection!$B:$B, O$2)</f>
        <v>37566.666666666664</v>
      </c>
      <c r="P16" s="75">
        <f>SUMIFS(Collection!$J:$J, Collection!$A:$A, $A16, Collection!$B:$B, P$2)</f>
        <v>0</v>
      </c>
      <c r="Q16" s="75">
        <f>SUMIFS(Collection!$J:$J, Collection!$A:$A, $A16, Collection!$B:$B, Q$2)</f>
        <v>0</v>
      </c>
      <c r="R16" s="75">
        <f>SUMIFS(Collection!$J:$J, Collection!$A:$A, $A16, Collection!$B:$B, R$2)</f>
        <v>205866.66666666666</v>
      </c>
      <c r="S16" s="75">
        <f>SUMIFS(Collection!$J:$J, Collection!$A:$A, $A16, Collection!$B:$B, S$2)</f>
        <v>0</v>
      </c>
      <c r="T16" s="75">
        <f>SUMIFS(Collection!$J:$J, Collection!$A:$A, $A16, Collection!$B:$B, T$2)</f>
        <v>0</v>
      </c>
      <c r="U16" s="75">
        <f>SUMIFS(Collection!$J:$J, Collection!$A:$A, $A16, Collection!$B:$B, U$2)</f>
        <v>0</v>
      </c>
      <c r="V16" s="75">
        <f>SUMIFS(Collection!$J:$J, Collection!$A:$A, $A16, Collection!$B:$B, V$2)</f>
        <v>0</v>
      </c>
      <c r="W16" s="75">
        <f>SUMIFS(Collection!$J:$J, Collection!$A:$A, $A16, Collection!$B:$B, W$2)</f>
        <v>0</v>
      </c>
      <c r="X16" s="75">
        <f>SUMIFS(Collection!$J:$J, Collection!$A:$A, $A16, Collection!$B:$B, X$2)</f>
        <v>0</v>
      </c>
      <c r="Y16" s="75">
        <f>SUMIFS(Collection!$J:$J, Collection!$A:$A, $A16, Collection!$B:$B, Y$2)</f>
        <v>0</v>
      </c>
    </row>
    <row r="17" spans="1:25">
      <c r="A17" s="60">
        <f t="shared" si="0"/>
        <v>42880</v>
      </c>
      <c r="B17" s="75">
        <f>SUMIFS(Collection!$J:$J, Collection!$A:$A, $A17, Collection!$B:$B, B$2)</f>
        <v>0</v>
      </c>
      <c r="C17" s="75">
        <f>SUMIFS(Collection!$J:$J, Collection!$A:$A, $A17, Collection!$B:$B, C$2)</f>
        <v>0</v>
      </c>
      <c r="D17" s="75">
        <f>SUMIFS(Collection!$J:$J, Collection!$A:$A, $A17, Collection!$B:$B, D$2)</f>
        <v>0</v>
      </c>
      <c r="E17" s="75">
        <f>SUMIFS(Collection!$J:$J, Collection!$A:$A, $A17, Collection!$B:$B, E$2)</f>
        <v>307800</v>
      </c>
      <c r="F17" s="75">
        <f>SUMIFS(Collection!$J:$J, Collection!$A:$A, $A17, Collection!$B:$B, F$2)</f>
        <v>0</v>
      </c>
      <c r="G17" s="75">
        <f>SUMIFS(Collection!$J:$J, Collection!$A:$A, $A17, Collection!$B:$B, G$2)</f>
        <v>0</v>
      </c>
      <c r="H17" s="75">
        <f>SUMIFS(Collection!$J:$J, Collection!$A:$A, $A17, Collection!$B:$B, H$2)</f>
        <v>0</v>
      </c>
      <c r="I17" s="75">
        <f>SUMIFS(Collection!$J:$J, Collection!$A:$A, $A17, Collection!$B:$B, I$2)</f>
        <v>0</v>
      </c>
      <c r="J17" s="75">
        <f>SUMIFS(Collection!$J:$J, Collection!$A:$A, $A17, Collection!$B:$B, J$2)</f>
        <v>3400</v>
      </c>
      <c r="K17" s="75">
        <f>SUMIFS(Collection!$J:$J, Collection!$A:$A, $A17, Collection!$B:$B, K$2)</f>
        <v>0</v>
      </c>
      <c r="L17" s="75">
        <f>SUMIFS(Collection!$J:$J, Collection!$A:$A, $A17, Collection!$B:$B, L$2)</f>
        <v>0</v>
      </c>
      <c r="M17" s="75">
        <f>SUMIFS(Collection!$J:$J, Collection!$A:$A, $A17, Collection!$B:$B, M$2)</f>
        <v>0</v>
      </c>
      <c r="N17" s="75">
        <f>SUMIFS(Collection!$J:$J, Collection!$A:$A, $A17, Collection!$B:$B, N$2)</f>
        <v>0</v>
      </c>
      <c r="O17" s="75">
        <f>SUMIFS(Collection!$J:$J, Collection!$A:$A, $A17, Collection!$B:$B, O$2)</f>
        <v>31206.666666666668</v>
      </c>
      <c r="P17" s="75">
        <f>SUMIFS(Collection!$J:$J, Collection!$A:$A, $A17, Collection!$B:$B, P$2)</f>
        <v>248000</v>
      </c>
      <c r="Q17" s="75">
        <f>SUMIFS(Collection!$J:$J, Collection!$A:$A, $A17, Collection!$B:$B, Q$2)</f>
        <v>0</v>
      </c>
      <c r="R17" s="75">
        <f>SUMIFS(Collection!$J:$J, Collection!$A:$A, $A17, Collection!$B:$B, R$2)</f>
        <v>26320</v>
      </c>
      <c r="S17" s="75">
        <f>SUMIFS(Collection!$J:$J, Collection!$A:$A, $A17, Collection!$B:$B, S$2)</f>
        <v>0</v>
      </c>
      <c r="T17" s="75">
        <f>SUMIFS(Collection!$J:$J, Collection!$A:$A, $A17, Collection!$B:$B, T$2)</f>
        <v>0</v>
      </c>
      <c r="U17" s="75">
        <f>SUMIFS(Collection!$J:$J, Collection!$A:$A, $A17, Collection!$B:$B, U$2)</f>
        <v>0</v>
      </c>
      <c r="V17" s="75">
        <f>SUMIFS(Collection!$J:$J, Collection!$A:$A, $A17, Collection!$B:$B, V$2)</f>
        <v>10800</v>
      </c>
      <c r="W17" s="75">
        <f>SUMIFS(Collection!$J:$J, Collection!$A:$A, $A17, Collection!$B:$B, W$2)</f>
        <v>0</v>
      </c>
      <c r="X17" s="75">
        <f>SUMIFS(Collection!$J:$J, Collection!$A:$A, $A17, Collection!$B:$B, X$2)</f>
        <v>0</v>
      </c>
      <c r="Y17" s="75">
        <f>SUMIFS(Collection!$J:$J, Collection!$A:$A, $A17, Collection!$B:$B, Y$2)</f>
        <v>0</v>
      </c>
    </row>
    <row r="18" spans="1:25">
      <c r="A18" s="60">
        <f t="shared" si="0"/>
        <v>42881</v>
      </c>
      <c r="B18" s="75">
        <f>SUMIFS(Collection!$J:$J, Collection!$A:$A, $A18, Collection!$B:$B, B$2)</f>
        <v>0</v>
      </c>
      <c r="C18" s="75">
        <f>SUMIFS(Collection!$J:$J, Collection!$A:$A, $A18, Collection!$B:$B, C$2)</f>
        <v>115733.33333333333</v>
      </c>
      <c r="D18" s="75">
        <f>SUMIFS(Collection!$J:$J, Collection!$A:$A, $A18, Collection!$B:$B, D$2)</f>
        <v>0</v>
      </c>
      <c r="E18" s="75">
        <f>SUMIFS(Collection!$J:$J, Collection!$A:$A, $A18, Collection!$B:$B, E$2)</f>
        <v>190400</v>
      </c>
      <c r="F18" s="75">
        <f>SUMIFS(Collection!$J:$J, Collection!$A:$A, $A18, Collection!$B:$B, F$2)</f>
        <v>0</v>
      </c>
      <c r="G18" s="75">
        <f>SUMIFS(Collection!$J:$J, Collection!$A:$A, $A18, Collection!$B:$B, G$2)</f>
        <v>0</v>
      </c>
      <c r="H18" s="75">
        <f>SUMIFS(Collection!$J:$J, Collection!$A:$A, $A18, Collection!$B:$B, H$2)</f>
        <v>0</v>
      </c>
      <c r="I18" s="75">
        <f>SUMIFS(Collection!$J:$J, Collection!$A:$A, $A18, Collection!$B:$B, I$2)</f>
        <v>0</v>
      </c>
      <c r="J18" s="75">
        <f>SUMIFS(Collection!$J:$J, Collection!$A:$A, $A18, Collection!$B:$B, J$2)</f>
        <v>10000</v>
      </c>
      <c r="K18" s="75">
        <f>SUMIFS(Collection!$J:$J, Collection!$A:$A, $A18, Collection!$B:$B, K$2)</f>
        <v>0</v>
      </c>
      <c r="L18" s="75">
        <f>SUMIFS(Collection!$J:$J, Collection!$A:$A, $A18, Collection!$B:$B, L$2)</f>
        <v>54400</v>
      </c>
      <c r="M18" s="75">
        <f>SUMIFS(Collection!$J:$J, Collection!$A:$A, $A18, Collection!$B:$B, M$2)</f>
        <v>0</v>
      </c>
      <c r="N18" s="75">
        <f>SUMIFS(Collection!$J:$J, Collection!$A:$A, $A18, Collection!$B:$B, N$2)</f>
        <v>4266.6666666666661</v>
      </c>
      <c r="O18" s="75">
        <f>SUMIFS(Collection!$J:$J, Collection!$A:$A, $A18, Collection!$B:$B, O$2)</f>
        <v>0</v>
      </c>
      <c r="P18" s="75">
        <f>SUMIFS(Collection!$J:$J, Collection!$A:$A, $A18, Collection!$B:$B, P$2)</f>
        <v>0</v>
      </c>
      <c r="Q18" s="75">
        <f>SUMIFS(Collection!$J:$J, Collection!$A:$A, $A18, Collection!$B:$B, Q$2)</f>
        <v>0</v>
      </c>
      <c r="R18" s="75">
        <f>SUMIFS(Collection!$J:$J, Collection!$A:$A, $A18, Collection!$B:$B, R$2)</f>
        <v>2800</v>
      </c>
      <c r="S18" s="75">
        <f>SUMIFS(Collection!$J:$J, Collection!$A:$A, $A18, Collection!$B:$B, S$2)</f>
        <v>0</v>
      </c>
      <c r="T18" s="75">
        <f>SUMIFS(Collection!$J:$J, Collection!$A:$A, $A18, Collection!$B:$B, T$2)</f>
        <v>139800</v>
      </c>
      <c r="U18" s="75">
        <f>SUMIFS(Collection!$J:$J, Collection!$A:$A, $A18, Collection!$B:$B, U$2)</f>
        <v>0</v>
      </c>
      <c r="V18" s="75">
        <f>SUMIFS(Collection!$J:$J, Collection!$A:$A, $A18, Collection!$B:$B, V$2)</f>
        <v>0</v>
      </c>
      <c r="W18" s="75">
        <f>SUMIFS(Collection!$J:$J, Collection!$A:$A, $A18, Collection!$B:$B, W$2)</f>
        <v>0</v>
      </c>
      <c r="X18" s="75">
        <f>SUMIFS(Collection!$J:$J, Collection!$A:$A, $A18, Collection!$B:$B, X$2)</f>
        <v>0</v>
      </c>
      <c r="Y18" s="75">
        <f>SUMIFS(Collection!$J:$J, Collection!$A:$A, $A18, Collection!$B:$B, Y$2)</f>
        <v>0</v>
      </c>
    </row>
    <row r="19" spans="1:25">
      <c r="A19" s="60">
        <f t="shared" si="0"/>
        <v>42882</v>
      </c>
      <c r="B19" s="75">
        <f>SUMIFS(Collection!$J:$J, Collection!$A:$A, $A19, Collection!$B:$B, B$2)</f>
        <v>0</v>
      </c>
      <c r="C19" s="75">
        <f>SUMIFS(Collection!$J:$J, Collection!$A:$A, $A19, Collection!$B:$B, C$2)</f>
        <v>156750</v>
      </c>
      <c r="D19" s="75">
        <f>SUMIFS(Collection!$J:$J, Collection!$A:$A, $A19, Collection!$B:$B, D$2)</f>
        <v>1400</v>
      </c>
      <c r="E19" s="75">
        <f>SUMIFS(Collection!$J:$J, Collection!$A:$A, $A19, Collection!$B:$B, E$2)</f>
        <v>8016.666666666667</v>
      </c>
      <c r="F19" s="75">
        <f>SUMIFS(Collection!$J:$J, Collection!$A:$A, $A19, Collection!$B:$B, F$2)</f>
        <v>0</v>
      </c>
      <c r="G19" s="75">
        <f>SUMIFS(Collection!$J:$J, Collection!$A:$A, $A19, Collection!$B:$B, G$2)</f>
        <v>0</v>
      </c>
      <c r="H19" s="75">
        <f>SUMIFS(Collection!$J:$J, Collection!$A:$A, $A19, Collection!$B:$B, H$2)</f>
        <v>0</v>
      </c>
      <c r="I19" s="75">
        <f>SUMIFS(Collection!$J:$J, Collection!$A:$A, $A19, Collection!$B:$B, I$2)</f>
        <v>245660</v>
      </c>
      <c r="J19" s="75">
        <f>SUMIFS(Collection!$J:$J, Collection!$A:$A, $A19, Collection!$B:$B, J$2)</f>
        <v>21600</v>
      </c>
      <c r="K19" s="75">
        <f>SUMIFS(Collection!$J:$J, Collection!$A:$A, $A19, Collection!$B:$B, K$2)</f>
        <v>0</v>
      </c>
      <c r="L19" s="75">
        <f>SUMIFS(Collection!$J:$J, Collection!$A:$A, $A19, Collection!$B:$B, L$2)</f>
        <v>268146.66666666669</v>
      </c>
      <c r="M19" s="75">
        <f>SUMIFS(Collection!$J:$J, Collection!$A:$A, $A19, Collection!$B:$B, M$2)</f>
        <v>2625</v>
      </c>
      <c r="N19" s="75">
        <f>SUMIFS(Collection!$J:$J, Collection!$A:$A, $A19, Collection!$B:$B, N$2)</f>
        <v>0</v>
      </c>
      <c r="O19" s="75">
        <f>SUMIFS(Collection!$J:$J, Collection!$A:$A, $A19, Collection!$B:$B, O$2)</f>
        <v>0</v>
      </c>
      <c r="P19" s="75">
        <f>SUMIFS(Collection!$J:$J, Collection!$A:$A, $A19, Collection!$B:$B, P$2)</f>
        <v>4916.666666666667</v>
      </c>
      <c r="Q19" s="75">
        <f>SUMIFS(Collection!$J:$J, Collection!$A:$A, $A19, Collection!$B:$B, Q$2)</f>
        <v>0</v>
      </c>
      <c r="R19" s="75">
        <f>SUMIFS(Collection!$J:$J, Collection!$A:$A, $A19, Collection!$B:$B, R$2)</f>
        <v>0</v>
      </c>
      <c r="S19" s="75">
        <f>SUMIFS(Collection!$J:$J, Collection!$A:$A, $A19, Collection!$B:$B, S$2)</f>
        <v>0</v>
      </c>
      <c r="T19" s="75">
        <f>SUMIFS(Collection!$J:$J, Collection!$A:$A, $A19, Collection!$B:$B, T$2)</f>
        <v>7050</v>
      </c>
      <c r="U19" s="75">
        <f>SUMIFS(Collection!$J:$J, Collection!$A:$A, $A19, Collection!$B:$B, U$2)</f>
        <v>0</v>
      </c>
      <c r="V19" s="75">
        <f>SUMIFS(Collection!$J:$J, Collection!$A:$A, $A19, Collection!$B:$B, V$2)</f>
        <v>3575</v>
      </c>
      <c r="W19" s="75">
        <f>SUMIFS(Collection!$J:$J, Collection!$A:$A, $A19, Collection!$B:$B, W$2)</f>
        <v>2333.333333333333</v>
      </c>
      <c r="X19" s="75">
        <f>SUMIFS(Collection!$J:$J, Collection!$A:$A, $A19, Collection!$B:$B, X$2)</f>
        <v>0</v>
      </c>
      <c r="Y19" s="75">
        <f>SUMIFS(Collection!$J:$J, Collection!$A:$A, $A19, Collection!$B:$B, Y$2)</f>
        <v>0</v>
      </c>
    </row>
    <row r="20" spans="1:25">
      <c r="A20" s="60">
        <f t="shared" si="0"/>
        <v>42883</v>
      </c>
      <c r="B20" s="75">
        <f>SUMIFS(Collection!$J:$J, Collection!$A:$A, $A20, Collection!$B:$B, B$2)</f>
        <v>0</v>
      </c>
      <c r="C20" s="75">
        <f>SUMIFS(Collection!$J:$J, Collection!$A:$A, $A20, Collection!$B:$B, C$2)</f>
        <v>0</v>
      </c>
      <c r="D20" s="75">
        <f>SUMIFS(Collection!$J:$J, Collection!$A:$A, $A20, Collection!$B:$B, D$2)</f>
        <v>0</v>
      </c>
      <c r="E20" s="75">
        <f>SUMIFS(Collection!$J:$J, Collection!$A:$A, $A20, Collection!$B:$B, E$2)</f>
        <v>0</v>
      </c>
      <c r="F20" s="75">
        <f>SUMIFS(Collection!$J:$J, Collection!$A:$A, $A20, Collection!$B:$B, F$2)</f>
        <v>0</v>
      </c>
      <c r="G20" s="75">
        <f>SUMIFS(Collection!$J:$J, Collection!$A:$A, $A20, Collection!$B:$B, G$2)</f>
        <v>0</v>
      </c>
      <c r="H20" s="75">
        <f>SUMIFS(Collection!$J:$J, Collection!$A:$A, $A20, Collection!$B:$B, H$2)</f>
        <v>0</v>
      </c>
      <c r="I20" s="75">
        <f>SUMIFS(Collection!$J:$J, Collection!$A:$A, $A20, Collection!$B:$B, I$2)</f>
        <v>0</v>
      </c>
      <c r="J20" s="75">
        <f>SUMIFS(Collection!$J:$J, Collection!$A:$A, $A20, Collection!$B:$B, J$2)</f>
        <v>0</v>
      </c>
      <c r="K20" s="75">
        <f>SUMIFS(Collection!$J:$J, Collection!$A:$A, $A20, Collection!$B:$B, K$2)</f>
        <v>0</v>
      </c>
      <c r="L20" s="75">
        <f>SUMIFS(Collection!$J:$J, Collection!$A:$A, $A20, Collection!$B:$B, L$2)</f>
        <v>0</v>
      </c>
      <c r="M20" s="75">
        <f>SUMIFS(Collection!$J:$J, Collection!$A:$A, $A20, Collection!$B:$B, M$2)</f>
        <v>0</v>
      </c>
      <c r="N20" s="75">
        <f>SUMIFS(Collection!$J:$J, Collection!$A:$A, $A20, Collection!$B:$B, N$2)</f>
        <v>0</v>
      </c>
      <c r="O20" s="75">
        <f>SUMIFS(Collection!$J:$J, Collection!$A:$A, $A20, Collection!$B:$B, O$2)</f>
        <v>0</v>
      </c>
      <c r="P20" s="75">
        <f>SUMIFS(Collection!$J:$J, Collection!$A:$A, $A20, Collection!$B:$B, P$2)</f>
        <v>0</v>
      </c>
      <c r="Q20" s="75">
        <f>SUMIFS(Collection!$J:$J, Collection!$A:$A, $A20, Collection!$B:$B, Q$2)</f>
        <v>0</v>
      </c>
      <c r="R20" s="75">
        <f>SUMIFS(Collection!$J:$J, Collection!$A:$A, $A20, Collection!$B:$B, R$2)</f>
        <v>0</v>
      </c>
      <c r="S20" s="75">
        <f>SUMIFS(Collection!$J:$J, Collection!$A:$A, $A20, Collection!$B:$B, S$2)</f>
        <v>0</v>
      </c>
      <c r="T20" s="75">
        <f>SUMIFS(Collection!$J:$J, Collection!$A:$A, $A20, Collection!$B:$B, T$2)</f>
        <v>0</v>
      </c>
      <c r="U20" s="75">
        <f>SUMIFS(Collection!$J:$J, Collection!$A:$A, $A20, Collection!$B:$B, U$2)</f>
        <v>0</v>
      </c>
      <c r="V20" s="75">
        <f>SUMIFS(Collection!$J:$J, Collection!$A:$A, $A20, Collection!$B:$B, V$2)</f>
        <v>0</v>
      </c>
      <c r="W20" s="75">
        <f>SUMIFS(Collection!$J:$J, Collection!$A:$A, $A20, Collection!$B:$B, W$2)</f>
        <v>0</v>
      </c>
      <c r="X20" s="75">
        <f>SUMIFS(Collection!$J:$J, Collection!$A:$A, $A20, Collection!$B:$B, X$2)</f>
        <v>0</v>
      </c>
      <c r="Y20" s="75">
        <f>SUMIFS(Collection!$J:$J, Collection!$A:$A, $A20, Collection!$B:$B, Y$2)</f>
        <v>0</v>
      </c>
    </row>
    <row r="21" spans="1:25">
      <c r="A21" s="60">
        <f t="shared" si="0"/>
        <v>42884</v>
      </c>
      <c r="B21" s="75">
        <f>SUMIFS(Collection!$J:$J, Collection!$A:$A, $A21, Collection!$B:$B, B$2)</f>
        <v>0</v>
      </c>
      <c r="C21" s="75">
        <f>SUMIFS(Collection!$J:$J, Collection!$A:$A, $A21, Collection!$B:$B, C$2)</f>
        <v>0</v>
      </c>
      <c r="D21" s="75">
        <f>SUMIFS(Collection!$J:$J, Collection!$A:$A, $A21, Collection!$B:$B, D$2)</f>
        <v>0</v>
      </c>
      <c r="E21" s="75">
        <f>SUMIFS(Collection!$J:$J, Collection!$A:$A, $A21, Collection!$B:$B, E$2)</f>
        <v>0</v>
      </c>
      <c r="F21" s="75">
        <f>SUMIFS(Collection!$J:$J, Collection!$A:$A, $A21, Collection!$B:$B, F$2)</f>
        <v>0</v>
      </c>
      <c r="G21" s="75">
        <f>SUMIFS(Collection!$J:$J, Collection!$A:$A, $A21, Collection!$B:$B, G$2)</f>
        <v>0</v>
      </c>
      <c r="H21" s="75">
        <f>SUMIFS(Collection!$J:$J, Collection!$A:$A, $A21, Collection!$B:$B, H$2)</f>
        <v>0</v>
      </c>
      <c r="I21" s="75">
        <f>SUMIFS(Collection!$J:$J, Collection!$A:$A, $A21, Collection!$B:$B, I$2)</f>
        <v>0</v>
      </c>
      <c r="J21" s="75">
        <f>SUMIFS(Collection!$J:$J, Collection!$A:$A, $A21, Collection!$B:$B, J$2)</f>
        <v>0</v>
      </c>
      <c r="K21" s="75">
        <f>SUMIFS(Collection!$J:$J, Collection!$A:$A, $A21, Collection!$B:$B, K$2)</f>
        <v>0</v>
      </c>
      <c r="L21" s="75">
        <f>SUMIFS(Collection!$J:$J, Collection!$A:$A, $A21, Collection!$B:$B, L$2)</f>
        <v>0</v>
      </c>
      <c r="M21" s="75">
        <f>SUMIFS(Collection!$J:$J, Collection!$A:$A, $A21, Collection!$B:$B, M$2)</f>
        <v>0</v>
      </c>
      <c r="N21" s="75">
        <f>SUMIFS(Collection!$J:$J, Collection!$A:$A, $A21, Collection!$B:$B, N$2)</f>
        <v>0</v>
      </c>
      <c r="O21" s="75">
        <f>SUMIFS(Collection!$J:$J, Collection!$A:$A, $A21, Collection!$B:$B, O$2)</f>
        <v>0</v>
      </c>
      <c r="P21" s="75">
        <f>SUMIFS(Collection!$J:$J, Collection!$A:$A, $A21, Collection!$B:$B, P$2)</f>
        <v>0</v>
      </c>
      <c r="Q21" s="75">
        <f>SUMIFS(Collection!$J:$J, Collection!$A:$A, $A21, Collection!$B:$B, Q$2)</f>
        <v>0</v>
      </c>
      <c r="R21" s="75">
        <f>SUMIFS(Collection!$J:$J, Collection!$A:$A, $A21, Collection!$B:$B, R$2)</f>
        <v>0</v>
      </c>
      <c r="S21" s="75">
        <f>SUMIFS(Collection!$J:$J, Collection!$A:$A, $A21, Collection!$B:$B, S$2)</f>
        <v>0</v>
      </c>
      <c r="T21" s="75">
        <f>SUMIFS(Collection!$J:$J, Collection!$A:$A, $A21, Collection!$B:$B, T$2)</f>
        <v>0</v>
      </c>
      <c r="U21" s="75">
        <f>SUMIFS(Collection!$J:$J, Collection!$A:$A, $A21, Collection!$B:$B, U$2)</f>
        <v>0</v>
      </c>
      <c r="V21" s="75">
        <f>SUMIFS(Collection!$J:$J, Collection!$A:$A, $A21, Collection!$B:$B, V$2)</f>
        <v>0</v>
      </c>
      <c r="W21" s="75">
        <f>SUMIFS(Collection!$J:$J, Collection!$A:$A, $A21, Collection!$B:$B, W$2)</f>
        <v>0</v>
      </c>
      <c r="X21" s="75">
        <f>SUMIFS(Collection!$J:$J, Collection!$A:$A, $A21, Collection!$B:$B, X$2)</f>
        <v>0</v>
      </c>
      <c r="Y21" s="75">
        <f>SUMIFS(Collection!$J:$J, Collection!$A:$A, $A21, Collection!$B:$B, Y$2)</f>
        <v>0</v>
      </c>
    </row>
    <row r="22" spans="1:25">
      <c r="A22" s="60">
        <f t="shared" si="0"/>
        <v>42885</v>
      </c>
      <c r="B22" s="75">
        <f>SUMIFS(Collection!$J:$J, Collection!$A:$A, $A22, Collection!$B:$B, B$2)</f>
        <v>0</v>
      </c>
      <c r="C22" s="75">
        <f>SUMIFS(Collection!$J:$J, Collection!$A:$A, $A22, Collection!$B:$B, C$2)</f>
        <v>0</v>
      </c>
      <c r="D22" s="75">
        <f>SUMIFS(Collection!$J:$J, Collection!$A:$A, $A22, Collection!$B:$B, D$2)</f>
        <v>0</v>
      </c>
      <c r="E22" s="75">
        <f>SUMIFS(Collection!$J:$J, Collection!$A:$A, $A22, Collection!$B:$B, E$2)</f>
        <v>0</v>
      </c>
      <c r="F22" s="75">
        <f>SUMIFS(Collection!$J:$J, Collection!$A:$A, $A22, Collection!$B:$B, F$2)</f>
        <v>0</v>
      </c>
      <c r="G22" s="75">
        <f>SUMIFS(Collection!$J:$J, Collection!$A:$A, $A22, Collection!$B:$B, G$2)</f>
        <v>0</v>
      </c>
      <c r="H22" s="75">
        <f>SUMIFS(Collection!$J:$J, Collection!$A:$A, $A22, Collection!$B:$B, H$2)</f>
        <v>0</v>
      </c>
      <c r="I22" s="75">
        <f>SUMIFS(Collection!$J:$J, Collection!$A:$A, $A22, Collection!$B:$B, I$2)</f>
        <v>0</v>
      </c>
      <c r="J22" s="75">
        <f>SUMIFS(Collection!$J:$J, Collection!$A:$A, $A22, Collection!$B:$B, J$2)</f>
        <v>0</v>
      </c>
      <c r="K22" s="75">
        <f>SUMIFS(Collection!$J:$J, Collection!$A:$A, $A22, Collection!$B:$B, K$2)</f>
        <v>0</v>
      </c>
      <c r="L22" s="75">
        <f>SUMIFS(Collection!$J:$J, Collection!$A:$A, $A22, Collection!$B:$B, L$2)</f>
        <v>0</v>
      </c>
      <c r="M22" s="75">
        <f>SUMIFS(Collection!$J:$J, Collection!$A:$A, $A22, Collection!$B:$B, M$2)</f>
        <v>0</v>
      </c>
      <c r="N22" s="75">
        <f>SUMIFS(Collection!$J:$J, Collection!$A:$A, $A22, Collection!$B:$B, N$2)</f>
        <v>0</v>
      </c>
      <c r="O22" s="75">
        <f>SUMIFS(Collection!$J:$J, Collection!$A:$A, $A22, Collection!$B:$B, O$2)</f>
        <v>0</v>
      </c>
      <c r="P22" s="75">
        <f>SUMIFS(Collection!$J:$J, Collection!$A:$A, $A22, Collection!$B:$B, P$2)</f>
        <v>0</v>
      </c>
      <c r="Q22" s="75">
        <f>SUMIFS(Collection!$J:$J, Collection!$A:$A, $A22, Collection!$B:$B, Q$2)</f>
        <v>0</v>
      </c>
      <c r="R22" s="75">
        <f>SUMIFS(Collection!$J:$J, Collection!$A:$A, $A22, Collection!$B:$B, R$2)</f>
        <v>0</v>
      </c>
      <c r="S22" s="75">
        <f>SUMIFS(Collection!$J:$J, Collection!$A:$A, $A22, Collection!$B:$B, S$2)</f>
        <v>0</v>
      </c>
      <c r="T22" s="75">
        <f>SUMIFS(Collection!$J:$J, Collection!$A:$A, $A22, Collection!$B:$B, T$2)</f>
        <v>0</v>
      </c>
      <c r="U22" s="75">
        <f>SUMIFS(Collection!$J:$J, Collection!$A:$A, $A22, Collection!$B:$B, U$2)</f>
        <v>0</v>
      </c>
      <c r="V22" s="75">
        <f>SUMIFS(Collection!$J:$J, Collection!$A:$A, $A22, Collection!$B:$B, V$2)</f>
        <v>0</v>
      </c>
      <c r="W22" s="75">
        <f>SUMIFS(Collection!$J:$J, Collection!$A:$A, $A22, Collection!$B:$B, W$2)</f>
        <v>0</v>
      </c>
      <c r="X22" s="75">
        <f>SUMIFS(Collection!$J:$J, Collection!$A:$A, $A22, Collection!$B:$B, X$2)</f>
        <v>0</v>
      </c>
      <c r="Y22" s="75">
        <f>SUMIFS(Collection!$J:$J, Collection!$A:$A, $A22, Collection!$B:$B, Y$2)</f>
        <v>0</v>
      </c>
    </row>
    <row r="23" spans="1:25">
      <c r="A23" s="60">
        <f t="shared" si="0"/>
        <v>42886</v>
      </c>
      <c r="B23" s="75">
        <f>SUMIFS(Collection!$J:$J, Collection!$A:$A, $A23, Collection!$B:$B, B$2)</f>
        <v>0</v>
      </c>
      <c r="C23" s="75">
        <f>SUMIFS(Collection!$J:$J, Collection!$A:$A, $A23, Collection!$B:$B, C$2)</f>
        <v>0</v>
      </c>
      <c r="D23" s="75">
        <f>SUMIFS(Collection!$J:$J, Collection!$A:$A, $A23, Collection!$B:$B, D$2)</f>
        <v>0</v>
      </c>
      <c r="E23" s="75">
        <f>SUMIFS(Collection!$J:$J, Collection!$A:$A, $A23, Collection!$B:$B, E$2)</f>
        <v>0</v>
      </c>
      <c r="F23" s="75">
        <f>SUMIFS(Collection!$J:$J, Collection!$A:$A, $A23, Collection!$B:$B, F$2)</f>
        <v>0</v>
      </c>
      <c r="G23" s="75">
        <f>SUMIFS(Collection!$J:$J, Collection!$A:$A, $A23, Collection!$B:$B, G$2)</f>
        <v>0</v>
      </c>
      <c r="H23" s="75">
        <f>SUMIFS(Collection!$J:$J, Collection!$A:$A, $A23, Collection!$B:$B, H$2)</f>
        <v>0</v>
      </c>
      <c r="I23" s="75">
        <f>SUMIFS(Collection!$J:$J, Collection!$A:$A, $A23, Collection!$B:$B, I$2)</f>
        <v>0</v>
      </c>
      <c r="J23" s="75">
        <f>SUMIFS(Collection!$J:$J, Collection!$A:$A, $A23, Collection!$B:$B, J$2)</f>
        <v>0</v>
      </c>
      <c r="K23" s="75">
        <f>SUMIFS(Collection!$J:$J, Collection!$A:$A, $A23, Collection!$B:$B, K$2)</f>
        <v>0</v>
      </c>
      <c r="L23" s="75">
        <f>SUMIFS(Collection!$J:$J, Collection!$A:$A, $A23, Collection!$B:$B, L$2)</f>
        <v>0</v>
      </c>
      <c r="M23" s="75">
        <f>SUMIFS(Collection!$J:$J, Collection!$A:$A, $A23, Collection!$B:$B, M$2)</f>
        <v>0</v>
      </c>
      <c r="N23" s="75">
        <f>SUMIFS(Collection!$J:$J, Collection!$A:$A, $A23, Collection!$B:$B, N$2)</f>
        <v>0</v>
      </c>
      <c r="O23" s="75">
        <f>SUMIFS(Collection!$J:$J, Collection!$A:$A, $A23, Collection!$B:$B, O$2)</f>
        <v>0</v>
      </c>
      <c r="P23" s="75">
        <f>SUMIFS(Collection!$J:$J, Collection!$A:$A, $A23, Collection!$B:$B, P$2)</f>
        <v>0</v>
      </c>
      <c r="Q23" s="75">
        <f>SUMIFS(Collection!$J:$J, Collection!$A:$A, $A23, Collection!$B:$B, Q$2)</f>
        <v>0</v>
      </c>
      <c r="R23" s="75">
        <f>SUMIFS(Collection!$J:$J, Collection!$A:$A, $A23, Collection!$B:$B, R$2)</f>
        <v>0</v>
      </c>
      <c r="S23" s="75">
        <f>SUMIFS(Collection!$J:$J, Collection!$A:$A, $A23, Collection!$B:$B, S$2)</f>
        <v>0</v>
      </c>
      <c r="T23" s="75">
        <f>SUMIFS(Collection!$J:$J, Collection!$A:$A, $A23, Collection!$B:$B, T$2)</f>
        <v>0</v>
      </c>
      <c r="U23" s="75">
        <f>SUMIFS(Collection!$J:$J, Collection!$A:$A, $A23, Collection!$B:$B, U$2)</f>
        <v>0</v>
      </c>
      <c r="V23" s="75">
        <f>SUMIFS(Collection!$J:$J, Collection!$A:$A, $A23, Collection!$B:$B, V$2)</f>
        <v>0</v>
      </c>
      <c r="W23" s="75">
        <f>SUMIFS(Collection!$J:$J, Collection!$A:$A, $A23, Collection!$B:$B, W$2)</f>
        <v>0</v>
      </c>
      <c r="X23" s="75">
        <f>SUMIFS(Collection!$J:$J, Collection!$A:$A, $A23, Collection!$B:$B, X$2)</f>
        <v>0</v>
      </c>
      <c r="Y23" s="75">
        <f>SUMIFS(Collection!$J:$J, Collection!$A:$A, $A23, Collection!$B:$B, Y$2)</f>
        <v>0</v>
      </c>
    </row>
    <row r="24" spans="1:25">
      <c r="A24" s="60">
        <f t="shared" si="0"/>
        <v>42887</v>
      </c>
      <c r="B24" s="75">
        <f>SUMIFS(Collection!$J:$J, Collection!$A:$A, $A24, Collection!$B:$B, B$2)</f>
        <v>0</v>
      </c>
      <c r="C24" s="75">
        <f>SUMIFS(Collection!$J:$J, Collection!$A:$A, $A24, Collection!$B:$B, C$2)</f>
        <v>0</v>
      </c>
      <c r="D24" s="75">
        <f>SUMIFS(Collection!$J:$J, Collection!$A:$A, $A24, Collection!$B:$B, D$2)</f>
        <v>0</v>
      </c>
      <c r="E24" s="75">
        <f>SUMIFS(Collection!$J:$J, Collection!$A:$A, $A24, Collection!$B:$B, E$2)</f>
        <v>0</v>
      </c>
      <c r="F24" s="75">
        <f>SUMIFS(Collection!$J:$J, Collection!$A:$A, $A24, Collection!$B:$B, F$2)</f>
        <v>0</v>
      </c>
      <c r="G24" s="75">
        <f>SUMIFS(Collection!$J:$J, Collection!$A:$A, $A24, Collection!$B:$B, G$2)</f>
        <v>0</v>
      </c>
      <c r="H24" s="75">
        <f>SUMIFS(Collection!$J:$J, Collection!$A:$A, $A24, Collection!$B:$B, H$2)</f>
        <v>0</v>
      </c>
      <c r="I24" s="75">
        <f>SUMIFS(Collection!$J:$J, Collection!$A:$A, $A24, Collection!$B:$B, I$2)</f>
        <v>0</v>
      </c>
      <c r="J24" s="75">
        <f>SUMIFS(Collection!$J:$J, Collection!$A:$A, $A24, Collection!$B:$B, J$2)</f>
        <v>0</v>
      </c>
      <c r="K24" s="75">
        <f>SUMIFS(Collection!$J:$J, Collection!$A:$A, $A24, Collection!$B:$B, K$2)</f>
        <v>0</v>
      </c>
      <c r="L24" s="75">
        <f>SUMIFS(Collection!$J:$J, Collection!$A:$A, $A24, Collection!$B:$B, L$2)</f>
        <v>0</v>
      </c>
      <c r="M24" s="75">
        <f>SUMIFS(Collection!$J:$J, Collection!$A:$A, $A24, Collection!$B:$B, M$2)</f>
        <v>0</v>
      </c>
      <c r="N24" s="75">
        <f>SUMIFS(Collection!$J:$J, Collection!$A:$A, $A24, Collection!$B:$B, N$2)</f>
        <v>0</v>
      </c>
      <c r="O24" s="75">
        <f>SUMIFS(Collection!$J:$J, Collection!$A:$A, $A24, Collection!$B:$B, O$2)</f>
        <v>0</v>
      </c>
      <c r="P24" s="75">
        <f>SUMIFS(Collection!$J:$J, Collection!$A:$A, $A24, Collection!$B:$B, P$2)</f>
        <v>0</v>
      </c>
      <c r="Q24" s="75">
        <f>SUMIFS(Collection!$J:$J, Collection!$A:$A, $A24, Collection!$B:$B, Q$2)</f>
        <v>0</v>
      </c>
      <c r="R24" s="75">
        <f>SUMIFS(Collection!$J:$J, Collection!$A:$A, $A24, Collection!$B:$B, R$2)</f>
        <v>0</v>
      </c>
      <c r="S24" s="75">
        <f>SUMIFS(Collection!$J:$J, Collection!$A:$A, $A24, Collection!$B:$B, S$2)</f>
        <v>0</v>
      </c>
      <c r="T24" s="75">
        <f>SUMIFS(Collection!$J:$J, Collection!$A:$A, $A24, Collection!$B:$B, T$2)</f>
        <v>0</v>
      </c>
      <c r="U24" s="75">
        <f>SUMIFS(Collection!$J:$J, Collection!$A:$A, $A24, Collection!$B:$B, U$2)</f>
        <v>0</v>
      </c>
      <c r="V24" s="75">
        <f>SUMIFS(Collection!$J:$J, Collection!$A:$A, $A24, Collection!$B:$B, V$2)</f>
        <v>0</v>
      </c>
      <c r="W24" s="75">
        <f>SUMIFS(Collection!$J:$J, Collection!$A:$A, $A24, Collection!$B:$B, W$2)</f>
        <v>0</v>
      </c>
      <c r="X24" s="75">
        <f>SUMIFS(Collection!$J:$J, Collection!$A:$A, $A24, Collection!$B:$B, X$2)</f>
        <v>0</v>
      </c>
      <c r="Y24" s="75">
        <f>SUMIFS(Collection!$J:$J, Collection!$A:$A, $A24, Collection!$B:$B, Y$2)</f>
        <v>0</v>
      </c>
    </row>
    <row r="25" spans="1:25">
      <c r="A25" s="60">
        <f t="shared" si="0"/>
        <v>42888</v>
      </c>
      <c r="B25" s="75">
        <f>SUMIFS(Collection!$J:$J, Collection!$A:$A, $A25, Collection!$B:$B, B$2)</f>
        <v>0</v>
      </c>
      <c r="C25" s="75">
        <f>SUMIFS(Collection!$J:$J, Collection!$A:$A, $A25, Collection!$B:$B, C$2)</f>
        <v>0</v>
      </c>
      <c r="D25" s="75">
        <f>SUMIFS(Collection!$J:$J, Collection!$A:$A, $A25, Collection!$B:$B, D$2)</f>
        <v>0</v>
      </c>
      <c r="E25" s="75">
        <f>SUMIFS(Collection!$J:$J, Collection!$A:$A, $A25, Collection!$B:$B, E$2)</f>
        <v>0</v>
      </c>
      <c r="F25" s="75">
        <f>SUMIFS(Collection!$J:$J, Collection!$A:$A, $A25, Collection!$B:$B, F$2)</f>
        <v>0</v>
      </c>
      <c r="G25" s="75">
        <f>SUMIFS(Collection!$J:$J, Collection!$A:$A, $A25, Collection!$B:$B, G$2)</f>
        <v>0</v>
      </c>
      <c r="H25" s="75">
        <f>SUMIFS(Collection!$J:$J, Collection!$A:$A, $A25, Collection!$B:$B, H$2)</f>
        <v>0</v>
      </c>
      <c r="I25" s="75">
        <f>SUMIFS(Collection!$J:$J, Collection!$A:$A, $A25, Collection!$B:$B, I$2)</f>
        <v>0</v>
      </c>
      <c r="J25" s="75">
        <f>SUMIFS(Collection!$J:$J, Collection!$A:$A, $A25, Collection!$B:$B, J$2)</f>
        <v>0</v>
      </c>
      <c r="K25" s="75">
        <f>SUMIFS(Collection!$J:$J, Collection!$A:$A, $A25, Collection!$B:$B, K$2)</f>
        <v>0</v>
      </c>
      <c r="L25" s="75">
        <f>SUMIFS(Collection!$J:$J, Collection!$A:$A, $A25, Collection!$B:$B, L$2)</f>
        <v>0</v>
      </c>
      <c r="M25" s="75">
        <f>SUMIFS(Collection!$J:$J, Collection!$A:$A, $A25, Collection!$B:$B, M$2)</f>
        <v>0</v>
      </c>
      <c r="N25" s="75">
        <f>SUMIFS(Collection!$J:$J, Collection!$A:$A, $A25, Collection!$B:$B, N$2)</f>
        <v>0</v>
      </c>
      <c r="O25" s="75">
        <f>SUMIFS(Collection!$J:$J, Collection!$A:$A, $A25, Collection!$B:$B, O$2)</f>
        <v>0</v>
      </c>
      <c r="P25" s="75">
        <f>SUMIFS(Collection!$J:$J, Collection!$A:$A, $A25, Collection!$B:$B, P$2)</f>
        <v>0</v>
      </c>
      <c r="Q25" s="75">
        <f>SUMIFS(Collection!$J:$J, Collection!$A:$A, $A25, Collection!$B:$B, Q$2)</f>
        <v>0</v>
      </c>
      <c r="R25" s="75">
        <f>SUMIFS(Collection!$J:$J, Collection!$A:$A, $A25, Collection!$B:$B, R$2)</f>
        <v>0</v>
      </c>
      <c r="S25" s="75">
        <f>SUMIFS(Collection!$J:$J, Collection!$A:$A, $A25, Collection!$B:$B, S$2)</f>
        <v>0</v>
      </c>
      <c r="T25" s="75">
        <f>SUMIFS(Collection!$J:$J, Collection!$A:$A, $A25, Collection!$B:$B, T$2)</f>
        <v>0</v>
      </c>
      <c r="U25" s="75">
        <f>SUMIFS(Collection!$J:$J, Collection!$A:$A, $A25, Collection!$B:$B, U$2)</f>
        <v>0</v>
      </c>
      <c r="V25" s="75">
        <f>SUMIFS(Collection!$J:$J, Collection!$A:$A, $A25, Collection!$B:$B, V$2)</f>
        <v>0</v>
      </c>
      <c r="W25" s="75">
        <f>SUMIFS(Collection!$J:$J, Collection!$A:$A, $A25, Collection!$B:$B, W$2)</f>
        <v>0</v>
      </c>
      <c r="X25" s="75">
        <f>SUMIFS(Collection!$J:$J, Collection!$A:$A, $A25, Collection!$B:$B, X$2)</f>
        <v>0</v>
      </c>
      <c r="Y25" s="75">
        <f>SUMIFS(Collection!$J:$J, Collection!$A:$A, $A25, Collection!$B:$B, Y$2)</f>
        <v>0</v>
      </c>
    </row>
    <row r="26" spans="1:25">
      <c r="A26" s="60">
        <f t="shared" si="0"/>
        <v>42889</v>
      </c>
      <c r="B26" s="75">
        <f>SUMIFS(Collection!$J:$J, Collection!$A:$A, $A26, Collection!$B:$B, B$2)</f>
        <v>0</v>
      </c>
      <c r="C26" s="75">
        <f>SUMIFS(Collection!$J:$J, Collection!$A:$A, $A26, Collection!$B:$B, C$2)</f>
        <v>0</v>
      </c>
      <c r="D26" s="75">
        <f>SUMIFS(Collection!$J:$J, Collection!$A:$A, $A26, Collection!$B:$B, D$2)</f>
        <v>0</v>
      </c>
      <c r="E26" s="75">
        <f>SUMIFS(Collection!$J:$J, Collection!$A:$A, $A26, Collection!$B:$B, E$2)</f>
        <v>0</v>
      </c>
      <c r="F26" s="75">
        <f>SUMIFS(Collection!$J:$J, Collection!$A:$A, $A26, Collection!$B:$B, F$2)</f>
        <v>0</v>
      </c>
      <c r="G26" s="75">
        <f>SUMIFS(Collection!$J:$J, Collection!$A:$A, $A26, Collection!$B:$B, G$2)</f>
        <v>0</v>
      </c>
      <c r="H26" s="75">
        <f>SUMIFS(Collection!$J:$J, Collection!$A:$A, $A26, Collection!$B:$B, H$2)</f>
        <v>0</v>
      </c>
      <c r="I26" s="75">
        <f>SUMIFS(Collection!$J:$J, Collection!$A:$A, $A26, Collection!$B:$B, I$2)</f>
        <v>0</v>
      </c>
      <c r="J26" s="75">
        <f>SUMIFS(Collection!$J:$J, Collection!$A:$A, $A26, Collection!$B:$B, J$2)</f>
        <v>0</v>
      </c>
      <c r="K26" s="75">
        <f>SUMIFS(Collection!$J:$J, Collection!$A:$A, $A26, Collection!$B:$B, K$2)</f>
        <v>0</v>
      </c>
      <c r="L26" s="75">
        <f>SUMIFS(Collection!$J:$J, Collection!$A:$A, $A26, Collection!$B:$B, L$2)</f>
        <v>0</v>
      </c>
      <c r="M26" s="75">
        <f>SUMIFS(Collection!$J:$J, Collection!$A:$A, $A26, Collection!$B:$B, M$2)</f>
        <v>0</v>
      </c>
      <c r="N26" s="75">
        <f>SUMIFS(Collection!$J:$J, Collection!$A:$A, $A26, Collection!$B:$B, N$2)</f>
        <v>0</v>
      </c>
      <c r="O26" s="75">
        <f>SUMIFS(Collection!$J:$J, Collection!$A:$A, $A26, Collection!$B:$B, O$2)</f>
        <v>0</v>
      </c>
      <c r="P26" s="75">
        <f>SUMIFS(Collection!$J:$J, Collection!$A:$A, $A26, Collection!$B:$B, P$2)</f>
        <v>0</v>
      </c>
      <c r="Q26" s="75">
        <f>SUMIFS(Collection!$J:$J, Collection!$A:$A, $A26, Collection!$B:$B, Q$2)</f>
        <v>0</v>
      </c>
      <c r="R26" s="75">
        <f>SUMIFS(Collection!$J:$J, Collection!$A:$A, $A26, Collection!$B:$B, R$2)</f>
        <v>0</v>
      </c>
      <c r="S26" s="75">
        <f>SUMIFS(Collection!$J:$J, Collection!$A:$A, $A26, Collection!$B:$B, S$2)</f>
        <v>0</v>
      </c>
      <c r="T26" s="75">
        <f>SUMIFS(Collection!$J:$J, Collection!$A:$A, $A26, Collection!$B:$B, T$2)</f>
        <v>0</v>
      </c>
      <c r="U26" s="75">
        <f>SUMIFS(Collection!$J:$J, Collection!$A:$A, $A26, Collection!$B:$B, U$2)</f>
        <v>0</v>
      </c>
      <c r="V26" s="75">
        <f>SUMIFS(Collection!$J:$J, Collection!$A:$A, $A26, Collection!$B:$B, V$2)</f>
        <v>0</v>
      </c>
      <c r="W26" s="75">
        <f>SUMIFS(Collection!$J:$J, Collection!$A:$A, $A26, Collection!$B:$B, W$2)</f>
        <v>0</v>
      </c>
      <c r="X26" s="75">
        <f>SUMIFS(Collection!$J:$J, Collection!$A:$A, $A26, Collection!$B:$B, X$2)</f>
        <v>0</v>
      </c>
      <c r="Y26" s="75">
        <f>SUMIFS(Collection!$J:$J, Collection!$A:$A, $A26, Collection!$B:$B, Y$2)</f>
        <v>0</v>
      </c>
    </row>
    <row r="27" spans="1:25">
      <c r="A27" s="60">
        <f t="shared" si="0"/>
        <v>42890</v>
      </c>
      <c r="B27" s="75">
        <f>SUMIFS(Collection!$J:$J, Collection!$A:$A, $A27, Collection!$B:$B, B$2)</f>
        <v>0</v>
      </c>
      <c r="C27" s="75">
        <f>SUMIFS(Collection!$J:$J, Collection!$A:$A, $A27, Collection!$B:$B, C$2)</f>
        <v>0</v>
      </c>
      <c r="D27" s="75">
        <f>SUMIFS(Collection!$J:$J, Collection!$A:$A, $A27, Collection!$B:$B, D$2)</f>
        <v>0</v>
      </c>
      <c r="E27" s="75">
        <f>SUMIFS(Collection!$J:$J, Collection!$A:$A, $A27, Collection!$B:$B, E$2)</f>
        <v>0</v>
      </c>
      <c r="F27" s="75">
        <f>SUMIFS(Collection!$J:$J, Collection!$A:$A, $A27, Collection!$B:$B, F$2)</f>
        <v>0</v>
      </c>
      <c r="G27" s="75">
        <f>SUMIFS(Collection!$J:$J, Collection!$A:$A, $A27, Collection!$B:$B, G$2)</f>
        <v>0</v>
      </c>
      <c r="H27" s="75">
        <f>SUMIFS(Collection!$J:$J, Collection!$A:$A, $A27, Collection!$B:$B, H$2)</f>
        <v>0</v>
      </c>
      <c r="I27" s="75">
        <f>SUMIFS(Collection!$J:$J, Collection!$A:$A, $A27, Collection!$B:$B, I$2)</f>
        <v>0</v>
      </c>
      <c r="J27" s="75">
        <f>SUMIFS(Collection!$J:$J, Collection!$A:$A, $A27, Collection!$B:$B, J$2)</f>
        <v>0</v>
      </c>
      <c r="K27" s="75">
        <f>SUMIFS(Collection!$J:$J, Collection!$A:$A, $A27, Collection!$B:$B, K$2)</f>
        <v>0</v>
      </c>
      <c r="L27" s="75">
        <f>SUMIFS(Collection!$J:$J, Collection!$A:$A, $A27, Collection!$B:$B, L$2)</f>
        <v>0</v>
      </c>
      <c r="M27" s="75">
        <f>SUMIFS(Collection!$J:$J, Collection!$A:$A, $A27, Collection!$B:$B, M$2)</f>
        <v>0</v>
      </c>
      <c r="N27" s="75">
        <f>SUMIFS(Collection!$J:$J, Collection!$A:$A, $A27, Collection!$B:$B, N$2)</f>
        <v>0</v>
      </c>
      <c r="O27" s="75">
        <f>SUMIFS(Collection!$J:$J, Collection!$A:$A, $A27, Collection!$B:$B, O$2)</f>
        <v>0</v>
      </c>
      <c r="P27" s="75">
        <f>SUMIFS(Collection!$J:$J, Collection!$A:$A, $A27, Collection!$B:$B, P$2)</f>
        <v>0</v>
      </c>
      <c r="Q27" s="75">
        <f>SUMIFS(Collection!$J:$J, Collection!$A:$A, $A27, Collection!$B:$B, Q$2)</f>
        <v>0</v>
      </c>
      <c r="R27" s="75">
        <f>SUMIFS(Collection!$J:$J, Collection!$A:$A, $A27, Collection!$B:$B, R$2)</f>
        <v>0</v>
      </c>
      <c r="S27" s="75">
        <f>SUMIFS(Collection!$J:$J, Collection!$A:$A, $A27, Collection!$B:$B, S$2)</f>
        <v>0</v>
      </c>
      <c r="T27" s="75">
        <f>SUMIFS(Collection!$J:$J, Collection!$A:$A, $A27, Collection!$B:$B, T$2)</f>
        <v>0</v>
      </c>
      <c r="U27" s="75">
        <f>SUMIFS(Collection!$J:$J, Collection!$A:$A, $A27, Collection!$B:$B, U$2)</f>
        <v>0</v>
      </c>
      <c r="V27" s="75">
        <f>SUMIFS(Collection!$J:$J, Collection!$A:$A, $A27, Collection!$B:$B, V$2)</f>
        <v>0</v>
      </c>
      <c r="W27" s="75">
        <f>SUMIFS(Collection!$J:$J, Collection!$A:$A, $A27, Collection!$B:$B, W$2)</f>
        <v>0</v>
      </c>
      <c r="X27" s="75">
        <f>SUMIFS(Collection!$J:$J, Collection!$A:$A, $A27, Collection!$B:$B, X$2)</f>
        <v>0</v>
      </c>
      <c r="Y27" s="75">
        <f>SUMIFS(Collection!$J:$J, Collection!$A:$A, $A27, Collection!$B:$B, Y$2)</f>
        <v>0</v>
      </c>
    </row>
    <row r="28" spans="1:25">
      <c r="A28" s="60">
        <f t="shared" si="0"/>
        <v>42891</v>
      </c>
      <c r="B28" s="75">
        <f>SUMIFS(Collection!$J:$J, Collection!$A:$A, $A28, Collection!$B:$B, B$2)</f>
        <v>0</v>
      </c>
      <c r="C28" s="75">
        <f>SUMIFS(Collection!$J:$J, Collection!$A:$A, $A28, Collection!$B:$B, C$2)</f>
        <v>0</v>
      </c>
      <c r="D28" s="75">
        <f>SUMIFS(Collection!$J:$J, Collection!$A:$A, $A28, Collection!$B:$B, D$2)</f>
        <v>0</v>
      </c>
      <c r="E28" s="75">
        <f>SUMIFS(Collection!$J:$J, Collection!$A:$A, $A28, Collection!$B:$B, E$2)</f>
        <v>0</v>
      </c>
      <c r="F28" s="75">
        <f>SUMIFS(Collection!$J:$J, Collection!$A:$A, $A28, Collection!$B:$B, F$2)</f>
        <v>0</v>
      </c>
      <c r="G28" s="75">
        <f>SUMIFS(Collection!$J:$J, Collection!$A:$A, $A28, Collection!$B:$B, G$2)</f>
        <v>0</v>
      </c>
      <c r="H28" s="75">
        <f>SUMIFS(Collection!$J:$J, Collection!$A:$A, $A28, Collection!$B:$B, H$2)</f>
        <v>0</v>
      </c>
      <c r="I28" s="75">
        <f>SUMIFS(Collection!$J:$J, Collection!$A:$A, $A28, Collection!$B:$B, I$2)</f>
        <v>0</v>
      </c>
      <c r="J28" s="75">
        <f>SUMIFS(Collection!$J:$J, Collection!$A:$A, $A28, Collection!$B:$B, J$2)</f>
        <v>0</v>
      </c>
      <c r="K28" s="75">
        <f>SUMIFS(Collection!$J:$J, Collection!$A:$A, $A28, Collection!$B:$B, K$2)</f>
        <v>0</v>
      </c>
      <c r="L28" s="75">
        <f>SUMIFS(Collection!$J:$J, Collection!$A:$A, $A28, Collection!$B:$B, L$2)</f>
        <v>0</v>
      </c>
      <c r="M28" s="75">
        <f>SUMIFS(Collection!$J:$J, Collection!$A:$A, $A28, Collection!$B:$B, M$2)</f>
        <v>0</v>
      </c>
      <c r="N28" s="75">
        <f>SUMIFS(Collection!$J:$J, Collection!$A:$A, $A28, Collection!$B:$B, N$2)</f>
        <v>0</v>
      </c>
      <c r="O28" s="75">
        <f>SUMIFS(Collection!$J:$J, Collection!$A:$A, $A28, Collection!$B:$B, O$2)</f>
        <v>0</v>
      </c>
      <c r="P28" s="75">
        <f>SUMIFS(Collection!$J:$J, Collection!$A:$A, $A28, Collection!$B:$B, P$2)</f>
        <v>0</v>
      </c>
      <c r="Q28" s="75">
        <f>SUMIFS(Collection!$J:$J, Collection!$A:$A, $A28, Collection!$B:$B, Q$2)</f>
        <v>0</v>
      </c>
      <c r="R28" s="75">
        <f>SUMIFS(Collection!$J:$J, Collection!$A:$A, $A28, Collection!$B:$B, R$2)</f>
        <v>0</v>
      </c>
      <c r="S28" s="75">
        <f>SUMIFS(Collection!$J:$J, Collection!$A:$A, $A28, Collection!$B:$B, S$2)</f>
        <v>0</v>
      </c>
      <c r="T28" s="75">
        <f>SUMIFS(Collection!$J:$J, Collection!$A:$A, $A28, Collection!$B:$B, T$2)</f>
        <v>0</v>
      </c>
      <c r="U28" s="75">
        <f>SUMIFS(Collection!$J:$J, Collection!$A:$A, $A28, Collection!$B:$B, U$2)</f>
        <v>0</v>
      </c>
      <c r="V28" s="75">
        <f>SUMIFS(Collection!$J:$J, Collection!$A:$A, $A28, Collection!$B:$B, V$2)</f>
        <v>0</v>
      </c>
      <c r="W28" s="75">
        <f>SUMIFS(Collection!$J:$J, Collection!$A:$A, $A28, Collection!$B:$B, W$2)</f>
        <v>0</v>
      </c>
      <c r="X28" s="75">
        <f>SUMIFS(Collection!$J:$J, Collection!$A:$A, $A28, Collection!$B:$B, X$2)</f>
        <v>0</v>
      </c>
      <c r="Y28" s="75">
        <f>SUMIFS(Collection!$J:$J, Collection!$A:$A, $A28, Collection!$B:$B, Y$2)</f>
        <v>0</v>
      </c>
    </row>
    <row r="29" spans="1:25">
      <c r="A29" s="60">
        <f t="shared" si="0"/>
        <v>42892</v>
      </c>
      <c r="B29" s="75">
        <f>SUMIFS(Collection!$J:$J, Collection!$A:$A, $A29, Collection!$B:$B, B$2)</f>
        <v>0</v>
      </c>
      <c r="C29" s="75">
        <f>SUMIFS(Collection!$J:$J, Collection!$A:$A, $A29, Collection!$B:$B, C$2)</f>
        <v>0</v>
      </c>
      <c r="D29" s="75">
        <f>SUMIFS(Collection!$J:$J, Collection!$A:$A, $A29, Collection!$B:$B, D$2)</f>
        <v>0</v>
      </c>
      <c r="E29" s="75">
        <f>SUMIFS(Collection!$J:$J, Collection!$A:$A, $A29, Collection!$B:$B, E$2)</f>
        <v>0</v>
      </c>
      <c r="F29" s="75">
        <f>SUMIFS(Collection!$J:$J, Collection!$A:$A, $A29, Collection!$B:$B, F$2)</f>
        <v>0</v>
      </c>
      <c r="G29" s="75">
        <f>SUMIFS(Collection!$J:$J, Collection!$A:$A, $A29, Collection!$B:$B, G$2)</f>
        <v>0</v>
      </c>
      <c r="H29" s="75">
        <f>SUMIFS(Collection!$J:$J, Collection!$A:$A, $A29, Collection!$B:$B, H$2)</f>
        <v>0</v>
      </c>
      <c r="I29" s="75">
        <f>SUMIFS(Collection!$J:$J, Collection!$A:$A, $A29, Collection!$B:$B, I$2)</f>
        <v>0</v>
      </c>
      <c r="J29" s="75">
        <f>SUMIFS(Collection!$J:$J, Collection!$A:$A, $A29, Collection!$B:$B, J$2)</f>
        <v>0</v>
      </c>
      <c r="K29" s="75">
        <f>SUMIFS(Collection!$J:$J, Collection!$A:$A, $A29, Collection!$B:$B, K$2)</f>
        <v>0</v>
      </c>
      <c r="L29" s="75">
        <f>SUMIFS(Collection!$J:$J, Collection!$A:$A, $A29, Collection!$B:$B, L$2)</f>
        <v>0</v>
      </c>
      <c r="M29" s="75">
        <f>SUMIFS(Collection!$J:$J, Collection!$A:$A, $A29, Collection!$B:$B, M$2)</f>
        <v>0</v>
      </c>
      <c r="N29" s="75">
        <f>SUMIFS(Collection!$J:$J, Collection!$A:$A, $A29, Collection!$B:$B, N$2)</f>
        <v>0</v>
      </c>
      <c r="O29" s="75">
        <f>SUMIFS(Collection!$J:$J, Collection!$A:$A, $A29, Collection!$B:$B, O$2)</f>
        <v>0</v>
      </c>
      <c r="P29" s="75">
        <f>SUMIFS(Collection!$J:$J, Collection!$A:$A, $A29, Collection!$B:$B, P$2)</f>
        <v>0</v>
      </c>
      <c r="Q29" s="75">
        <f>SUMIFS(Collection!$J:$J, Collection!$A:$A, $A29, Collection!$B:$B, Q$2)</f>
        <v>0</v>
      </c>
      <c r="R29" s="75">
        <f>SUMIFS(Collection!$J:$J, Collection!$A:$A, $A29, Collection!$B:$B, R$2)</f>
        <v>0</v>
      </c>
      <c r="S29" s="75">
        <f>SUMIFS(Collection!$J:$J, Collection!$A:$A, $A29, Collection!$B:$B, S$2)</f>
        <v>0</v>
      </c>
      <c r="T29" s="75">
        <f>SUMIFS(Collection!$J:$J, Collection!$A:$A, $A29, Collection!$B:$B, T$2)</f>
        <v>0</v>
      </c>
      <c r="U29" s="75">
        <f>SUMIFS(Collection!$J:$J, Collection!$A:$A, $A29, Collection!$B:$B, U$2)</f>
        <v>0</v>
      </c>
      <c r="V29" s="75">
        <f>SUMIFS(Collection!$J:$J, Collection!$A:$A, $A29, Collection!$B:$B, V$2)</f>
        <v>0</v>
      </c>
      <c r="W29" s="75">
        <f>SUMIFS(Collection!$J:$J, Collection!$A:$A, $A29, Collection!$B:$B, W$2)</f>
        <v>0</v>
      </c>
      <c r="X29" s="75">
        <f>SUMIFS(Collection!$J:$J, Collection!$A:$A, $A29, Collection!$B:$B, X$2)</f>
        <v>0</v>
      </c>
      <c r="Y29" s="75">
        <f>SUMIFS(Collection!$J:$J, Collection!$A:$A, $A29, Collection!$B:$B, Y$2)</f>
        <v>0</v>
      </c>
    </row>
    <row r="30" spans="1:25">
      <c r="A30" s="60">
        <f t="shared" si="0"/>
        <v>42893</v>
      </c>
      <c r="B30" s="75">
        <f>SUMIFS(Collection!$J:$J, Collection!$A:$A, $A30, Collection!$B:$B, B$2)</f>
        <v>0</v>
      </c>
      <c r="C30" s="75">
        <f>SUMIFS(Collection!$J:$J, Collection!$A:$A, $A30, Collection!$B:$B, C$2)</f>
        <v>0</v>
      </c>
      <c r="D30" s="75">
        <f>SUMIFS(Collection!$J:$J, Collection!$A:$A, $A30, Collection!$B:$B, D$2)</f>
        <v>0</v>
      </c>
      <c r="E30" s="75">
        <f>SUMIFS(Collection!$J:$J, Collection!$A:$A, $A30, Collection!$B:$B, E$2)</f>
        <v>0</v>
      </c>
      <c r="F30" s="75">
        <f>SUMIFS(Collection!$J:$J, Collection!$A:$A, $A30, Collection!$B:$B, F$2)</f>
        <v>0</v>
      </c>
      <c r="G30" s="75">
        <f>SUMIFS(Collection!$J:$J, Collection!$A:$A, $A30, Collection!$B:$B, G$2)</f>
        <v>0</v>
      </c>
      <c r="H30" s="75">
        <f>SUMIFS(Collection!$J:$J, Collection!$A:$A, $A30, Collection!$B:$B, H$2)</f>
        <v>0</v>
      </c>
      <c r="I30" s="75">
        <f>SUMIFS(Collection!$J:$J, Collection!$A:$A, $A30, Collection!$B:$B, I$2)</f>
        <v>0</v>
      </c>
      <c r="J30" s="75">
        <f>SUMIFS(Collection!$J:$J, Collection!$A:$A, $A30, Collection!$B:$B, J$2)</f>
        <v>0</v>
      </c>
      <c r="K30" s="75">
        <f>SUMIFS(Collection!$J:$J, Collection!$A:$A, $A30, Collection!$B:$B, K$2)</f>
        <v>0</v>
      </c>
      <c r="L30" s="75">
        <f>SUMIFS(Collection!$J:$J, Collection!$A:$A, $A30, Collection!$B:$B, L$2)</f>
        <v>0</v>
      </c>
      <c r="M30" s="75">
        <f>SUMIFS(Collection!$J:$J, Collection!$A:$A, $A30, Collection!$B:$B, M$2)</f>
        <v>0</v>
      </c>
      <c r="N30" s="75">
        <f>SUMIFS(Collection!$J:$J, Collection!$A:$A, $A30, Collection!$B:$B, N$2)</f>
        <v>0</v>
      </c>
      <c r="O30" s="75">
        <f>SUMIFS(Collection!$J:$J, Collection!$A:$A, $A30, Collection!$B:$B, O$2)</f>
        <v>0</v>
      </c>
      <c r="P30" s="75">
        <f>SUMIFS(Collection!$J:$J, Collection!$A:$A, $A30, Collection!$B:$B, P$2)</f>
        <v>0</v>
      </c>
      <c r="Q30" s="75">
        <f>SUMIFS(Collection!$J:$J, Collection!$A:$A, $A30, Collection!$B:$B, Q$2)</f>
        <v>0</v>
      </c>
      <c r="R30" s="75">
        <f>SUMIFS(Collection!$J:$J, Collection!$A:$A, $A30, Collection!$B:$B, R$2)</f>
        <v>0</v>
      </c>
      <c r="S30" s="75">
        <f>SUMIFS(Collection!$J:$J, Collection!$A:$A, $A30, Collection!$B:$B, S$2)</f>
        <v>0</v>
      </c>
      <c r="T30" s="75">
        <f>SUMIFS(Collection!$J:$J, Collection!$A:$A, $A30, Collection!$B:$B, T$2)</f>
        <v>0</v>
      </c>
      <c r="U30" s="75">
        <f>SUMIFS(Collection!$J:$J, Collection!$A:$A, $A30, Collection!$B:$B, U$2)</f>
        <v>0</v>
      </c>
      <c r="V30" s="75">
        <f>SUMIFS(Collection!$J:$J, Collection!$A:$A, $A30, Collection!$B:$B, V$2)</f>
        <v>0</v>
      </c>
      <c r="W30" s="75">
        <f>SUMIFS(Collection!$J:$J, Collection!$A:$A, $A30, Collection!$B:$B, W$2)</f>
        <v>0</v>
      </c>
      <c r="X30" s="75">
        <f>SUMIFS(Collection!$J:$J, Collection!$A:$A, $A30, Collection!$B:$B, X$2)</f>
        <v>0</v>
      </c>
      <c r="Y30" s="75">
        <f>SUMIFS(Collection!$J:$J, Collection!$A:$A, $A30, Collection!$B:$B, Y$2)</f>
        <v>0</v>
      </c>
    </row>
    <row r="31" spans="1:25">
      <c r="A31" s="60">
        <f t="shared" si="0"/>
        <v>42894</v>
      </c>
      <c r="B31" s="75">
        <f>SUMIFS(Collection!$J:$J, Collection!$A:$A, $A31, Collection!$B:$B, B$2)</f>
        <v>0</v>
      </c>
      <c r="C31" s="75">
        <f>SUMIFS(Collection!$J:$J, Collection!$A:$A, $A31, Collection!$B:$B, C$2)</f>
        <v>0</v>
      </c>
      <c r="D31" s="75">
        <f>SUMIFS(Collection!$J:$J, Collection!$A:$A, $A31, Collection!$B:$B, D$2)</f>
        <v>0</v>
      </c>
      <c r="E31" s="75">
        <f>SUMIFS(Collection!$J:$J, Collection!$A:$A, $A31, Collection!$B:$B, E$2)</f>
        <v>0</v>
      </c>
      <c r="F31" s="75">
        <f>SUMIFS(Collection!$J:$J, Collection!$A:$A, $A31, Collection!$B:$B, F$2)</f>
        <v>0</v>
      </c>
      <c r="G31" s="75">
        <f>SUMIFS(Collection!$J:$J, Collection!$A:$A, $A31, Collection!$B:$B, G$2)</f>
        <v>0</v>
      </c>
      <c r="H31" s="75">
        <f>SUMIFS(Collection!$J:$J, Collection!$A:$A, $A31, Collection!$B:$B, H$2)</f>
        <v>0</v>
      </c>
      <c r="I31" s="75">
        <f>SUMIFS(Collection!$J:$J, Collection!$A:$A, $A31, Collection!$B:$B, I$2)</f>
        <v>0</v>
      </c>
      <c r="J31" s="75">
        <f>SUMIFS(Collection!$J:$J, Collection!$A:$A, $A31, Collection!$B:$B, J$2)</f>
        <v>0</v>
      </c>
      <c r="K31" s="75">
        <f>SUMIFS(Collection!$J:$J, Collection!$A:$A, $A31, Collection!$B:$B, K$2)</f>
        <v>0</v>
      </c>
      <c r="L31" s="75">
        <f>SUMIFS(Collection!$J:$J, Collection!$A:$A, $A31, Collection!$B:$B, L$2)</f>
        <v>0</v>
      </c>
      <c r="M31" s="75">
        <f>SUMIFS(Collection!$J:$J, Collection!$A:$A, $A31, Collection!$B:$B, M$2)</f>
        <v>0</v>
      </c>
      <c r="N31" s="75">
        <f>SUMIFS(Collection!$J:$J, Collection!$A:$A, $A31, Collection!$B:$B, N$2)</f>
        <v>0</v>
      </c>
      <c r="O31" s="75">
        <f>SUMIFS(Collection!$J:$J, Collection!$A:$A, $A31, Collection!$B:$B, O$2)</f>
        <v>0</v>
      </c>
      <c r="P31" s="75">
        <f>SUMIFS(Collection!$J:$J, Collection!$A:$A, $A31, Collection!$B:$B, P$2)</f>
        <v>0</v>
      </c>
      <c r="Q31" s="75">
        <f>SUMIFS(Collection!$J:$J, Collection!$A:$A, $A31, Collection!$B:$B, Q$2)</f>
        <v>0</v>
      </c>
      <c r="R31" s="75">
        <f>SUMIFS(Collection!$J:$J, Collection!$A:$A, $A31, Collection!$B:$B, R$2)</f>
        <v>0</v>
      </c>
      <c r="S31" s="75">
        <f>SUMIFS(Collection!$J:$J, Collection!$A:$A, $A31, Collection!$B:$B, S$2)</f>
        <v>0</v>
      </c>
      <c r="T31" s="75">
        <f>SUMIFS(Collection!$J:$J, Collection!$A:$A, $A31, Collection!$B:$B, T$2)</f>
        <v>0</v>
      </c>
      <c r="U31" s="75">
        <f>SUMIFS(Collection!$J:$J, Collection!$A:$A, $A31, Collection!$B:$B, U$2)</f>
        <v>0</v>
      </c>
      <c r="V31" s="75">
        <f>SUMIFS(Collection!$J:$J, Collection!$A:$A, $A31, Collection!$B:$B, V$2)</f>
        <v>0</v>
      </c>
      <c r="W31" s="75">
        <f>SUMIFS(Collection!$J:$J, Collection!$A:$A, $A31, Collection!$B:$B, W$2)</f>
        <v>0</v>
      </c>
      <c r="X31" s="75">
        <f>SUMIFS(Collection!$J:$J, Collection!$A:$A, $A31, Collection!$B:$B, X$2)</f>
        <v>0</v>
      </c>
      <c r="Y31" s="75">
        <f>SUMIFS(Collection!$J:$J, Collection!$A:$A, $A31, Collection!$B:$B, Y$2)</f>
        <v>0</v>
      </c>
    </row>
    <row r="32" spans="1:25">
      <c r="A32" s="60">
        <f t="shared" si="0"/>
        <v>42895</v>
      </c>
      <c r="B32" s="75">
        <f>SUMIFS(Collection!$J:$J, Collection!$A:$A, $A32, Collection!$B:$B, B$2)</f>
        <v>0</v>
      </c>
      <c r="C32" s="75">
        <f>SUMIFS(Collection!$J:$J, Collection!$A:$A, $A32, Collection!$B:$B, C$2)</f>
        <v>0</v>
      </c>
      <c r="D32" s="75">
        <f>SUMIFS(Collection!$J:$J, Collection!$A:$A, $A32, Collection!$B:$B, D$2)</f>
        <v>0</v>
      </c>
      <c r="E32" s="75">
        <f>SUMIFS(Collection!$J:$J, Collection!$A:$A, $A32, Collection!$B:$B, E$2)</f>
        <v>0</v>
      </c>
      <c r="F32" s="75">
        <f>SUMIFS(Collection!$J:$J, Collection!$A:$A, $A32, Collection!$B:$B, F$2)</f>
        <v>0</v>
      </c>
      <c r="G32" s="75">
        <f>SUMIFS(Collection!$J:$J, Collection!$A:$A, $A32, Collection!$B:$B, G$2)</f>
        <v>0</v>
      </c>
      <c r="H32" s="75">
        <f>SUMIFS(Collection!$J:$J, Collection!$A:$A, $A32, Collection!$B:$B, H$2)</f>
        <v>0</v>
      </c>
      <c r="I32" s="75">
        <f>SUMIFS(Collection!$J:$J, Collection!$A:$A, $A32, Collection!$B:$B, I$2)</f>
        <v>0</v>
      </c>
      <c r="J32" s="75">
        <f>SUMIFS(Collection!$J:$J, Collection!$A:$A, $A32, Collection!$B:$B, J$2)</f>
        <v>0</v>
      </c>
      <c r="K32" s="75">
        <f>SUMIFS(Collection!$J:$J, Collection!$A:$A, $A32, Collection!$B:$B, K$2)</f>
        <v>0</v>
      </c>
      <c r="L32" s="75">
        <f>SUMIFS(Collection!$J:$J, Collection!$A:$A, $A32, Collection!$B:$B, L$2)</f>
        <v>0</v>
      </c>
      <c r="M32" s="75">
        <f>SUMIFS(Collection!$J:$J, Collection!$A:$A, $A32, Collection!$B:$B, M$2)</f>
        <v>0</v>
      </c>
      <c r="N32" s="75">
        <f>SUMIFS(Collection!$J:$J, Collection!$A:$A, $A32, Collection!$B:$B, N$2)</f>
        <v>0</v>
      </c>
      <c r="O32" s="75">
        <f>SUMIFS(Collection!$J:$J, Collection!$A:$A, $A32, Collection!$B:$B, O$2)</f>
        <v>0</v>
      </c>
      <c r="P32" s="75">
        <f>SUMIFS(Collection!$J:$J, Collection!$A:$A, $A32, Collection!$B:$B, P$2)</f>
        <v>0</v>
      </c>
      <c r="Q32" s="75">
        <f>SUMIFS(Collection!$J:$J, Collection!$A:$A, $A32, Collection!$B:$B, Q$2)</f>
        <v>0</v>
      </c>
      <c r="R32" s="75">
        <f>SUMIFS(Collection!$J:$J, Collection!$A:$A, $A32, Collection!$B:$B, R$2)</f>
        <v>0</v>
      </c>
      <c r="S32" s="75">
        <f>SUMIFS(Collection!$J:$J, Collection!$A:$A, $A32, Collection!$B:$B, S$2)</f>
        <v>0</v>
      </c>
      <c r="T32" s="75">
        <f>SUMIFS(Collection!$J:$J, Collection!$A:$A, $A32, Collection!$B:$B, T$2)</f>
        <v>0</v>
      </c>
      <c r="U32" s="75">
        <f>SUMIFS(Collection!$J:$J, Collection!$A:$A, $A32, Collection!$B:$B, U$2)</f>
        <v>0</v>
      </c>
      <c r="V32" s="75">
        <f>SUMIFS(Collection!$J:$J, Collection!$A:$A, $A32, Collection!$B:$B, V$2)</f>
        <v>0</v>
      </c>
      <c r="W32" s="75">
        <f>SUMIFS(Collection!$J:$J, Collection!$A:$A, $A32, Collection!$B:$B, W$2)</f>
        <v>0</v>
      </c>
      <c r="X32" s="75">
        <f>SUMIFS(Collection!$J:$J, Collection!$A:$A, $A32, Collection!$B:$B, X$2)</f>
        <v>0</v>
      </c>
      <c r="Y32" s="75">
        <f>SUMIFS(Collection!$J:$J, Collection!$A:$A, $A32, Collection!$B:$B, Y$2)</f>
        <v>0</v>
      </c>
    </row>
    <row r="33" spans="1:25">
      <c r="A33" s="60">
        <f t="shared" si="0"/>
        <v>42896</v>
      </c>
      <c r="B33" s="75">
        <f>SUMIFS(Collection!$J:$J, Collection!$A:$A, $A33, Collection!$B:$B, B$2)</f>
        <v>0</v>
      </c>
      <c r="C33" s="75">
        <f>SUMIFS(Collection!$J:$J, Collection!$A:$A, $A33, Collection!$B:$B, C$2)</f>
        <v>0</v>
      </c>
      <c r="D33" s="75">
        <f>SUMIFS(Collection!$J:$J, Collection!$A:$A, $A33, Collection!$B:$B, D$2)</f>
        <v>0</v>
      </c>
      <c r="E33" s="75">
        <f>SUMIFS(Collection!$J:$J, Collection!$A:$A, $A33, Collection!$B:$B, E$2)</f>
        <v>0</v>
      </c>
      <c r="F33" s="75">
        <f>SUMIFS(Collection!$J:$J, Collection!$A:$A, $A33, Collection!$B:$B, F$2)</f>
        <v>0</v>
      </c>
      <c r="G33" s="75">
        <f>SUMIFS(Collection!$J:$J, Collection!$A:$A, $A33, Collection!$B:$B, G$2)</f>
        <v>0</v>
      </c>
      <c r="H33" s="75">
        <f>SUMIFS(Collection!$J:$J, Collection!$A:$A, $A33, Collection!$B:$B, H$2)</f>
        <v>0</v>
      </c>
      <c r="I33" s="75">
        <f>SUMIFS(Collection!$J:$J, Collection!$A:$A, $A33, Collection!$B:$B, I$2)</f>
        <v>0</v>
      </c>
      <c r="J33" s="75">
        <f>SUMIFS(Collection!$J:$J, Collection!$A:$A, $A33, Collection!$B:$B, J$2)</f>
        <v>0</v>
      </c>
      <c r="K33" s="75">
        <f>SUMIFS(Collection!$J:$J, Collection!$A:$A, $A33, Collection!$B:$B, K$2)</f>
        <v>0</v>
      </c>
      <c r="L33" s="75">
        <f>SUMIFS(Collection!$J:$J, Collection!$A:$A, $A33, Collection!$B:$B, L$2)</f>
        <v>0</v>
      </c>
      <c r="M33" s="75">
        <f>SUMIFS(Collection!$J:$J, Collection!$A:$A, $A33, Collection!$B:$B, M$2)</f>
        <v>0</v>
      </c>
      <c r="N33" s="75">
        <f>SUMIFS(Collection!$J:$J, Collection!$A:$A, $A33, Collection!$B:$B, N$2)</f>
        <v>0</v>
      </c>
      <c r="O33" s="75">
        <f>SUMIFS(Collection!$J:$J, Collection!$A:$A, $A33, Collection!$B:$B, O$2)</f>
        <v>0</v>
      </c>
      <c r="P33" s="75">
        <f>SUMIFS(Collection!$J:$J, Collection!$A:$A, $A33, Collection!$B:$B, P$2)</f>
        <v>0</v>
      </c>
      <c r="Q33" s="75">
        <f>SUMIFS(Collection!$J:$J, Collection!$A:$A, $A33, Collection!$B:$B, Q$2)</f>
        <v>0</v>
      </c>
      <c r="R33" s="75">
        <f>SUMIFS(Collection!$J:$J, Collection!$A:$A, $A33, Collection!$B:$B, R$2)</f>
        <v>0</v>
      </c>
      <c r="S33" s="75">
        <f>SUMIFS(Collection!$J:$J, Collection!$A:$A, $A33, Collection!$B:$B, S$2)</f>
        <v>0</v>
      </c>
      <c r="T33" s="75">
        <f>SUMIFS(Collection!$J:$J, Collection!$A:$A, $A33, Collection!$B:$B, T$2)</f>
        <v>0</v>
      </c>
      <c r="U33" s="75">
        <f>SUMIFS(Collection!$J:$J, Collection!$A:$A, $A33, Collection!$B:$B, U$2)</f>
        <v>0</v>
      </c>
      <c r="V33" s="75">
        <f>SUMIFS(Collection!$J:$J, Collection!$A:$A, $A33, Collection!$B:$B, V$2)</f>
        <v>0</v>
      </c>
      <c r="W33" s="75">
        <f>SUMIFS(Collection!$J:$J, Collection!$A:$A, $A33, Collection!$B:$B, W$2)</f>
        <v>0</v>
      </c>
      <c r="X33" s="75">
        <f>SUMIFS(Collection!$J:$J, Collection!$A:$A, $A33, Collection!$B:$B, X$2)</f>
        <v>0</v>
      </c>
      <c r="Y33" s="75">
        <f>SUMIFS(Collection!$J:$J, Collection!$A:$A, $A33, Collection!$B:$B, Y$2)</f>
        <v>0</v>
      </c>
    </row>
    <row r="34" spans="1:25">
      <c r="A34" s="60">
        <f t="shared" si="0"/>
        <v>42897</v>
      </c>
      <c r="B34" s="75">
        <f>SUMIFS(Collection!$J:$J, Collection!$A:$A, $A34, Collection!$B:$B, B$2)</f>
        <v>0</v>
      </c>
      <c r="C34" s="75">
        <f>SUMIFS(Collection!$J:$J, Collection!$A:$A, $A34, Collection!$B:$B, C$2)</f>
        <v>0</v>
      </c>
      <c r="D34" s="75">
        <f>SUMIFS(Collection!$J:$J, Collection!$A:$A, $A34, Collection!$B:$B, D$2)</f>
        <v>0</v>
      </c>
      <c r="E34" s="75">
        <f>SUMIFS(Collection!$J:$J, Collection!$A:$A, $A34, Collection!$B:$B, E$2)</f>
        <v>0</v>
      </c>
      <c r="F34" s="75">
        <f>SUMIFS(Collection!$J:$J, Collection!$A:$A, $A34, Collection!$B:$B, F$2)</f>
        <v>0</v>
      </c>
      <c r="G34" s="75">
        <f>SUMIFS(Collection!$J:$J, Collection!$A:$A, $A34, Collection!$B:$B, G$2)</f>
        <v>0</v>
      </c>
      <c r="H34" s="75">
        <f>SUMIFS(Collection!$J:$J, Collection!$A:$A, $A34, Collection!$B:$B, H$2)</f>
        <v>0</v>
      </c>
      <c r="I34" s="75">
        <f>SUMIFS(Collection!$J:$J, Collection!$A:$A, $A34, Collection!$B:$B, I$2)</f>
        <v>0</v>
      </c>
      <c r="J34" s="75">
        <f>SUMIFS(Collection!$J:$J, Collection!$A:$A, $A34, Collection!$B:$B, J$2)</f>
        <v>0</v>
      </c>
      <c r="K34" s="75">
        <f>SUMIFS(Collection!$J:$J, Collection!$A:$A, $A34, Collection!$B:$B, K$2)</f>
        <v>0</v>
      </c>
      <c r="L34" s="75">
        <f>SUMIFS(Collection!$J:$J, Collection!$A:$A, $A34, Collection!$B:$B, L$2)</f>
        <v>0</v>
      </c>
      <c r="M34" s="75">
        <f>SUMIFS(Collection!$J:$J, Collection!$A:$A, $A34, Collection!$B:$B, M$2)</f>
        <v>0</v>
      </c>
      <c r="N34" s="75">
        <f>SUMIFS(Collection!$J:$J, Collection!$A:$A, $A34, Collection!$B:$B, N$2)</f>
        <v>0</v>
      </c>
      <c r="O34" s="75">
        <f>SUMIFS(Collection!$J:$J, Collection!$A:$A, $A34, Collection!$B:$B, O$2)</f>
        <v>0</v>
      </c>
      <c r="P34" s="75">
        <f>SUMIFS(Collection!$J:$J, Collection!$A:$A, $A34, Collection!$B:$B, P$2)</f>
        <v>0</v>
      </c>
      <c r="Q34" s="75">
        <f>SUMIFS(Collection!$J:$J, Collection!$A:$A, $A34, Collection!$B:$B, Q$2)</f>
        <v>0</v>
      </c>
      <c r="R34" s="75">
        <f>SUMIFS(Collection!$J:$J, Collection!$A:$A, $A34, Collection!$B:$B, R$2)</f>
        <v>0</v>
      </c>
      <c r="S34" s="75">
        <f>SUMIFS(Collection!$J:$J, Collection!$A:$A, $A34, Collection!$B:$B, S$2)</f>
        <v>0</v>
      </c>
      <c r="T34" s="75">
        <f>SUMIFS(Collection!$J:$J, Collection!$A:$A, $A34, Collection!$B:$B, T$2)</f>
        <v>0</v>
      </c>
      <c r="U34" s="75">
        <f>SUMIFS(Collection!$J:$J, Collection!$A:$A, $A34, Collection!$B:$B, U$2)</f>
        <v>0</v>
      </c>
      <c r="V34" s="75">
        <f>SUMIFS(Collection!$J:$J, Collection!$A:$A, $A34, Collection!$B:$B, V$2)</f>
        <v>0</v>
      </c>
      <c r="W34" s="75">
        <f>SUMIFS(Collection!$J:$J, Collection!$A:$A, $A34, Collection!$B:$B, W$2)</f>
        <v>0</v>
      </c>
      <c r="X34" s="75">
        <f>SUMIFS(Collection!$J:$J, Collection!$A:$A, $A34, Collection!$B:$B, X$2)</f>
        <v>0</v>
      </c>
      <c r="Y34" s="75">
        <f>SUMIFS(Collection!$J:$J, Collection!$A:$A, $A34, Collection!$B:$B, Y$2)</f>
        <v>0</v>
      </c>
    </row>
    <row r="35" spans="1:25">
      <c r="A35" s="60">
        <f t="shared" si="0"/>
        <v>42898</v>
      </c>
      <c r="B35" s="75">
        <f>SUMIFS(Collection!$J:$J, Collection!$A:$A, $A35, Collection!$B:$B, B$2)</f>
        <v>0</v>
      </c>
      <c r="C35" s="75">
        <f>SUMIFS(Collection!$J:$J, Collection!$A:$A, $A35, Collection!$B:$B, C$2)</f>
        <v>0</v>
      </c>
      <c r="D35" s="75">
        <f>SUMIFS(Collection!$J:$J, Collection!$A:$A, $A35, Collection!$B:$B, D$2)</f>
        <v>0</v>
      </c>
      <c r="E35" s="75">
        <f>SUMIFS(Collection!$J:$J, Collection!$A:$A, $A35, Collection!$B:$B, E$2)</f>
        <v>0</v>
      </c>
      <c r="F35" s="75">
        <f>SUMIFS(Collection!$J:$J, Collection!$A:$A, $A35, Collection!$B:$B, F$2)</f>
        <v>0</v>
      </c>
      <c r="G35" s="75">
        <f>SUMIFS(Collection!$J:$J, Collection!$A:$A, $A35, Collection!$B:$B, G$2)</f>
        <v>0</v>
      </c>
      <c r="H35" s="75">
        <f>SUMIFS(Collection!$J:$J, Collection!$A:$A, $A35, Collection!$B:$B, H$2)</f>
        <v>0</v>
      </c>
      <c r="I35" s="75">
        <f>SUMIFS(Collection!$J:$J, Collection!$A:$A, $A35, Collection!$B:$B, I$2)</f>
        <v>0</v>
      </c>
      <c r="J35" s="75">
        <f>SUMIFS(Collection!$J:$J, Collection!$A:$A, $A35, Collection!$B:$B, J$2)</f>
        <v>0</v>
      </c>
      <c r="K35" s="75">
        <f>SUMIFS(Collection!$J:$J, Collection!$A:$A, $A35, Collection!$B:$B, K$2)</f>
        <v>0</v>
      </c>
      <c r="L35" s="75">
        <f>SUMIFS(Collection!$J:$J, Collection!$A:$A, $A35, Collection!$B:$B, L$2)</f>
        <v>0</v>
      </c>
      <c r="M35" s="75">
        <f>SUMIFS(Collection!$J:$J, Collection!$A:$A, $A35, Collection!$B:$B, M$2)</f>
        <v>0</v>
      </c>
      <c r="N35" s="75">
        <f>SUMIFS(Collection!$J:$J, Collection!$A:$A, $A35, Collection!$B:$B, N$2)</f>
        <v>0</v>
      </c>
      <c r="O35" s="75">
        <f>SUMIFS(Collection!$J:$J, Collection!$A:$A, $A35, Collection!$B:$B, O$2)</f>
        <v>0</v>
      </c>
      <c r="P35" s="75">
        <f>SUMIFS(Collection!$J:$J, Collection!$A:$A, $A35, Collection!$B:$B, P$2)</f>
        <v>0</v>
      </c>
      <c r="Q35" s="75">
        <f>SUMIFS(Collection!$J:$J, Collection!$A:$A, $A35, Collection!$B:$B, Q$2)</f>
        <v>0</v>
      </c>
      <c r="R35" s="75">
        <f>SUMIFS(Collection!$J:$J, Collection!$A:$A, $A35, Collection!$B:$B, R$2)</f>
        <v>0</v>
      </c>
      <c r="S35" s="75">
        <f>SUMIFS(Collection!$J:$J, Collection!$A:$A, $A35, Collection!$B:$B, S$2)</f>
        <v>0</v>
      </c>
      <c r="T35" s="75">
        <f>SUMIFS(Collection!$J:$J, Collection!$A:$A, $A35, Collection!$B:$B, T$2)</f>
        <v>0</v>
      </c>
      <c r="U35" s="75">
        <f>SUMIFS(Collection!$J:$J, Collection!$A:$A, $A35, Collection!$B:$B, U$2)</f>
        <v>0</v>
      </c>
      <c r="V35" s="75">
        <f>SUMIFS(Collection!$J:$J, Collection!$A:$A, $A35, Collection!$B:$B, V$2)</f>
        <v>0</v>
      </c>
      <c r="W35" s="75">
        <f>SUMIFS(Collection!$J:$J, Collection!$A:$A, $A35, Collection!$B:$B, W$2)</f>
        <v>0</v>
      </c>
      <c r="X35" s="75">
        <f>SUMIFS(Collection!$J:$J, Collection!$A:$A, $A35, Collection!$B:$B, X$2)</f>
        <v>0</v>
      </c>
      <c r="Y35" s="75">
        <f>SUMIFS(Collection!$J:$J, Collection!$A:$A, $A35, Collection!$B:$B, Y$2)</f>
        <v>0</v>
      </c>
    </row>
    <row r="36" spans="1:25">
      <c r="A36" s="60">
        <f t="shared" si="0"/>
        <v>42899</v>
      </c>
      <c r="B36" s="75">
        <f>SUMIFS(Collection!$J:$J, Collection!$A:$A, $A36, Collection!$B:$B, B$2)</f>
        <v>0</v>
      </c>
      <c r="C36" s="75">
        <f>SUMIFS(Collection!$J:$J, Collection!$A:$A, $A36, Collection!$B:$B, C$2)</f>
        <v>0</v>
      </c>
      <c r="D36" s="75">
        <f>SUMIFS(Collection!$J:$J, Collection!$A:$A, $A36, Collection!$B:$B, D$2)</f>
        <v>0</v>
      </c>
      <c r="E36" s="75">
        <f>SUMIFS(Collection!$J:$J, Collection!$A:$A, $A36, Collection!$B:$B, E$2)</f>
        <v>0</v>
      </c>
      <c r="F36" s="75">
        <f>SUMIFS(Collection!$J:$J, Collection!$A:$A, $A36, Collection!$B:$B, F$2)</f>
        <v>0</v>
      </c>
      <c r="G36" s="75">
        <f>SUMIFS(Collection!$J:$J, Collection!$A:$A, $A36, Collection!$B:$B, G$2)</f>
        <v>0</v>
      </c>
      <c r="H36" s="75">
        <f>SUMIFS(Collection!$J:$J, Collection!$A:$A, $A36, Collection!$B:$B, H$2)</f>
        <v>0</v>
      </c>
      <c r="I36" s="75">
        <f>SUMIFS(Collection!$J:$J, Collection!$A:$A, $A36, Collection!$B:$B, I$2)</f>
        <v>0</v>
      </c>
      <c r="J36" s="75">
        <f>SUMIFS(Collection!$J:$J, Collection!$A:$A, $A36, Collection!$B:$B, J$2)</f>
        <v>0</v>
      </c>
      <c r="K36" s="75">
        <f>SUMIFS(Collection!$J:$J, Collection!$A:$A, $A36, Collection!$B:$B, K$2)</f>
        <v>0</v>
      </c>
      <c r="L36" s="75">
        <f>SUMIFS(Collection!$J:$J, Collection!$A:$A, $A36, Collection!$B:$B, L$2)</f>
        <v>0</v>
      </c>
      <c r="M36" s="75">
        <f>SUMIFS(Collection!$J:$J, Collection!$A:$A, $A36, Collection!$B:$B, M$2)</f>
        <v>0</v>
      </c>
      <c r="N36" s="75">
        <f>SUMIFS(Collection!$J:$J, Collection!$A:$A, $A36, Collection!$B:$B, N$2)</f>
        <v>0</v>
      </c>
      <c r="O36" s="75">
        <f>SUMIFS(Collection!$J:$J, Collection!$A:$A, $A36, Collection!$B:$B, O$2)</f>
        <v>0</v>
      </c>
      <c r="P36" s="75">
        <f>SUMIFS(Collection!$J:$J, Collection!$A:$A, $A36, Collection!$B:$B, P$2)</f>
        <v>0</v>
      </c>
      <c r="Q36" s="75">
        <f>SUMIFS(Collection!$J:$J, Collection!$A:$A, $A36, Collection!$B:$B, Q$2)</f>
        <v>0</v>
      </c>
      <c r="R36" s="75">
        <f>SUMIFS(Collection!$J:$J, Collection!$A:$A, $A36, Collection!$B:$B, R$2)</f>
        <v>0</v>
      </c>
      <c r="S36" s="75">
        <f>SUMIFS(Collection!$J:$J, Collection!$A:$A, $A36, Collection!$B:$B, S$2)</f>
        <v>0</v>
      </c>
      <c r="T36" s="75">
        <f>SUMIFS(Collection!$J:$J, Collection!$A:$A, $A36, Collection!$B:$B, T$2)</f>
        <v>0</v>
      </c>
      <c r="U36" s="75">
        <f>SUMIFS(Collection!$J:$J, Collection!$A:$A, $A36, Collection!$B:$B, U$2)</f>
        <v>0</v>
      </c>
      <c r="V36" s="75">
        <f>SUMIFS(Collection!$J:$J, Collection!$A:$A, $A36, Collection!$B:$B, V$2)</f>
        <v>0</v>
      </c>
      <c r="W36" s="75">
        <f>SUMIFS(Collection!$J:$J, Collection!$A:$A, $A36, Collection!$B:$B, W$2)</f>
        <v>0</v>
      </c>
      <c r="X36" s="75">
        <f>SUMIFS(Collection!$J:$J, Collection!$A:$A, $A36, Collection!$B:$B, X$2)</f>
        <v>0</v>
      </c>
      <c r="Y36" s="75">
        <f>SUMIFS(Collection!$J:$J, Collection!$A:$A, $A36, Collection!$B:$B, Y$2)</f>
        <v>0</v>
      </c>
    </row>
    <row r="37" spans="1:25">
      <c r="A37" s="60">
        <f t="shared" si="0"/>
        <v>42900</v>
      </c>
      <c r="B37" s="75">
        <f>SUMIFS(Collection!$J:$J, Collection!$A:$A, $A37, Collection!$B:$B, B$2)</f>
        <v>0</v>
      </c>
      <c r="C37" s="75">
        <f>SUMIFS(Collection!$J:$J, Collection!$A:$A, $A37, Collection!$B:$B, C$2)</f>
        <v>0</v>
      </c>
      <c r="D37" s="75">
        <f>SUMIFS(Collection!$J:$J, Collection!$A:$A, $A37, Collection!$B:$B, D$2)</f>
        <v>0</v>
      </c>
      <c r="E37" s="75">
        <f>SUMIFS(Collection!$J:$J, Collection!$A:$A, $A37, Collection!$B:$B, E$2)</f>
        <v>0</v>
      </c>
      <c r="F37" s="75">
        <f>SUMIFS(Collection!$J:$J, Collection!$A:$A, $A37, Collection!$B:$B, F$2)</f>
        <v>0</v>
      </c>
      <c r="G37" s="75">
        <f>SUMIFS(Collection!$J:$J, Collection!$A:$A, $A37, Collection!$B:$B, G$2)</f>
        <v>0</v>
      </c>
      <c r="H37" s="75">
        <f>SUMIFS(Collection!$J:$J, Collection!$A:$A, $A37, Collection!$B:$B, H$2)</f>
        <v>0</v>
      </c>
      <c r="I37" s="75">
        <f>SUMIFS(Collection!$J:$J, Collection!$A:$A, $A37, Collection!$B:$B, I$2)</f>
        <v>0</v>
      </c>
      <c r="J37" s="75">
        <f>SUMIFS(Collection!$J:$J, Collection!$A:$A, $A37, Collection!$B:$B, J$2)</f>
        <v>0</v>
      </c>
      <c r="K37" s="75">
        <f>SUMIFS(Collection!$J:$J, Collection!$A:$A, $A37, Collection!$B:$B, K$2)</f>
        <v>0</v>
      </c>
      <c r="L37" s="75">
        <f>SUMIFS(Collection!$J:$J, Collection!$A:$A, $A37, Collection!$B:$B, L$2)</f>
        <v>0</v>
      </c>
      <c r="M37" s="75">
        <f>SUMIFS(Collection!$J:$J, Collection!$A:$A, $A37, Collection!$B:$B, M$2)</f>
        <v>0</v>
      </c>
      <c r="N37" s="75">
        <f>SUMIFS(Collection!$J:$J, Collection!$A:$A, $A37, Collection!$B:$B, N$2)</f>
        <v>0</v>
      </c>
      <c r="O37" s="75">
        <f>SUMIFS(Collection!$J:$J, Collection!$A:$A, $A37, Collection!$B:$B, O$2)</f>
        <v>0</v>
      </c>
      <c r="P37" s="75">
        <f>SUMIFS(Collection!$J:$J, Collection!$A:$A, $A37, Collection!$B:$B, P$2)</f>
        <v>0</v>
      </c>
      <c r="Q37" s="75">
        <f>SUMIFS(Collection!$J:$J, Collection!$A:$A, $A37, Collection!$B:$B, Q$2)</f>
        <v>0</v>
      </c>
      <c r="R37" s="75">
        <f>SUMIFS(Collection!$J:$J, Collection!$A:$A, $A37, Collection!$B:$B, R$2)</f>
        <v>0</v>
      </c>
      <c r="S37" s="75">
        <f>SUMIFS(Collection!$J:$J, Collection!$A:$A, $A37, Collection!$B:$B, S$2)</f>
        <v>0</v>
      </c>
      <c r="T37" s="75">
        <f>SUMIFS(Collection!$J:$J, Collection!$A:$A, $A37, Collection!$B:$B, T$2)</f>
        <v>0</v>
      </c>
      <c r="U37" s="75">
        <f>SUMIFS(Collection!$J:$J, Collection!$A:$A, $A37, Collection!$B:$B, U$2)</f>
        <v>0</v>
      </c>
      <c r="V37" s="75">
        <f>SUMIFS(Collection!$J:$J, Collection!$A:$A, $A37, Collection!$B:$B, V$2)</f>
        <v>0</v>
      </c>
      <c r="W37" s="75">
        <f>SUMIFS(Collection!$J:$J, Collection!$A:$A, $A37, Collection!$B:$B, W$2)</f>
        <v>0</v>
      </c>
      <c r="X37" s="75">
        <f>SUMIFS(Collection!$J:$J, Collection!$A:$A, $A37, Collection!$B:$B, X$2)</f>
        <v>0</v>
      </c>
      <c r="Y37" s="75">
        <f>SUMIFS(Collection!$J:$J, Collection!$A:$A, $A37, Collection!$B:$B, Y$2)</f>
        <v>0</v>
      </c>
    </row>
    <row r="38" spans="1:25">
      <c r="A38" s="60">
        <f t="shared" si="0"/>
        <v>42901</v>
      </c>
      <c r="B38" s="75">
        <f>SUMIFS(Collection!$J:$J, Collection!$A:$A, $A38, Collection!$B:$B, B$2)</f>
        <v>0</v>
      </c>
      <c r="C38" s="75">
        <f>SUMIFS(Collection!$J:$J, Collection!$A:$A, $A38, Collection!$B:$B, C$2)</f>
        <v>0</v>
      </c>
      <c r="D38" s="75">
        <f>SUMIFS(Collection!$J:$J, Collection!$A:$A, $A38, Collection!$B:$B, D$2)</f>
        <v>0</v>
      </c>
      <c r="E38" s="75">
        <f>SUMIFS(Collection!$J:$J, Collection!$A:$A, $A38, Collection!$B:$B, E$2)</f>
        <v>0</v>
      </c>
      <c r="F38" s="75">
        <f>SUMIFS(Collection!$J:$J, Collection!$A:$A, $A38, Collection!$B:$B, F$2)</f>
        <v>0</v>
      </c>
      <c r="G38" s="75">
        <f>SUMIFS(Collection!$J:$J, Collection!$A:$A, $A38, Collection!$B:$B, G$2)</f>
        <v>0</v>
      </c>
      <c r="H38" s="75">
        <f>SUMIFS(Collection!$J:$J, Collection!$A:$A, $A38, Collection!$B:$B, H$2)</f>
        <v>0</v>
      </c>
      <c r="I38" s="75">
        <f>SUMIFS(Collection!$J:$J, Collection!$A:$A, $A38, Collection!$B:$B, I$2)</f>
        <v>0</v>
      </c>
      <c r="J38" s="75">
        <f>SUMIFS(Collection!$J:$J, Collection!$A:$A, $A38, Collection!$B:$B, J$2)</f>
        <v>0</v>
      </c>
      <c r="K38" s="75">
        <f>SUMIFS(Collection!$J:$J, Collection!$A:$A, $A38, Collection!$B:$B, K$2)</f>
        <v>0</v>
      </c>
      <c r="L38" s="75">
        <f>SUMIFS(Collection!$J:$J, Collection!$A:$A, $A38, Collection!$B:$B, L$2)</f>
        <v>0</v>
      </c>
      <c r="M38" s="75">
        <f>SUMIFS(Collection!$J:$J, Collection!$A:$A, $A38, Collection!$B:$B, M$2)</f>
        <v>0</v>
      </c>
      <c r="N38" s="75">
        <f>SUMIFS(Collection!$J:$J, Collection!$A:$A, $A38, Collection!$B:$B, N$2)</f>
        <v>0</v>
      </c>
      <c r="O38" s="75">
        <f>SUMIFS(Collection!$J:$J, Collection!$A:$A, $A38, Collection!$B:$B, O$2)</f>
        <v>0</v>
      </c>
      <c r="P38" s="75">
        <f>SUMIFS(Collection!$J:$J, Collection!$A:$A, $A38, Collection!$B:$B, P$2)</f>
        <v>0</v>
      </c>
      <c r="Q38" s="75">
        <f>SUMIFS(Collection!$J:$J, Collection!$A:$A, $A38, Collection!$B:$B, Q$2)</f>
        <v>0</v>
      </c>
      <c r="R38" s="75">
        <f>SUMIFS(Collection!$J:$J, Collection!$A:$A, $A38, Collection!$B:$B, R$2)</f>
        <v>0</v>
      </c>
      <c r="S38" s="75">
        <f>SUMIFS(Collection!$J:$J, Collection!$A:$A, $A38, Collection!$B:$B, S$2)</f>
        <v>0</v>
      </c>
      <c r="T38" s="75">
        <f>SUMIFS(Collection!$J:$J, Collection!$A:$A, $A38, Collection!$B:$B, T$2)</f>
        <v>0</v>
      </c>
      <c r="U38" s="75">
        <f>SUMIFS(Collection!$J:$J, Collection!$A:$A, $A38, Collection!$B:$B, U$2)</f>
        <v>0</v>
      </c>
      <c r="V38" s="75">
        <f>SUMIFS(Collection!$J:$J, Collection!$A:$A, $A38, Collection!$B:$B, V$2)</f>
        <v>0</v>
      </c>
      <c r="W38" s="75">
        <f>SUMIFS(Collection!$J:$J, Collection!$A:$A, $A38, Collection!$B:$B, W$2)</f>
        <v>0</v>
      </c>
      <c r="X38" s="75">
        <f>SUMIFS(Collection!$J:$J, Collection!$A:$A, $A38, Collection!$B:$B, X$2)</f>
        <v>0</v>
      </c>
      <c r="Y38" s="75">
        <f>SUMIFS(Collection!$J:$J, Collection!$A:$A, $A38, Collection!$B:$B, Y$2)</f>
        <v>0</v>
      </c>
    </row>
    <row r="39" spans="1:25">
      <c r="A39" s="60">
        <f t="shared" si="0"/>
        <v>42902</v>
      </c>
      <c r="B39" s="75">
        <f>SUMIFS(Collection!$J:$J, Collection!$A:$A, $A39, Collection!$B:$B, B$2)</f>
        <v>0</v>
      </c>
      <c r="C39" s="75">
        <f>SUMIFS(Collection!$J:$J, Collection!$A:$A, $A39, Collection!$B:$B, C$2)</f>
        <v>0</v>
      </c>
      <c r="D39" s="75">
        <f>SUMIFS(Collection!$J:$J, Collection!$A:$A, $A39, Collection!$B:$B, D$2)</f>
        <v>0</v>
      </c>
      <c r="E39" s="75">
        <f>SUMIFS(Collection!$J:$J, Collection!$A:$A, $A39, Collection!$B:$B, E$2)</f>
        <v>0</v>
      </c>
      <c r="F39" s="75">
        <f>SUMIFS(Collection!$J:$J, Collection!$A:$A, $A39, Collection!$B:$B, F$2)</f>
        <v>0</v>
      </c>
      <c r="G39" s="75">
        <f>SUMIFS(Collection!$J:$J, Collection!$A:$A, $A39, Collection!$B:$B, G$2)</f>
        <v>0</v>
      </c>
      <c r="H39" s="75">
        <f>SUMIFS(Collection!$J:$J, Collection!$A:$A, $A39, Collection!$B:$B, H$2)</f>
        <v>0</v>
      </c>
      <c r="I39" s="75">
        <f>SUMIFS(Collection!$J:$J, Collection!$A:$A, $A39, Collection!$B:$B, I$2)</f>
        <v>0</v>
      </c>
      <c r="J39" s="75">
        <f>SUMIFS(Collection!$J:$J, Collection!$A:$A, $A39, Collection!$B:$B, J$2)</f>
        <v>0</v>
      </c>
      <c r="K39" s="75">
        <f>SUMIFS(Collection!$J:$J, Collection!$A:$A, $A39, Collection!$B:$B, K$2)</f>
        <v>0</v>
      </c>
      <c r="L39" s="75">
        <f>SUMIFS(Collection!$J:$J, Collection!$A:$A, $A39, Collection!$B:$B, L$2)</f>
        <v>0</v>
      </c>
      <c r="M39" s="75">
        <f>SUMIFS(Collection!$J:$J, Collection!$A:$A, $A39, Collection!$B:$B, M$2)</f>
        <v>0</v>
      </c>
      <c r="N39" s="75">
        <f>SUMIFS(Collection!$J:$J, Collection!$A:$A, $A39, Collection!$B:$B, N$2)</f>
        <v>0</v>
      </c>
      <c r="O39" s="75">
        <f>SUMIFS(Collection!$J:$J, Collection!$A:$A, $A39, Collection!$B:$B, O$2)</f>
        <v>0</v>
      </c>
      <c r="P39" s="75">
        <f>SUMIFS(Collection!$J:$J, Collection!$A:$A, $A39, Collection!$B:$B, P$2)</f>
        <v>0</v>
      </c>
      <c r="Q39" s="75">
        <f>SUMIFS(Collection!$J:$J, Collection!$A:$A, $A39, Collection!$B:$B, Q$2)</f>
        <v>0</v>
      </c>
      <c r="R39" s="75">
        <f>SUMIFS(Collection!$J:$J, Collection!$A:$A, $A39, Collection!$B:$B, R$2)</f>
        <v>0</v>
      </c>
      <c r="S39" s="75">
        <f>SUMIFS(Collection!$J:$J, Collection!$A:$A, $A39, Collection!$B:$B, S$2)</f>
        <v>0</v>
      </c>
      <c r="T39" s="75">
        <f>SUMIFS(Collection!$J:$J, Collection!$A:$A, $A39, Collection!$B:$B, T$2)</f>
        <v>0</v>
      </c>
      <c r="U39" s="75">
        <f>SUMIFS(Collection!$J:$J, Collection!$A:$A, $A39, Collection!$B:$B, U$2)</f>
        <v>0</v>
      </c>
      <c r="V39" s="75">
        <f>SUMIFS(Collection!$J:$J, Collection!$A:$A, $A39, Collection!$B:$B, V$2)</f>
        <v>0</v>
      </c>
      <c r="W39" s="75">
        <f>SUMIFS(Collection!$J:$J, Collection!$A:$A, $A39, Collection!$B:$B, W$2)</f>
        <v>0</v>
      </c>
      <c r="X39" s="75">
        <f>SUMIFS(Collection!$J:$J, Collection!$A:$A, $A39, Collection!$B:$B, X$2)</f>
        <v>0</v>
      </c>
      <c r="Y39" s="75">
        <f>SUMIFS(Collection!$J:$J, Collection!$A:$A, $A39, Collection!$B:$B, Y$2)</f>
        <v>0</v>
      </c>
    </row>
    <row r="40" spans="1:25">
      <c r="A40" s="60">
        <f t="shared" si="0"/>
        <v>42903</v>
      </c>
      <c r="B40" s="75">
        <f>SUMIFS(Collection!$J:$J, Collection!$A:$A, $A40, Collection!$B:$B, B$2)</f>
        <v>0</v>
      </c>
      <c r="C40" s="75">
        <f>SUMIFS(Collection!$J:$J, Collection!$A:$A, $A40, Collection!$B:$B, C$2)</f>
        <v>0</v>
      </c>
      <c r="D40" s="75">
        <f>SUMIFS(Collection!$J:$J, Collection!$A:$A, $A40, Collection!$B:$B, D$2)</f>
        <v>0</v>
      </c>
      <c r="E40" s="75">
        <f>SUMIFS(Collection!$J:$J, Collection!$A:$A, $A40, Collection!$B:$B, E$2)</f>
        <v>0</v>
      </c>
      <c r="F40" s="75">
        <f>SUMIFS(Collection!$J:$J, Collection!$A:$A, $A40, Collection!$B:$B, F$2)</f>
        <v>0</v>
      </c>
      <c r="G40" s="75">
        <f>SUMIFS(Collection!$J:$J, Collection!$A:$A, $A40, Collection!$B:$B, G$2)</f>
        <v>0</v>
      </c>
      <c r="H40" s="75">
        <f>SUMIFS(Collection!$J:$J, Collection!$A:$A, $A40, Collection!$B:$B, H$2)</f>
        <v>0</v>
      </c>
      <c r="I40" s="75">
        <f>SUMIFS(Collection!$J:$J, Collection!$A:$A, $A40, Collection!$B:$B, I$2)</f>
        <v>0</v>
      </c>
      <c r="J40" s="75">
        <f>SUMIFS(Collection!$J:$J, Collection!$A:$A, $A40, Collection!$B:$B, J$2)</f>
        <v>0</v>
      </c>
      <c r="K40" s="75">
        <f>SUMIFS(Collection!$J:$J, Collection!$A:$A, $A40, Collection!$B:$B, K$2)</f>
        <v>0</v>
      </c>
      <c r="L40" s="75">
        <f>SUMIFS(Collection!$J:$J, Collection!$A:$A, $A40, Collection!$B:$B, L$2)</f>
        <v>0</v>
      </c>
      <c r="M40" s="75">
        <f>SUMIFS(Collection!$J:$J, Collection!$A:$A, $A40, Collection!$B:$B, M$2)</f>
        <v>0</v>
      </c>
      <c r="N40" s="75">
        <f>SUMIFS(Collection!$J:$J, Collection!$A:$A, $A40, Collection!$B:$B, N$2)</f>
        <v>0</v>
      </c>
      <c r="O40" s="75">
        <f>SUMIFS(Collection!$J:$J, Collection!$A:$A, $A40, Collection!$B:$B, O$2)</f>
        <v>0</v>
      </c>
      <c r="P40" s="75">
        <f>SUMIFS(Collection!$J:$J, Collection!$A:$A, $A40, Collection!$B:$B, P$2)</f>
        <v>0</v>
      </c>
      <c r="Q40" s="75">
        <f>SUMIFS(Collection!$J:$J, Collection!$A:$A, $A40, Collection!$B:$B, Q$2)</f>
        <v>0</v>
      </c>
      <c r="R40" s="75">
        <f>SUMIFS(Collection!$J:$J, Collection!$A:$A, $A40, Collection!$B:$B, R$2)</f>
        <v>0</v>
      </c>
      <c r="S40" s="75">
        <f>SUMIFS(Collection!$J:$J, Collection!$A:$A, $A40, Collection!$B:$B, S$2)</f>
        <v>0</v>
      </c>
      <c r="T40" s="75">
        <f>SUMIFS(Collection!$J:$J, Collection!$A:$A, $A40, Collection!$B:$B, T$2)</f>
        <v>0</v>
      </c>
      <c r="U40" s="75">
        <f>SUMIFS(Collection!$J:$J, Collection!$A:$A, $A40, Collection!$B:$B, U$2)</f>
        <v>0</v>
      </c>
      <c r="V40" s="75">
        <f>SUMIFS(Collection!$J:$J, Collection!$A:$A, $A40, Collection!$B:$B, V$2)</f>
        <v>0</v>
      </c>
      <c r="W40" s="75">
        <f>SUMIFS(Collection!$J:$J, Collection!$A:$A, $A40, Collection!$B:$B, W$2)</f>
        <v>0</v>
      </c>
      <c r="X40" s="75">
        <f>SUMIFS(Collection!$J:$J, Collection!$A:$A, $A40, Collection!$B:$B, X$2)</f>
        <v>0</v>
      </c>
      <c r="Y40" s="75">
        <f>SUMIFS(Collection!$J:$J, Collection!$A:$A, $A40, Collection!$B:$B, Y$2)</f>
        <v>0</v>
      </c>
    </row>
    <row r="41" spans="1:25">
      <c r="A41" s="60">
        <f t="shared" si="0"/>
        <v>42904</v>
      </c>
      <c r="B41" s="75">
        <f>SUMIFS(Collection!$J:$J, Collection!$A:$A, $A41, Collection!$B:$B, B$2)</f>
        <v>0</v>
      </c>
      <c r="C41" s="75">
        <f>SUMIFS(Collection!$J:$J, Collection!$A:$A, $A41, Collection!$B:$B, C$2)</f>
        <v>0</v>
      </c>
      <c r="D41" s="75">
        <f>SUMIFS(Collection!$J:$J, Collection!$A:$A, $A41, Collection!$B:$B, D$2)</f>
        <v>0</v>
      </c>
      <c r="E41" s="75">
        <f>SUMIFS(Collection!$J:$J, Collection!$A:$A, $A41, Collection!$B:$B, E$2)</f>
        <v>0</v>
      </c>
      <c r="F41" s="75">
        <f>SUMIFS(Collection!$J:$J, Collection!$A:$A, $A41, Collection!$B:$B, F$2)</f>
        <v>0</v>
      </c>
      <c r="G41" s="75">
        <f>SUMIFS(Collection!$J:$J, Collection!$A:$A, $A41, Collection!$B:$B, G$2)</f>
        <v>0</v>
      </c>
      <c r="H41" s="75">
        <f>SUMIFS(Collection!$J:$J, Collection!$A:$A, $A41, Collection!$B:$B, H$2)</f>
        <v>0</v>
      </c>
      <c r="I41" s="75">
        <f>SUMIFS(Collection!$J:$J, Collection!$A:$A, $A41, Collection!$B:$B, I$2)</f>
        <v>0</v>
      </c>
      <c r="J41" s="75">
        <f>SUMIFS(Collection!$J:$J, Collection!$A:$A, $A41, Collection!$B:$B, J$2)</f>
        <v>0</v>
      </c>
      <c r="K41" s="75">
        <f>SUMIFS(Collection!$J:$J, Collection!$A:$A, $A41, Collection!$B:$B, K$2)</f>
        <v>0</v>
      </c>
      <c r="L41" s="75">
        <f>SUMIFS(Collection!$J:$J, Collection!$A:$A, $A41, Collection!$B:$B, L$2)</f>
        <v>0</v>
      </c>
      <c r="M41" s="75">
        <f>SUMIFS(Collection!$J:$J, Collection!$A:$A, $A41, Collection!$B:$B, M$2)</f>
        <v>0</v>
      </c>
      <c r="N41" s="75">
        <f>SUMIFS(Collection!$J:$J, Collection!$A:$A, $A41, Collection!$B:$B, N$2)</f>
        <v>0</v>
      </c>
      <c r="O41" s="75">
        <f>SUMIFS(Collection!$J:$J, Collection!$A:$A, $A41, Collection!$B:$B, O$2)</f>
        <v>0</v>
      </c>
      <c r="P41" s="75">
        <f>SUMIFS(Collection!$J:$J, Collection!$A:$A, $A41, Collection!$B:$B, P$2)</f>
        <v>0</v>
      </c>
      <c r="Q41" s="75">
        <f>SUMIFS(Collection!$J:$J, Collection!$A:$A, $A41, Collection!$B:$B, Q$2)</f>
        <v>0</v>
      </c>
      <c r="R41" s="75">
        <f>SUMIFS(Collection!$J:$J, Collection!$A:$A, $A41, Collection!$B:$B, R$2)</f>
        <v>0</v>
      </c>
      <c r="S41" s="75">
        <f>SUMIFS(Collection!$J:$J, Collection!$A:$A, $A41, Collection!$B:$B, S$2)</f>
        <v>0</v>
      </c>
      <c r="T41" s="75">
        <f>SUMIFS(Collection!$J:$J, Collection!$A:$A, $A41, Collection!$B:$B, T$2)</f>
        <v>0</v>
      </c>
      <c r="U41" s="75">
        <f>SUMIFS(Collection!$J:$J, Collection!$A:$A, $A41, Collection!$B:$B, U$2)</f>
        <v>0</v>
      </c>
      <c r="V41" s="75">
        <f>SUMIFS(Collection!$J:$J, Collection!$A:$A, $A41, Collection!$B:$B, V$2)</f>
        <v>0</v>
      </c>
      <c r="W41" s="75">
        <f>SUMIFS(Collection!$J:$J, Collection!$A:$A, $A41, Collection!$B:$B, W$2)</f>
        <v>0</v>
      </c>
      <c r="X41" s="75">
        <f>SUMIFS(Collection!$J:$J, Collection!$A:$A, $A41, Collection!$B:$B, X$2)</f>
        <v>0</v>
      </c>
      <c r="Y41" s="75">
        <f>SUMIFS(Collection!$J:$J, Collection!$A:$A, $A41, Collection!$B:$B, Y$2)</f>
        <v>0</v>
      </c>
    </row>
    <row r="42" spans="1:25">
      <c r="A42" s="60">
        <f t="shared" si="0"/>
        <v>42905</v>
      </c>
      <c r="B42" s="75">
        <f>SUMIFS(Collection!$J:$J, Collection!$A:$A, $A42, Collection!$B:$B, B$2)</f>
        <v>0</v>
      </c>
      <c r="C42" s="75">
        <f>SUMIFS(Collection!$J:$J, Collection!$A:$A, $A42, Collection!$B:$B, C$2)</f>
        <v>0</v>
      </c>
      <c r="D42" s="75">
        <f>SUMIFS(Collection!$J:$J, Collection!$A:$A, $A42, Collection!$B:$B, D$2)</f>
        <v>0</v>
      </c>
      <c r="E42" s="75">
        <f>SUMIFS(Collection!$J:$J, Collection!$A:$A, $A42, Collection!$B:$B, E$2)</f>
        <v>0</v>
      </c>
      <c r="F42" s="75">
        <f>SUMIFS(Collection!$J:$J, Collection!$A:$A, $A42, Collection!$B:$B, F$2)</f>
        <v>0</v>
      </c>
      <c r="G42" s="75">
        <f>SUMIFS(Collection!$J:$J, Collection!$A:$A, $A42, Collection!$B:$B, G$2)</f>
        <v>0</v>
      </c>
      <c r="H42" s="75">
        <f>SUMIFS(Collection!$J:$J, Collection!$A:$A, $A42, Collection!$B:$B, H$2)</f>
        <v>0</v>
      </c>
      <c r="I42" s="75">
        <f>SUMIFS(Collection!$J:$J, Collection!$A:$A, $A42, Collection!$B:$B, I$2)</f>
        <v>0</v>
      </c>
      <c r="J42" s="75">
        <f>SUMIFS(Collection!$J:$J, Collection!$A:$A, $A42, Collection!$B:$B, J$2)</f>
        <v>0</v>
      </c>
      <c r="K42" s="75">
        <f>SUMIFS(Collection!$J:$J, Collection!$A:$A, $A42, Collection!$B:$B, K$2)</f>
        <v>0</v>
      </c>
      <c r="L42" s="75">
        <f>SUMIFS(Collection!$J:$J, Collection!$A:$A, $A42, Collection!$B:$B, L$2)</f>
        <v>0</v>
      </c>
      <c r="M42" s="75">
        <f>SUMIFS(Collection!$J:$J, Collection!$A:$A, $A42, Collection!$B:$B, M$2)</f>
        <v>0</v>
      </c>
      <c r="N42" s="75">
        <f>SUMIFS(Collection!$J:$J, Collection!$A:$A, $A42, Collection!$B:$B, N$2)</f>
        <v>0</v>
      </c>
      <c r="O42" s="75">
        <f>SUMIFS(Collection!$J:$J, Collection!$A:$A, $A42, Collection!$B:$B, O$2)</f>
        <v>0</v>
      </c>
      <c r="P42" s="75">
        <f>SUMIFS(Collection!$J:$J, Collection!$A:$A, $A42, Collection!$B:$B, P$2)</f>
        <v>0</v>
      </c>
      <c r="Q42" s="75">
        <f>SUMIFS(Collection!$J:$J, Collection!$A:$A, $A42, Collection!$B:$B, Q$2)</f>
        <v>0</v>
      </c>
      <c r="R42" s="75">
        <f>SUMIFS(Collection!$J:$J, Collection!$A:$A, $A42, Collection!$B:$B, R$2)</f>
        <v>0</v>
      </c>
      <c r="S42" s="75">
        <f>SUMIFS(Collection!$J:$J, Collection!$A:$A, $A42, Collection!$B:$B, S$2)</f>
        <v>0</v>
      </c>
      <c r="T42" s="75">
        <f>SUMIFS(Collection!$J:$J, Collection!$A:$A, $A42, Collection!$B:$B, T$2)</f>
        <v>0</v>
      </c>
      <c r="U42" s="75">
        <f>SUMIFS(Collection!$J:$J, Collection!$A:$A, $A42, Collection!$B:$B, U$2)</f>
        <v>0</v>
      </c>
      <c r="V42" s="75">
        <f>SUMIFS(Collection!$J:$J, Collection!$A:$A, $A42, Collection!$B:$B, V$2)</f>
        <v>0</v>
      </c>
      <c r="W42" s="75">
        <f>SUMIFS(Collection!$J:$J, Collection!$A:$A, $A42, Collection!$B:$B, W$2)</f>
        <v>0</v>
      </c>
      <c r="X42" s="75">
        <f>SUMIFS(Collection!$J:$J, Collection!$A:$A, $A42, Collection!$B:$B, X$2)</f>
        <v>0</v>
      </c>
      <c r="Y42" s="75">
        <f>SUMIFS(Collection!$J:$J, Collection!$A:$A, $A42, Collection!$B:$B, Y$2)</f>
        <v>0</v>
      </c>
    </row>
    <row r="43" spans="1:25">
      <c r="A43" s="60">
        <f t="shared" si="0"/>
        <v>42906</v>
      </c>
      <c r="B43" s="75">
        <f>SUMIFS(Collection!$J:$J, Collection!$A:$A, $A43, Collection!$B:$B, B$2)</f>
        <v>0</v>
      </c>
      <c r="C43" s="75">
        <f>SUMIFS(Collection!$J:$J, Collection!$A:$A, $A43, Collection!$B:$B, C$2)</f>
        <v>0</v>
      </c>
      <c r="D43" s="75">
        <f>SUMIFS(Collection!$J:$J, Collection!$A:$A, $A43, Collection!$B:$B, D$2)</f>
        <v>0</v>
      </c>
      <c r="E43" s="75">
        <f>SUMIFS(Collection!$J:$J, Collection!$A:$A, $A43, Collection!$B:$B, E$2)</f>
        <v>0</v>
      </c>
      <c r="F43" s="75">
        <f>SUMIFS(Collection!$J:$J, Collection!$A:$A, $A43, Collection!$B:$B, F$2)</f>
        <v>0</v>
      </c>
      <c r="G43" s="75">
        <f>SUMIFS(Collection!$J:$J, Collection!$A:$A, $A43, Collection!$B:$B, G$2)</f>
        <v>0</v>
      </c>
      <c r="H43" s="75">
        <f>SUMIFS(Collection!$J:$J, Collection!$A:$A, $A43, Collection!$B:$B, H$2)</f>
        <v>0</v>
      </c>
      <c r="I43" s="75">
        <f>SUMIFS(Collection!$J:$J, Collection!$A:$A, $A43, Collection!$B:$B, I$2)</f>
        <v>0</v>
      </c>
      <c r="J43" s="75">
        <f>SUMIFS(Collection!$J:$J, Collection!$A:$A, $A43, Collection!$B:$B, J$2)</f>
        <v>0</v>
      </c>
      <c r="K43" s="75">
        <f>SUMIFS(Collection!$J:$J, Collection!$A:$A, $A43, Collection!$B:$B, K$2)</f>
        <v>0</v>
      </c>
      <c r="L43" s="75">
        <f>SUMIFS(Collection!$J:$J, Collection!$A:$A, $A43, Collection!$B:$B, L$2)</f>
        <v>0</v>
      </c>
      <c r="M43" s="75">
        <f>SUMIFS(Collection!$J:$J, Collection!$A:$A, $A43, Collection!$B:$B, M$2)</f>
        <v>0</v>
      </c>
      <c r="N43" s="75">
        <f>SUMIFS(Collection!$J:$J, Collection!$A:$A, $A43, Collection!$B:$B, N$2)</f>
        <v>0</v>
      </c>
      <c r="O43" s="75">
        <f>SUMIFS(Collection!$J:$J, Collection!$A:$A, $A43, Collection!$B:$B, O$2)</f>
        <v>0</v>
      </c>
      <c r="P43" s="75">
        <f>SUMIFS(Collection!$J:$J, Collection!$A:$A, $A43, Collection!$B:$B, P$2)</f>
        <v>0</v>
      </c>
      <c r="Q43" s="75">
        <f>SUMIFS(Collection!$J:$J, Collection!$A:$A, $A43, Collection!$B:$B, Q$2)</f>
        <v>0</v>
      </c>
      <c r="R43" s="75">
        <f>SUMIFS(Collection!$J:$J, Collection!$A:$A, $A43, Collection!$B:$B, R$2)</f>
        <v>0</v>
      </c>
      <c r="S43" s="75">
        <f>SUMIFS(Collection!$J:$J, Collection!$A:$A, $A43, Collection!$B:$B, S$2)</f>
        <v>0</v>
      </c>
      <c r="T43" s="75">
        <f>SUMIFS(Collection!$J:$J, Collection!$A:$A, $A43, Collection!$B:$B, T$2)</f>
        <v>0</v>
      </c>
      <c r="U43" s="75">
        <f>SUMIFS(Collection!$J:$J, Collection!$A:$A, $A43, Collection!$B:$B, U$2)</f>
        <v>0</v>
      </c>
      <c r="V43" s="75">
        <f>SUMIFS(Collection!$J:$J, Collection!$A:$A, $A43, Collection!$B:$B, V$2)</f>
        <v>0</v>
      </c>
      <c r="W43" s="75">
        <f>SUMIFS(Collection!$J:$J, Collection!$A:$A, $A43, Collection!$B:$B, W$2)</f>
        <v>0</v>
      </c>
      <c r="X43" s="75">
        <f>SUMIFS(Collection!$J:$J, Collection!$A:$A, $A43, Collection!$B:$B, X$2)</f>
        <v>0</v>
      </c>
      <c r="Y43" s="75">
        <f>SUMIFS(Collection!$J:$J, Collection!$A:$A, $A43, Collection!$B:$B, Y$2)</f>
        <v>0</v>
      </c>
    </row>
    <row r="44" spans="1:25">
      <c r="A44" s="60">
        <f t="shared" si="0"/>
        <v>42907</v>
      </c>
      <c r="B44" s="75">
        <f>SUMIFS(Collection!$J:$J, Collection!$A:$A, $A44, Collection!$B:$B, B$2)</f>
        <v>0</v>
      </c>
      <c r="C44" s="75">
        <f>SUMIFS(Collection!$J:$J, Collection!$A:$A, $A44, Collection!$B:$B, C$2)</f>
        <v>0</v>
      </c>
      <c r="D44" s="75">
        <f>SUMIFS(Collection!$J:$J, Collection!$A:$A, $A44, Collection!$B:$B, D$2)</f>
        <v>0</v>
      </c>
      <c r="E44" s="75">
        <f>SUMIFS(Collection!$J:$J, Collection!$A:$A, $A44, Collection!$B:$B, E$2)</f>
        <v>0</v>
      </c>
      <c r="F44" s="75">
        <f>SUMIFS(Collection!$J:$J, Collection!$A:$A, $A44, Collection!$B:$B, F$2)</f>
        <v>0</v>
      </c>
      <c r="G44" s="75">
        <f>SUMIFS(Collection!$J:$J, Collection!$A:$A, $A44, Collection!$B:$B, G$2)</f>
        <v>0</v>
      </c>
      <c r="H44" s="75">
        <f>SUMIFS(Collection!$J:$J, Collection!$A:$A, $A44, Collection!$B:$B, H$2)</f>
        <v>0</v>
      </c>
      <c r="I44" s="75">
        <f>SUMIFS(Collection!$J:$J, Collection!$A:$A, $A44, Collection!$B:$B, I$2)</f>
        <v>0</v>
      </c>
      <c r="J44" s="75">
        <f>SUMIFS(Collection!$J:$J, Collection!$A:$A, $A44, Collection!$B:$B, J$2)</f>
        <v>0</v>
      </c>
      <c r="K44" s="75">
        <f>SUMIFS(Collection!$J:$J, Collection!$A:$A, $A44, Collection!$B:$B, K$2)</f>
        <v>0</v>
      </c>
      <c r="L44" s="75">
        <f>SUMIFS(Collection!$J:$J, Collection!$A:$A, $A44, Collection!$B:$B, L$2)</f>
        <v>0</v>
      </c>
      <c r="M44" s="75">
        <f>SUMIFS(Collection!$J:$J, Collection!$A:$A, $A44, Collection!$B:$B, M$2)</f>
        <v>0</v>
      </c>
      <c r="N44" s="75">
        <f>SUMIFS(Collection!$J:$J, Collection!$A:$A, $A44, Collection!$B:$B, N$2)</f>
        <v>0</v>
      </c>
      <c r="O44" s="75">
        <f>SUMIFS(Collection!$J:$J, Collection!$A:$A, $A44, Collection!$B:$B, O$2)</f>
        <v>0</v>
      </c>
      <c r="P44" s="75">
        <f>SUMIFS(Collection!$J:$J, Collection!$A:$A, $A44, Collection!$B:$B, P$2)</f>
        <v>0</v>
      </c>
      <c r="Q44" s="75">
        <f>SUMIFS(Collection!$J:$J, Collection!$A:$A, $A44, Collection!$B:$B, Q$2)</f>
        <v>0</v>
      </c>
      <c r="R44" s="75">
        <f>SUMIFS(Collection!$J:$J, Collection!$A:$A, $A44, Collection!$B:$B, R$2)</f>
        <v>0</v>
      </c>
      <c r="S44" s="75">
        <f>SUMIFS(Collection!$J:$J, Collection!$A:$A, $A44, Collection!$B:$B, S$2)</f>
        <v>0</v>
      </c>
      <c r="T44" s="75">
        <f>SUMIFS(Collection!$J:$J, Collection!$A:$A, $A44, Collection!$B:$B, T$2)</f>
        <v>0</v>
      </c>
      <c r="U44" s="75">
        <f>SUMIFS(Collection!$J:$J, Collection!$A:$A, $A44, Collection!$B:$B, U$2)</f>
        <v>0</v>
      </c>
      <c r="V44" s="75">
        <f>SUMIFS(Collection!$J:$J, Collection!$A:$A, $A44, Collection!$B:$B, V$2)</f>
        <v>0</v>
      </c>
      <c r="W44" s="75">
        <f>SUMIFS(Collection!$J:$J, Collection!$A:$A, $A44, Collection!$B:$B, W$2)</f>
        <v>0</v>
      </c>
      <c r="X44" s="75">
        <f>SUMIFS(Collection!$J:$J, Collection!$A:$A, $A44, Collection!$B:$B, X$2)</f>
        <v>0</v>
      </c>
      <c r="Y44" s="75">
        <f>SUMIFS(Collection!$J:$J, Collection!$A:$A, $A44, Collection!$B:$B, Y$2)</f>
        <v>0</v>
      </c>
    </row>
    <row r="45" spans="1:25">
      <c r="A45" s="60">
        <f t="shared" si="0"/>
        <v>42908</v>
      </c>
      <c r="B45" s="75">
        <f>SUMIFS(Collection!$J:$J, Collection!$A:$A, $A45, Collection!$B:$B, B$2)</f>
        <v>0</v>
      </c>
      <c r="C45" s="75">
        <f>SUMIFS(Collection!$J:$J, Collection!$A:$A, $A45, Collection!$B:$B, C$2)</f>
        <v>0</v>
      </c>
      <c r="D45" s="75">
        <f>SUMIFS(Collection!$J:$J, Collection!$A:$A, $A45, Collection!$B:$B, D$2)</f>
        <v>0</v>
      </c>
      <c r="E45" s="75">
        <f>SUMIFS(Collection!$J:$J, Collection!$A:$A, $A45, Collection!$B:$B, E$2)</f>
        <v>0</v>
      </c>
      <c r="F45" s="75">
        <f>SUMIFS(Collection!$J:$J, Collection!$A:$A, $A45, Collection!$B:$B, F$2)</f>
        <v>0</v>
      </c>
      <c r="G45" s="75">
        <f>SUMIFS(Collection!$J:$J, Collection!$A:$A, $A45, Collection!$B:$B, G$2)</f>
        <v>0</v>
      </c>
      <c r="H45" s="75">
        <f>SUMIFS(Collection!$J:$J, Collection!$A:$A, $A45, Collection!$B:$B, H$2)</f>
        <v>0</v>
      </c>
      <c r="I45" s="75">
        <f>SUMIFS(Collection!$J:$J, Collection!$A:$A, $A45, Collection!$B:$B, I$2)</f>
        <v>0</v>
      </c>
      <c r="J45" s="75">
        <f>SUMIFS(Collection!$J:$J, Collection!$A:$A, $A45, Collection!$B:$B, J$2)</f>
        <v>0</v>
      </c>
      <c r="K45" s="75">
        <f>SUMIFS(Collection!$J:$J, Collection!$A:$A, $A45, Collection!$B:$B, K$2)</f>
        <v>0</v>
      </c>
      <c r="L45" s="75">
        <f>SUMIFS(Collection!$J:$J, Collection!$A:$A, $A45, Collection!$B:$B, L$2)</f>
        <v>0</v>
      </c>
      <c r="M45" s="75">
        <f>SUMIFS(Collection!$J:$J, Collection!$A:$A, $A45, Collection!$B:$B, M$2)</f>
        <v>0</v>
      </c>
      <c r="N45" s="75">
        <f>SUMIFS(Collection!$J:$J, Collection!$A:$A, $A45, Collection!$B:$B, N$2)</f>
        <v>0</v>
      </c>
      <c r="O45" s="75">
        <f>SUMIFS(Collection!$J:$J, Collection!$A:$A, $A45, Collection!$B:$B, O$2)</f>
        <v>0</v>
      </c>
      <c r="P45" s="75">
        <f>SUMIFS(Collection!$J:$J, Collection!$A:$A, $A45, Collection!$B:$B, P$2)</f>
        <v>0</v>
      </c>
      <c r="Q45" s="75">
        <f>SUMIFS(Collection!$J:$J, Collection!$A:$A, $A45, Collection!$B:$B, Q$2)</f>
        <v>0</v>
      </c>
      <c r="R45" s="75">
        <f>SUMIFS(Collection!$J:$J, Collection!$A:$A, $A45, Collection!$B:$B, R$2)</f>
        <v>0</v>
      </c>
      <c r="S45" s="75">
        <f>SUMIFS(Collection!$J:$J, Collection!$A:$A, $A45, Collection!$B:$B, S$2)</f>
        <v>0</v>
      </c>
      <c r="T45" s="75">
        <f>SUMIFS(Collection!$J:$J, Collection!$A:$A, $A45, Collection!$B:$B, T$2)</f>
        <v>0</v>
      </c>
      <c r="U45" s="75">
        <f>SUMIFS(Collection!$J:$J, Collection!$A:$A, $A45, Collection!$B:$B, U$2)</f>
        <v>0</v>
      </c>
      <c r="V45" s="75">
        <f>SUMIFS(Collection!$J:$J, Collection!$A:$A, $A45, Collection!$B:$B, V$2)</f>
        <v>0</v>
      </c>
      <c r="W45" s="75">
        <f>SUMIFS(Collection!$J:$J, Collection!$A:$A, $A45, Collection!$B:$B, W$2)</f>
        <v>0</v>
      </c>
      <c r="X45" s="75">
        <f>SUMIFS(Collection!$J:$J, Collection!$A:$A, $A45, Collection!$B:$B, X$2)</f>
        <v>0</v>
      </c>
      <c r="Y45" s="75">
        <f>SUMIFS(Collection!$J:$J, Collection!$A:$A, $A45, Collection!$B:$B, Y$2)</f>
        <v>0</v>
      </c>
    </row>
    <row r="46" spans="1:25">
      <c r="A46" s="60">
        <f t="shared" si="0"/>
        <v>42909</v>
      </c>
      <c r="B46" s="75">
        <f>SUMIFS(Collection!$J:$J, Collection!$A:$A, $A46, Collection!$B:$B, B$2)</f>
        <v>0</v>
      </c>
      <c r="C46" s="75">
        <f>SUMIFS(Collection!$J:$J, Collection!$A:$A, $A46, Collection!$B:$B, C$2)</f>
        <v>0</v>
      </c>
      <c r="D46" s="75">
        <f>SUMIFS(Collection!$J:$J, Collection!$A:$A, $A46, Collection!$B:$B, D$2)</f>
        <v>0</v>
      </c>
      <c r="E46" s="75">
        <f>SUMIFS(Collection!$J:$J, Collection!$A:$A, $A46, Collection!$B:$B, E$2)</f>
        <v>0</v>
      </c>
      <c r="F46" s="75">
        <f>SUMIFS(Collection!$J:$J, Collection!$A:$A, $A46, Collection!$B:$B, F$2)</f>
        <v>0</v>
      </c>
      <c r="G46" s="75">
        <f>SUMIFS(Collection!$J:$J, Collection!$A:$A, $A46, Collection!$B:$B, G$2)</f>
        <v>0</v>
      </c>
      <c r="H46" s="75">
        <f>SUMIFS(Collection!$J:$J, Collection!$A:$A, $A46, Collection!$B:$B, H$2)</f>
        <v>0</v>
      </c>
      <c r="I46" s="75">
        <f>SUMIFS(Collection!$J:$J, Collection!$A:$A, $A46, Collection!$B:$B, I$2)</f>
        <v>0</v>
      </c>
      <c r="J46" s="75">
        <f>SUMIFS(Collection!$J:$J, Collection!$A:$A, $A46, Collection!$B:$B, J$2)</f>
        <v>0</v>
      </c>
      <c r="K46" s="75">
        <f>SUMIFS(Collection!$J:$J, Collection!$A:$A, $A46, Collection!$B:$B, K$2)</f>
        <v>0</v>
      </c>
      <c r="L46" s="75">
        <f>SUMIFS(Collection!$J:$J, Collection!$A:$A, $A46, Collection!$B:$B, L$2)</f>
        <v>0</v>
      </c>
      <c r="M46" s="75">
        <f>SUMIFS(Collection!$J:$J, Collection!$A:$A, $A46, Collection!$B:$B, M$2)</f>
        <v>0</v>
      </c>
      <c r="N46" s="75">
        <f>SUMIFS(Collection!$J:$J, Collection!$A:$A, $A46, Collection!$B:$B, N$2)</f>
        <v>0</v>
      </c>
      <c r="O46" s="75">
        <f>SUMIFS(Collection!$J:$J, Collection!$A:$A, $A46, Collection!$B:$B, O$2)</f>
        <v>0</v>
      </c>
      <c r="P46" s="75">
        <f>SUMIFS(Collection!$J:$J, Collection!$A:$A, $A46, Collection!$B:$B, P$2)</f>
        <v>0</v>
      </c>
      <c r="Q46" s="75">
        <f>SUMIFS(Collection!$J:$J, Collection!$A:$A, $A46, Collection!$B:$B, Q$2)</f>
        <v>0</v>
      </c>
      <c r="R46" s="75">
        <f>SUMIFS(Collection!$J:$J, Collection!$A:$A, $A46, Collection!$B:$B, R$2)</f>
        <v>0</v>
      </c>
      <c r="S46" s="75">
        <f>SUMIFS(Collection!$J:$J, Collection!$A:$A, $A46, Collection!$B:$B, S$2)</f>
        <v>0</v>
      </c>
      <c r="T46" s="75">
        <f>SUMIFS(Collection!$J:$J, Collection!$A:$A, $A46, Collection!$B:$B, T$2)</f>
        <v>0</v>
      </c>
      <c r="U46" s="75">
        <f>SUMIFS(Collection!$J:$J, Collection!$A:$A, $A46, Collection!$B:$B, U$2)</f>
        <v>0</v>
      </c>
      <c r="V46" s="75">
        <f>SUMIFS(Collection!$J:$J, Collection!$A:$A, $A46, Collection!$B:$B, V$2)</f>
        <v>0</v>
      </c>
      <c r="W46" s="75">
        <f>SUMIFS(Collection!$J:$J, Collection!$A:$A, $A46, Collection!$B:$B, W$2)</f>
        <v>0</v>
      </c>
      <c r="X46" s="75">
        <f>SUMIFS(Collection!$J:$J, Collection!$A:$A, $A46, Collection!$B:$B, X$2)</f>
        <v>0</v>
      </c>
      <c r="Y46" s="75">
        <f>SUMIFS(Collection!$J:$J, Collection!$A:$A, $A46, Collection!$B:$B, Y$2)</f>
        <v>0</v>
      </c>
    </row>
    <row r="47" spans="1:25">
      <c r="A47" s="60">
        <f t="shared" si="0"/>
        <v>42910</v>
      </c>
      <c r="B47" s="75">
        <f>SUMIFS(Collection!$J:$J, Collection!$A:$A, $A47, Collection!$B:$B, B$2)</f>
        <v>0</v>
      </c>
      <c r="C47" s="75">
        <f>SUMIFS(Collection!$J:$J, Collection!$A:$A, $A47, Collection!$B:$B, C$2)</f>
        <v>0</v>
      </c>
      <c r="D47" s="75">
        <f>SUMIFS(Collection!$J:$J, Collection!$A:$A, $A47, Collection!$B:$B, D$2)</f>
        <v>0</v>
      </c>
      <c r="E47" s="75">
        <f>SUMIFS(Collection!$J:$J, Collection!$A:$A, $A47, Collection!$B:$B, E$2)</f>
        <v>0</v>
      </c>
      <c r="F47" s="75">
        <f>SUMIFS(Collection!$J:$J, Collection!$A:$A, $A47, Collection!$B:$B, F$2)</f>
        <v>0</v>
      </c>
      <c r="G47" s="75">
        <f>SUMIFS(Collection!$J:$J, Collection!$A:$A, $A47, Collection!$B:$B, G$2)</f>
        <v>0</v>
      </c>
      <c r="H47" s="75">
        <f>SUMIFS(Collection!$J:$J, Collection!$A:$A, $A47, Collection!$B:$B, H$2)</f>
        <v>0</v>
      </c>
      <c r="I47" s="75">
        <f>SUMIFS(Collection!$J:$J, Collection!$A:$A, $A47, Collection!$B:$B, I$2)</f>
        <v>0</v>
      </c>
      <c r="J47" s="75">
        <f>SUMIFS(Collection!$J:$J, Collection!$A:$A, $A47, Collection!$B:$B, J$2)</f>
        <v>0</v>
      </c>
      <c r="K47" s="75">
        <f>SUMIFS(Collection!$J:$J, Collection!$A:$A, $A47, Collection!$B:$B, K$2)</f>
        <v>0</v>
      </c>
      <c r="L47" s="75">
        <f>SUMIFS(Collection!$J:$J, Collection!$A:$A, $A47, Collection!$B:$B, L$2)</f>
        <v>0</v>
      </c>
      <c r="M47" s="75">
        <f>SUMIFS(Collection!$J:$J, Collection!$A:$A, $A47, Collection!$B:$B, M$2)</f>
        <v>0</v>
      </c>
      <c r="N47" s="75">
        <f>SUMIFS(Collection!$J:$J, Collection!$A:$A, $A47, Collection!$B:$B, N$2)</f>
        <v>0</v>
      </c>
      <c r="O47" s="75">
        <f>SUMIFS(Collection!$J:$J, Collection!$A:$A, $A47, Collection!$B:$B, O$2)</f>
        <v>0</v>
      </c>
      <c r="P47" s="75">
        <f>SUMIFS(Collection!$J:$J, Collection!$A:$A, $A47, Collection!$B:$B, P$2)</f>
        <v>0</v>
      </c>
      <c r="Q47" s="75">
        <f>SUMIFS(Collection!$J:$J, Collection!$A:$A, $A47, Collection!$B:$B, Q$2)</f>
        <v>0</v>
      </c>
      <c r="R47" s="75">
        <f>SUMIFS(Collection!$J:$J, Collection!$A:$A, $A47, Collection!$B:$B, R$2)</f>
        <v>0</v>
      </c>
      <c r="S47" s="75">
        <f>SUMIFS(Collection!$J:$J, Collection!$A:$A, $A47, Collection!$B:$B, S$2)</f>
        <v>0</v>
      </c>
      <c r="T47" s="75">
        <f>SUMIFS(Collection!$J:$J, Collection!$A:$A, $A47, Collection!$B:$B, T$2)</f>
        <v>0</v>
      </c>
      <c r="U47" s="75">
        <f>SUMIFS(Collection!$J:$J, Collection!$A:$A, $A47, Collection!$B:$B, U$2)</f>
        <v>0</v>
      </c>
      <c r="V47" s="75">
        <f>SUMIFS(Collection!$J:$J, Collection!$A:$A, $A47, Collection!$B:$B, V$2)</f>
        <v>0</v>
      </c>
      <c r="W47" s="75">
        <f>SUMIFS(Collection!$J:$J, Collection!$A:$A, $A47, Collection!$B:$B, W$2)</f>
        <v>0</v>
      </c>
      <c r="X47" s="75">
        <f>SUMIFS(Collection!$J:$J, Collection!$A:$A, $A47, Collection!$B:$B, X$2)</f>
        <v>0</v>
      </c>
      <c r="Y47" s="75">
        <f>SUMIFS(Collection!$J:$J, Collection!$A:$A, $A47, Collection!$B:$B, Y$2)</f>
        <v>0</v>
      </c>
    </row>
    <row r="48" spans="1:25">
      <c r="A48" s="60">
        <f t="shared" si="0"/>
        <v>42911</v>
      </c>
      <c r="B48" s="75">
        <f>SUMIFS(Collection!$J:$J, Collection!$A:$A, $A48, Collection!$B:$B, B$2)</f>
        <v>0</v>
      </c>
      <c r="C48" s="75">
        <f>SUMIFS(Collection!$J:$J, Collection!$A:$A, $A48, Collection!$B:$B, C$2)</f>
        <v>0</v>
      </c>
      <c r="D48" s="75">
        <f>SUMIFS(Collection!$J:$J, Collection!$A:$A, $A48, Collection!$B:$B, D$2)</f>
        <v>0</v>
      </c>
      <c r="E48" s="75">
        <f>SUMIFS(Collection!$J:$J, Collection!$A:$A, $A48, Collection!$B:$B, E$2)</f>
        <v>0</v>
      </c>
      <c r="F48" s="75">
        <f>SUMIFS(Collection!$J:$J, Collection!$A:$A, $A48, Collection!$B:$B, F$2)</f>
        <v>0</v>
      </c>
      <c r="G48" s="75">
        <f>SUMIFS(Collection!$J:$J, Collection!$A:$A, $A48, Collection!$B:$B, G$2)</f>
        <v>0</v>
      </c>
      <c r="H48" s="75">
        <f>SUMIFS(Collection!$J:$J, Collection!$A:$A, $A48, Collection!$B:$B, H$2)</f>
        <v>0</v>
      </c>
      <c r="I48" s="75">
        <f>SUMIFS(Collection!$J:$J, Collection!$A:$A, $A48, Collection!$B:$B, I$2)</f>
        <v>0</v>
      </c>
      <c r="J48" s="75">
        <f>SUMIFS(Collection!$J:$J, Collection!$A:$A, $A48, Collection!$B:$B, J$2)</f>
        <v>0</v>
      </c>
      <c r="K48" s="75">
        <f>SUMIFS(Collection!$J:$J, Collection!$A:$A, $A48, Collection!$B:$B, K$2)</f>
        <v>0</v>
      </c>
      <c r="L48" s="75">
        <f>SUMIFS(Collection!$J:$J, Collection!$A:$A, $A48, Collection!$B:$B, L$2)</f>
        <v>0</v>
      </c>
      <c r="M48" s="75">
        <f>SUMIFS(Collection!$J:$J, Collection!$A:$A, $A48, Collection!$B:$B, M$2)</f>
        <v>0</v>
      </c>
      <c r="N48" s="75">
        <f>SUMIFS(Collection!$J:$J, Collection!$A:$A, $A48, Collection!$B:$B, N$2)</f>
        <v>0</v>
      </c>
      <c r="O48" s="75">
        <f>SUMIFS(Collection!$J:$J, Collection!$A:$A, $A48, Collection!$B:$B, O$2)</f>
        <v>0</v>
      </c>
      <c r="P48" s="75">
        <f>SUMIFS(Collection!$J:$J, Collection!$A:$A, $A48, Collection!$B:$B, P$2)</f>
        <v>0</v>
      </c>
      <c r="Q48" s="75">
        <f>SUMIFS(Collection!$J:$J, Collection!$A:$A, $A48, Collection!$B:$B, Q$2)</f>
        <v>0</v>
      </c>
      <c r="R48" s="75">
        <f>SUMIFS(Collection!$J:$J, Collection!$A:$A, $A48, Collection!$B:$B, R$2)</f>
        <v>0</v>
      </c>
      <c r="S48" s="75">
        <f>SUMIFS(Collection!$J:$J, Collection!$A:$A, $A48, Collection!$B:$B, S$2)</f>
        <v>0</v>
      </c>
      <c r="T48" s="75">
        <f>SUMIFS(Collection!$J:$J, Collection!$A:$A, $A48, Collection!$B:$B, T$2)</f>
        <v>0</v>
      </c>
      <c r="U48" s="75">
        <f>SUMIFS(Collection!$J:$J, Collection!$A:$A, $A48, Collection!$B:$B, U$2)</f>
        <v>0</v>
      </c>
      <c r="V48" s="75">
        <f>SUMIFS(Collection!$J:$J, Collection!$A:$A, $A48, Collection!$B:$B, V$2)</f>
        <v>0</v>
      </c>
      <c r="W48" s="75">
        <f>SUMIFS(Collection!$J:$J, Collection!$A:$A, $A48, Collection!$B:$B, W$2)</f>
        <v>0</v>
      </c>
      <c r="X48" s="75">
        <f>SUMIFS(Collection!$J:$J, Collection!$A:$A, $A48, Collection!$B:$B, X$2)</f>
        <v>0</v>
      </c>
      <c r="Y48" s="75">
        <f>SUMIFS(Collection!$J:$J, Collection!$A:$A, $A48, Collection!$B:$B, Y$2)</f>
        <v>0</v>
      </c>
    </row>
    <row r="49" spans="1:25">
      <c r="A49" s="60">
        <f t="shared" si="0"/>
        <v>42912</v>
      </c>
      <c r="B49" s="75">
        <f>SUMIFS(Collection!$J:$J, Collection!$A:$A, $A49, Collection!$B:$B, B$2)</f>
        <v>0</v>
      </c>
      <c r="C49" s="75">
        <f>SUMIFS(Collection!$J:$J, Collection!$A:$A, $A49, Collection!$B:$B, C$2)</f>
        <v>0</v>
      </c>
      <c r="D49" s="75">
        <f>SUMIFS(Collection!$J:$J, Collection!$A:$A, $A49, Collection!$B:$B, D$2)</f>
        <v>0</v>
      </c>
      <c r="E49" s="75">
        <f>SUMIFS(Collection!$J:$J, Collection!$A:$A, $A49, Collection!$B:$B, E$2)</f>
        <v>0</v>
      </c>
      <c r="F49" s="75">
        <f>SUMIFS(Collection!$J:$J, Collection!$A:$A, $A49, Collection!$B:$B, F$2)</f>
        <v>0</v>
      </c>
      <c r="G49" s="75">
        <f>SUMIFS(Collection!$J:$J, Collection!$A:$A, $A49, Collection!$B:$B, G$2)</f>
        <v>0</v>
      </c>
      <c r="H49" s="75">
        <f>SUMIFS(Collection!$J:$J, Collection!$A:$A, $A49, Collection!$B:$B, H$2)</f>
        <v>0</v>
      </c>
      <c r="I49" s="75">
        <f>SUMIFS(Collection!$J:$J, Collection!$A:$A, $A49, Collection!$B:$B, I$2)</f>
        <v>0</v>
      </c>
      <c r="J49" s="75">
        <f>SUMIFS(Collection!$J:$J, Collection!$A:$A, $A49, Collection!$B:$B, J$2)</f>
        <v>0</v>
      </c>
      <c r="K49" s="75">
        <f>SUMIFS(Collection!$J:$J, Collection!$A:$A, $A49, Collection!$B:$B, K$2)</f>
        <v>0</v>
      </c>
      <c r="L49" s="75">
        <f>SUMIFS(Collection!$J:$J, Collection!$A:$A, $A49, Collection!$B:$B, L$2)</f>
        <v>0</v>
      </c>
      <c r="M49" s="75">
        <f>SUMIFS(Collection!$J:$J, Collection!$A:$A, $A49, Collection!$B:$B, M$2)</f>
        <v>0</v>
      </c>
      <c r="N49" s="75">
        <f>SUMIFS(Collection!$J:$J, Collection!$A:$A, $A49, Collection!$B:$B, N$2)</f>
        <v>0</v>
      </c>
      <c r="O49" s="75">
        <f>SUMIFS(Collection!$J:$J, Collection!$A:$A, $A49, Collection!$B:$B, O$2)</f>
        <v>0</v>
      </c>
      <c r="P49" s="75">
        <f>SUMIFS(Collection!$J:$J, Collection!$A:$A, $A49, Collection!$B:$B, P$2)</f>
        <v>0</v>
      </c>
      <c r="Q49" s="75">
        <f>SUMIFS(Collection!$J:$J, Collection!$A:$A, $A49, Collection!$B:$B, Q$2)</f>
        <v>0</v>
      </c>
      <c r="R49" s="75">
        <f>SUMIFS(Collection!$J:$J, Collection!$A:$A, $A49, Collection!$B:$B, R$2)</f>
        <v>0</v>
      </c>
      <c r="S49" s="75">
        <f>SUMIFS(Collection!$J:$J, Collection!$A:$A, $A49, Collection!$B:$B, S$2)</f>
        <v>0</v>
      </c>
      <c r="T49" s="75">
        <f>SUMIFS(Collection!$J:$J, Collection!$A:$A, $A49, Collection!$B:$B, T$2)</f>
        <v>0</v>
      </c>
      <c r="U49" s="75">
        <f>SUMIFS(Collection!$J:$J, Collection!$A:$A, $A49, Collection!$B:$B, U$2)</f>
        <v>0</v>
      </c>
      <c r="V49" s="75">
        <f>SUMIFS(Collection!$J:$J, Collection!$A:$A, $A49, Collection!$B:$B, V$2)</f>
        <v>0</v>
      </c>
      <c r="W49" s="75">
        <f>SUMIFS(Collection!$J:$J, Collection!$A:$A, $A49, Collection!$B:$B, W$2)</f>
        <v>0</v>
      </c>
      <c r="X49" s="75">
        <f>SUMIFS(Collection!$J:$J, Collection!$A:$A, $A49, Collection!$B:$B, X$2)</f>
        <v>0</v>
      </c>
      <c r="Y49" s="75">
        <f>SUMIFS(Collection!$J:$J, Collection!$A:$A, $A49, Collection!$B:$B, Y$2)</f>
        <v>0</v>
      </c>
    </row>
    <row r="50" spans="1:25">
      <c r="A50" s="60">
        <f t="shared" si="0"/>
        <v>42913</v>
      </c>
      <c r="B50" s="75">
        <f>SUMIFS(Collection!$J:$J, Collection!$A:$A, $A50, Collection!$B:$B, B$2)</f>
        <v>0</v>
      </c>
      <c r="C50" s="75">
        <f>SUMIFS(Collection!$J:$J, Collection!$A:$A, $A50, Collection!$B:$B, C$2)</f>
        <v>0</v>
      </c>
      <c r="D50" s="75">
        <f>SUMIFS(Collection!$J:$J, Collection!$A:$A, $A50, Collection!$B:$B, D$2)</f>
        <v>0</v>
      </c>
      <c r="E50" s="75">
        <f>SUMIFS(Collection!$J:$J, Collection!$A:$A, $A50, Collection!$B:$B, E$2)</f>
        <v>0</v>
      </c>
      <c r="F50" s="75">
        <f>SUMIFS(Collection!$J:$J, Collection!$A:$A, $A50, Collection!$B:$B, F$2)</f>
        <v>0</v>
      </c>
      <c r="G50" s="75">
        <f>SUMIFS(Collection!$J:$J, Collection!$A:$A, $A50, Collection!$B:$B, G$2)</f>
        <v>0</v>
      </c>
      <c r="H50" s="75">
        <f>SUMIFS(Collection!$J:$J, Collection!$A:$A, $A50, Collection!$B:$B, H$2)</f>
        <v>0</v>
      </c>
      <c r="I50" s="75">
        <f>SUMIFS(Collection!$J:$J, Collection!$A:$A, $A50, Collection!$B:$B, I$2)</f>
        <v>0</v>
      </c>
      <c r="J50" s="75">
        <f>SUMIFS(Collection!$J:$J, Collection!$A:$A, $A50, Collection!$B:$B, J$2)</f>
        <v>0</v>
      </c>
      <c r="K50" s="75">
        <f>SUMIFS(Collection!$J:$J, Collection!$A:$A, $A50, Collection!$B:$B, K$2)</f>
        <v>0</v>
      </c>
      <c r="L50" s="75">
        <f>SUMIFS(Collection!$J:$J, Collection!$A:$A, $A50, Collection!$B:$B, L$2)</f>
        <v>0</v>
      </c>
      <c r="M50" s="75">
        <f>SUMIFS(Collection!$J:$J, Collection!$A:$A, $A50, Collection!$B:$B, M$2)</f>
        <v>0</v>
      </c>
      <c r="N50" s="75">
        <f>SUMIFS(Collection!$J:$J, Collection!$A:$A, $A50, Collection!$B:$B, N$2)</f>
        <v>0</v>
      </c>
      <c r="O50" s="75">
        <f>SUMIFS(Collection!$J:$J, Collection!$A:$A, $A50, Collection!$B:$B, O$2)</f>
        <v>0</v>
      </c>
      <c r="P50" s="75">
        <f>SUMIFS(Collection!$J:$J, Collection!$A:$A, $A50, Collection!$B:$B, P$2)</f>
        <v>0</v>
      </c>
      <c r="Q50" s="75">
        <f>SUMIFS(Collection!$J:$J, Collection!$A:$A, $A50, Collection!$B:$B, Q$2)</f>
        <v>0</v>
      </c>
      <c r="R50" s="75">
        <f>SUMIFS(Collection!$J:$J, Collection!$A:$A, $A50, Collection!$B:$B, R$2)</f>
        <v>0</v>
      </c>
      <c r="S50" s="75">
        <f>SUMIFS(Collection!$J:$J, Collection!$A:$A, $A50, Collection!$B:$B, S$2)</f>
        <v>0</v>
      </c>
      <c r="T50" s="75">
        <f>SUMIFS(Collection!$J:$J, Collection!$A:$A, $A50, Collection!$B:$B, T$2)</f>
        <v>0</v>
      </c>
      <c r="U50" s="75">
        <f>SUMIFS(Collection!$J:$J, Collection!$A:$A, $A50, Collection!$B:$B, U$2)</f>
        <v>0</v>
      </c>
      <c r="V50" s="75">
        <f>SUMIFS(Collection!$J:$J, Collection!$A:$A, $A50, Collection!$B:$B, V$2)</f>
        <v>0</v>
      </c>
      <c r="W50" s="75">
        <f>SUMIFS(Collection!$J:$J, Collection!$A:$A, $A50, Collection!$B:$B, W$2)</f>
        <v>0</v>
      </c>
      <c r="X50" s="75">
        <f>SUMIFS(Collection!$J:$J, Collection!$A:$A, $A50, Collection!$B:$B, X$2)</f>
        <v>0</v>
      </c>
      <c r="Y50" s="75">
        <f>SUMIFS(Collection!$J:$J, Collection!$A:$A, $A50, Collection!$B:$B, Y$2)</f>
        <v>0</v>
      </c>
    </row>
    <row r="51" spans="1:25">
      <c r="A51" s="60">
        <f t="shared" si="0"/>
        <v>42914</v>
      </c>
      <c r="B51" s="75">
        <f>SUMIFS(Collection!$J:$J, Collection!$A:$A, $A51, Collection!$B:$B, B$2)</f>
        <v>0</v>
      </c>
      <c r="C51" s="75">
        <f>SUMIFS(Collection!$J:$J, Collection!$A:$A, $A51, Collection!$B:$B, C$2)</f>
        <v>0</v>
      </c>
      <c r="D51" s="75">
        <f>SUMIFS(Collection!$J:$J, Collection!$A:$A, $A51, Collection!$B:$B, D$2)</f>
        <v>0</v>
      </c>
      <c r="E51" s="75">
        <f>SUMIFS(Collection!$J:$J, Collection!$A:$A, $A51, Collection!$B:$B, E$2)</f>
        <v>0</v>
      </c>
      <c r="F51" s="75">
        <f>SUMIFS(Collection!$J:$J, Collection!$A:$A, $A51, Collection!$B:$B, F$2)</f>
        <v>0</v>
      </c>
      <c r="G51" s="75">
        <f>SUMIFS(Collection!$J:$J, Collection!$A:$A, $A51, Collection!$B:$B, G$2)</f>
        <v>0</v>
      </c>
      <c r="H51" s="75">
        <f>SUMIFS(Collection!$J:$J, Collection!$A:$A, $A51, Collection!$B:$B, H$2)</f>
        <v>0</v>
      </c>
      <c r="I51" s="75">
        <f>SUMIFS(Collection!$J:$J, Collection!$A:$A, $A51, Collection!$B:$B, I$2)</f>
        <v>0</v>
      </c>
      <c r="J51" s="75">
        <f>SUMIFS(Collection!$J:$J, Collection!$A:$A, $A51, Collection!$B:$B, J$2)</f>
        <v>0</v>
      </c>
      <c r="K51" s="75">
        <f>SUMIFS(Collection!$J:$J, Collection!$A:$A, $A51, Collection!$B:$B, K$2)</f>
        <v>0</v>
      </c>
      <c r="L51" s="75">
        <f>SUMIFS(Collection!$J:$J, Collection!$A:$A, $A51, Collection!$B:$B, L$2)</f>
        <v>0</v>
      </c>
      <c r="M51" s="75">
        <f>SUMIFS(Collection!$J:$J, Collection!$A:$A, $A51, Collection!$B:$B, M$2)</f>
        <v>0</v>
      </c>
      <c r="N51" s="75">
        <f>SUMIFS(Collection!$J:$J, Collection!$A:$A, $A51, Collection!$B:$B, N$2)</f>
        <v>0</v>
      </c>
      <c r="O51" s="75">
        <f>SUMIFS(Collection!$J:$J, Collection!$A:$A, $A51, Collection!$B:$B, O$2)</f>
        <v>0</v>
      </c>
      <c r="P51" s="75">
        <f>SUMIFS(Collection!$J:$J, Collection!$A:$A, $A51, Collection!$B:$B, P$2)</f>
        <v>0</v>
      </c>
      <c r="Q51" s="75">
        <f>SUMIFS(Collection!$J:$J, Collection!$A:$A, $A51, Collection!$B:$B, Q$2)</f>
        <v>0</v>
      </c>
      <c r="R51" s="75">
        <f>SUMIFS(Collection!$J:$J, Collection!$A:$A, $A51, Collection!$B:$B, R$2)</f>
        <v>0</v>
      </c>
      <c r="S51" s="75">
        <f>SUMIFS(Collection!$J:$J, Collection!$A:$A, $A51, Collection!$B:$B, S$2)</f>
        <v>0</v>
      </c>
      <c r="T51" s="75">
        <f>SUMIFS(Collection!$J:$J, Collection!$A:$A, $A51, Collection!$B:$B, T$2)</f>
        <v>0</v>
      </c>
      <c r="U51" s="75">
        <f>SUMIFS(Collection!$J:$J, Collection!$A:$A, $A51, Collection!$B:$B, U$2)</f>
        <v>0</v>
      </c>
      <c r="V51" s="75">
        <f>SUMIFS(Collection!$J:$J, Collection!$A:$A, $A51, Collection!$B:$B, V$2)</f>
        <v>0</v>
      </c>
      <c r="W51" s="75">
        <f>SUMIFS(Collection!$J:$J, Collection!$A:$A, $A51, Collection!$B:$B, W$2)</f>
        <v>0</v>
      </c>
      <c r="X51" s="75">
        <f>SUMIFS(Collection!$J:$J, Collection!$A:$A, $A51, Collection!$B:$B, X$2)</f>
        <v>0</v>
      </c>
      <c r="Y51" s="75">
        <f>SUMIFS(Collection!$J:$J, Collection!$A:$A, $A51, Collection!$B:$B, Y$2)</f>
        <v>0</v>
      </c>
    </row>
    <row r="52" spans="1:25">
      <c r="A52" s="60">
        <f t="shared" si="0"/>
        <v>42915</v>
      </c>
      <c r="B52" s="75">
        <f>SUMIFS(Collection!$J:$J, Collection!$A:$A, $A52, Collection!$B:$B, B$2)</f>
        <v>0</v>
      </c>
      <c r="C52" s="75">
        <f>SUMIFS(Collection!$J:$J, Collection!$A:$A, $A52, Collection!$B:$B, C$2)</f>
        <v>0</v>
      </c>
      <c r="D52" s="75">
        <f>SUMIFS(Collection!$J:$J, Collection!$A:$A, $A52, Collection!$B:$B, D$2)</f>
        <v>0</v>
      </c>
      <c r="E52" s="75">
        <f>SUMIFS(Collection!$J:$J, Collection!$A:$A, $A52, Collection!$B:$B, E$2)</f>
        <v>0</v>
      </c>
      <c r="F52" s="75">
        <f>SUMIFS(Collection!$J:$J, Collection!$A:$A, $A52, Collection!$B:$B, F$2)</f>
        <v>0</v>
      </c>
      <c r="G52" s="75">
        <f>SUMIFS(Collection!$J:$J, Collection!$A:$A, $A52, Collection!$B:$B, G$2)</f>
        <v>0</v>
      </c>
      <c r="H52" s="75">
        <f>SUMIFS(Collection!$J:$J, Collection!$A:$A, $A52, Collection!$B:$B, H$2)</f>
        <v>0</v>
      </c>
      <c r="I52" s="75">
        <f>SUMIFS(Collection!$J:$J, Collection!$A:$A, $A52, Collection!$B:$B, I$2)</f>
        <v>0</v>
      </c>
      <c r="J52" s="75">
        <f>SUMIFS(Collection!$J:$J, Collection!$A:$A, $A52, Collection!$B:$B, J$2)</f>
        <v>0</v>
      </c>
      <c r="K52" s="75">
        <f>SUMIFS(Collection!$J:$J, Collection!$A:$A, $A52, Collection!$B:$B, K$2)</f>
        <v>0</v>
      </c>
      <c r="L52" s="75">
        <f>SUMIFS(Collection!$J:$J, Collection!$A:$A, $A52, Collection!$B:$B, L$2)</f>
        <v>0</v>
      </c>
      <c r="M52" s="75">
        <f>SUMIFS(Collection!$J:$J, Collection!$A:$A, $A52, Collection!$B:$B, M$2)</f>
        <v>0</v>
      </c>
      <c r="N52" s="75">
        <f>SUMIFS(Collection!$J:$J, Collection!$A:$A, $A52, Collection!$B:$B, N$2)</f>
        <v>0</v>
      </c>
      <c r="O52" s="75">
        <f>SUMIFS(Collection!$J:$J, Collection!$A:$A, $A52, Collection!$B:$B, O$2)</f>
        <v>0</v>
      </c>
      <c r="P52" s="75">
        <f>SUMIFS(Collection!$J:$J, Collection!$A:$A, $A52, Collection!$B:$B, P$2)</f>
        <v>0</v>
      </c>
      <c r="Q52" s="75">
        <f>SUMIFS(Collection!$J:$J, Collection!$A:$A, $A52, Collection!$B:$B, Q$2)</f>
        <v>0</v>
      </c>
      <c r="R52" s="75">
        <f>SUMIFS(Collection!$J:$J, Collection!$A:$A, $A52, Collection!$B:$B, R$2)</f>
        <v>0</v>
      </c>
      <c r="S52" s="75">
        <f>SUMIFS(Collection!$J:$J, Collection!$A:$A, $A52, Collection!$B:$B, S$2)</f>
        <v>0</v>
      </c>
      <c r="T52" s="75">
        <f>SUMIFS(Collection!$J:$J, Collection!$A:$A, $A52, Collection!$B:$B, T$2)</f>
        <v>0</v>
      </c>
      <c r="U52" s="75">
        <f>SUMIFS(Collection!$J:$J, Collection!$A:$A, $A52, Collection!$B:$B, U$2)</f>
        <v>0</v>
      </c>
      <c r="V52" s="75">
        <f>SUMIFS(Collection!$J:$J, Collection!$A:$A, $A52, Collection!$B:$B, V$2)</f>
        <v>0</v>
      </c>
      <c r="W52" s="75">
        <f>SUMIFS(Collection!$J:$J, Collection!$A:$A, $A52, Collection!$B:$B, W$2)</f>
        <v>0</v>
      </c>
      <c r="X52" s="75">
        <f>SUMIFS(Collection!$J:$J, Collection!$A:$A, $A52, Collection!$B:$B, X$2)</f>
        <v>0</v>
      </c>
      <c r="Y52" s="75">
        <f>SUMIFS(Collection!$J:$J, Collection!$A:$A, $A52, Collection!$B:$B, Y$2)</f>
        <v>0</v>
      </c>
    </row>
    <row r="53" spans="1:25">
      <c r="A53" s="60">
        <f t="shared" si="0"/>
        <v>42916</v>
      </c>
      <c r="B53" s="75">
        <f>SUMIFS(Collection!$J:$J, Collection!$A:$A, $A53, Collection!$B:$B, B$2)</f>
        <v>0</v>
      </c>
      <c r="C53" s="75">
        <f>SUMIFS(Collection!$J:$J, Collection!$A:$A, $A53, Collection!$B:$B, C$2)</f>
        <v>0</v>
      </c>
      <c r="D53" s="75">
        <f>SUMIFS(Collection!$J:$J, Collection!$A:$A, $A53, Collection!$B:$B, D$2)</f>
        <v>0</v>
      </c>
      <c r="E53" s="75">
        <f>SUMIFS(Collection!$J:$J, Collection!$A:$A, $A53, Collection!$B:$B, E$2)</f>
        <v>0</v>
      </c>
      <c r="F53" s="75">
        <f>SUMIFS(Collection!$J:$J, Collection!$A:$A, $A53, Collection!$B:$B, F$2)</f>
        <v>0</v>
      </c>
      <c r="G53" s="75">
        <f>SUMIFS(Collection!$J:$J, Collection!$A:$A, $A53, Collection!$B:$B, G$2)</f>
        <v>0</v>
      </c>
      <c r="H53" s="75">
        <f>SUMIFS(Collection!$J:$J, Collection!$A:$A, $A53, Collection!$B:$B, H$2)</f>
        <v>0</v>
      </c>
      <c r="I53" s="75">
        <f>SUMIFS(Collection!$J:$J, Collection!$A:$A, $A53, Collection!$B:$B, I$2)</f>
        <v>0</v>
      </c>
      <c r="J53" s="75">
        <f>SUMIFS(Collection!$J:$J, Collection!$A:$A, $A53, Collection!$B:$B, J$2)</f>
        <v>0</v>
      </c>
      <c r="K53" s="75">
        <f>SUMIFS(Collection!$J:$J, Collection!$A:$A, $A53, Collection!$B:$B, K$2)</f>
        <v>0</v>
      </c>
      <c r="L53" s="75">
        <f>SUMIFS(Collection!$J:$J, Collection!$A:$A, $A53, Collection!$B:$B, L$2)</f>
        <v>0</v>
      </c>
      <c r="M53" s="75">
        <f>SUMIFS(Collection!$J:$J, Collection!$A:$A, $A53, Collection!$B:$B, M$2)</f>
        <v>0</v>
      </c>
      <c r="N53" s="75">
        <f>SUMIFS(Collection!$J:$J, Collection!$A:$A, $A53, Collection!$B:$B, N$2)</f>
        <v>0</v>
      </c>
      <c r="O53" s="75">
        <f>SUMIFS(Collection!$J:$J, Collection!$A:$A, $A53, Collection!$B:$B, O$2)</f>
        <v>0</v>
      </c>
      <c r="P53" s="75">
        <f>SUMIFS(Collection!$J:$J, Collection!$A:$A, $A53, Collection!$B:$B, P$2)</f>
        <v>0</v>
      </c>
      <c r="Q53" s="75">
        <f>SUMIFS(Collection!$J:$J, Collection!$A:$A, $A53, Collection!$B:$B, Q$2)</f>
        <v>0</v>
      </c>
      <c r="R53" s="75">
        <f>SUMIFS(Collection!$J:$J, Collection!$A:$A, $A53, Collection!$B:$B, R$2)</f>
        <v>0</v>
      </c>
      <c r="S53" s="75">
        <f>SUMIFS(Collection!$J:$J, Collection!$A:$A, $A53, Collection!$B:$B, S$2)</f>
        <v>0</v>
      </c>
      <c r="T53" s="75">
        <f>SUMIFS(Collection!$J:$J, Collection!$A:$A, $A53, Collection!$B:$B, T$2)</f>
        <v>0</v>
      </c>
      <c r="U53" s="75">
        <f>SUMIFS(Collection!$J:$J, Collection!$A:$A, $A53, Collection!$B:$B, U$2)</f>
        <v>0</v>
      </c>
      <c r="V53" s="75">
        <f>SUMIFS(Collection!$J:$J, Collection!$A:$A, $A53, Collection!$B:$B, V$2)</f>
        <v>0</v>
      </c>
      <c r="W53" s="75">
        <f>SUMIFS(Collection!$J:$J, Collection!$A:$A, $A53, Collection!$B:$B, W$2)</f>
        <v>0</v>
      </c>
      <c r="X53" s="75">
        <f>SUMIFS(Collection!$J:$J, Collection!$A:$A, $A53, Collection!$B:$B, X$2)</f>
        <v>0</v>
      </c>
      <c r="Y53" s="75">
        <f>SUMIFS(Collection!$J:$J, Collection!$A:$A, $A53, Collection!$B:$B, Y$2)</f>
        <v>0</v>
      </c>
    </row>
    <row r="54" spans="1:25">
      <c r="A54" s="60">
        <f t="shared" si="0"/>
        <v>42917</v>
      </c>
      <c r="B54" s="75">
        <f>SUMIFS(Collection!$J:$J, Collection!$A:$A, $A54, Collection!$B:$B, B$2)</f>
        <v>0</v>
      </c>
      <c r="C54" s="75">
        <f>SUMIFS(Collection!$J:$J, Collection!$A:$A, $A54, Collection!$B:$B, C$2)</f>
        <v>0</v>
      </c>
      <c r="D54" s="75">
        <f>SUMIFS(Collection!$J:$J, Collection!$A:$A, $A54, Collection!$B:$B, D$2)</f>
        <v>0</v>
      </c>
      <c r="E54" s="75">
        <f>SUMIFS(Collection!$J:$J, Collection!$A:$A, $A54, Collection!$B:$B, E$2)</f>
        <v>0</v>
      </c>
      <c r="F54" s="75">
        <f>SUMIFS(Collection!$J:$J, Collection!$A:$A, $A54, Collection!$B:$B, F$2)</f>
        <v>0</v>
      </c>
      <c r="G54" s="75">
        <f>SUMIFS(Collection!$J:$J, Collection!$A:$A, $A54, Collection!$B:$B, G$2)</f>
        <v>0</v>
      </c>
      <c r="H54" s="75">
        <f>SUMIFS(Collection!$J:$J, Collection!$A:$A, $A54, Collection!$B:$B, H$2)</f>
        <v>0</v>
      </c>
      <c r="I54" s="75">
        <f>SUMIFS(Collection!$J:$J, Collection!$A:$A, $A54, Collection!$B:$B, I$2)</f>
        <v>0</v>
      </c>
      <c r="J54" s="75">
        <f>SUMIFS(Collection!$J:$J, Collection!$A:$A, $A54, Collection!$B:$B, J$2)</f>
        <v>0</v>
      </c>
      <c r="K54" s="75">
        <f>SUMIFS(Collection!$J:$J, Collection!$A:$A, $A54, Collection!$B:$B, K$2)</f>
        <v>0</v>
      </c>
      <c r="L54" s="75">
        <f>SUMIFS(Collection!$J:$J, Collection!$A:$A, $A54, Collection!$B:$B, L$2)</f>
        <v>0</v>
      </c>
      <c r="M54" s="75">
        <f>SUMIFS(Collection!$J:$J, Collection!$A:$A, $A54, Collection!$B:$B, M$2)</f>
        <v>0</v>
      </c>
      <c r="N54" s="75">
        <f>SUMIFS(Collection!$J:$J, Collection!$A:$A, $A54, Collection!$B:$B, N$2)</f>
        <v>0</v>
      </c>
      <c r="O54" s="75">
        <f>SUMIFS(Collection!$J:$J, Collection!$A:$A, $A54, Collection!$B:$B, O$2)</f>
        <v>0</v>
      </c>
      <c r="P54" s="75">
        <f>SUMIFS(Collection!$J:$J, Collection!$A:$A, $A54, Collection!$B:$B, P$2)</f>
        <v>0</v>
      </c>
      <c r="Q54" s="75">
        <f>SUMIFS(Collection!$J:$J, Collection!$A:$A, $A54, Collection!$B:$B, Q$2)</f>
        <v>0</v>
      </c>
      <c r="R54" s="75">
        <f>SUMIFS(Collection!$J:$J, Collection!$A:$A, $A54, Collection!$B:$B, R$2)</f>
        <v>0</v>
      </c>
      <c r="S54" s="75">
        <f>SUMIFS(Collection!$J:$J, Collection!$A:$A, $A54, Collection!$B:$B, S$2)</f>
        <v>0</v>
      </c>
      <c r="T54" s="75">
        <f>SUMIFS(Collection!$J:$J, Collection!$A:$A, $A54, Collection!$B:$B, T$2)</f>
        <v>0</v>
      </c>
      <c r="U54" s="75">
        <f>SUMIFS(Collection!$J:$J, Collection!$A:$A, $A54, Collection!$B:$B, U$2)</f>
        <v>0</v>
      </c>
      <c r="V54" s="75">
        <f>SUMIFS(Collection!$J:$J, Collection!$A:$A, $A54, Collection!$B:$B, V$2)</f>
        <v>0</v>
      </c>
      <c r="W54" s="75">
        <f>SUMIFS(Collection!$J:$J, Collection!$A:$A, $A54, Collection!$B:$B, W$2)</f>
        <v>0</v>
      </c>
      <c r="X54" s="75">
        <f>SUMIFS(Collection!$J:$J, Collection!$A:$A, $A54, Collection!$B:$B, X$2)</f>
        <v>0</v>
      </c>
      <c r="Y54" s="75">
        <f>SUMIFS(Collection!$J:$J, Collection!$A:$A, $A54, Collection!$B:$B, Y$2)</f>
        <v>0</v>
      </c>
    </row>
    <row r="55" spans="1:25">
      <c r="A55" s="60">
        <f t="shared" si="0"/>
        <v>42918</v>
      </c>
      <c r="B55" s="75">
        <f>SUMIFS(Collection!$J:$J, Collection!$A:$A, $A55, Collection!$B:$B, B$2)</f>
        <v>0</v>
      </c>
      <c r="C55" s="75">
        <f>SUMIFS(Collection!$J:$J, Collection!$A:$A, $A55, Collection!$B:$B, C$2)</f>
        <v>0</v>
      </c>
      <c r="D55" s="75">
        <f>SUMIFS(Collection!$J:$J, Collection!$A:$A, $A55, Collection!$B:$B, D$2)</f>
        <v>0</v>
      </c>
      <c r="E55" s="75">
        <f>SUMIFS(Collection!$J:$J, Collection!$A:$A, $A55, Collection!$B:$B, E$2)</f>
        <v>0</v>
      </c>
      <c r="F55" s="75">
        <f>SUMIFS(Collection!$J:$J, Collection!$A:$A, $A55, Collection!$B:$B, F$2)</f>
        <v>0</v>
      </c>
      <c r="G55" s="75">
        <f>SUMIFS(Collection!$J:$J, Collection!$A:$A, $A55, Collection!$B:$B, G$2)</f>
        <v>0</v>
      </c>
      <c r="H55" s="75">
        <f>SUMIFS(Collection!$J:$J, Collection!$A:$A, $A55, Collection!$B:$B, H$2)</f>
        <v>0</v>
      </c>
      <c r="I55" s="75">
        <f>SUMIFS(Collection!$J:$J, Collection!$A:$A, $A55, Collection!$B:$B, I$2)</f>
        <v>0</v>
      </c>
      <c r="J55" s="75">
        <f>SUMIFS(Collection!$J:$J, Collection!$A:$A, $A55, Collection!$B:$B, J$2)</f>
        <v>0</v>
      </c>
      <c r="K55" s="75">
        <f>SUMIFS(Collection!$J:$J, Collection!$A:$A, $A55, Collection!$B:$B, K$2)</f>
        <v>0</v>
      </c>
      <c r="L55" s="75">
        <f>SUMIFS(Collection!$J:$J, Collection!$A:$A, $A55, Collection!$B:$B, L$2)</f>
        <v>0</v>
      </c>
      <c r="M55" s="75">
        <f>SUMIFS(Collection!$J:$J, Collection!$A:$A, $A55, Collection!$B:$B, M$2)</f>
        <v>0</v>
      </c>
      <c r="N55" s="75">
        <f>SUMIFS(Collection!$J:$J, Collection!$A:$A, $A55, Collection!$B:$B, N$2)</f>
        <v>0</v>
      </c>
      <c r="O55" s="75">
        <f>SUMIFS(Collection!$J:$J, Collection!$A:$A, $A55, Collection!$B:$B, O$2)</f>
        <v>0</v>
      </c>
      <c r="P55" s="75">
        <f>SUMIFS(Collection!$J:$J, Collection!$A:$A, $A55, Collection!$B:$B, P$2)</f>
        <v>0</v>
      </c>
      <c r="Q55" s="75">
        <f>SUMIFS(Collection!$J:$J, Collection!$A:$A, $A55, Collection!$B:$B, Q$2)</f>
        <v>0</v>
      </c>
      <c r="R55" s="75">
        <f>SUMIFS(Collection!$J:$J, Collection!$A:$A, $A55, Collection!$B:$B, R$2)</f>
        <v>0</v>
      </c>
      <c r="S55" s="75">
        <f>SUMIFS(Collection!$J:$J, Collection!$A:$A, $A55, Collection!$B:$B, S$2)</f>
        <v>0</v>
      </c>
      <c r="T55" s="75">
        <f>SUMIFS(Collection!$J:$J, Collection!$A:$A, $A55, Collection!$B:$B, T$2)</f>
        <v>0</v>
      </c>
      <c r="U55" s="75">
        <f>SUMIFS(Collection!$J:$J, Collection!$A:$A, $A55, Collection!$B:$B, U$2)</f>
        <v>0</v>
      </c>
      <c r="V55" s="75">
        <f>SUMIFS(Collection!$J:$J, Collection!$A:$A, $A55, Collection!$B:$B, V$2)</f>
        <v>0</v>
      </c>
      <c r="W55" s="75">
        <f>SUMIFS(Collection!$J:$J, Collection!$A:$A, $A55, Collection!$B:$B, W$2)</f>
        <v>0</v>
      </c>
      <c r="X55" s="75">
        <f>SUMIFS(Collection!$J:$J, Collection!$A:$A, $A55, Collection!$B:$B, X$2)</f>
        <v>0</v>
      </c>
      <c r="Y55" s="75">
        <f>SUMIFS(Collection!$J:$J, Collection!$A:$A, $A55, Collection!$B:$B, Y$2)</f>
        <v>0</v>
      </c>
    </row>
    <row r="56" spans="1:25">
      <c r="A56" s="60">
        <f t="shared" si="0"/>
        <v>42919</v>
      </c>
      <c r="B56" s="75">
        <f>SUMIFS(Collection!$J:$J, Collection!$A:$A, $A56, Collection!$B:$B, B$2)</f>
        <v>0</v>
      </c>
      <c r="C56" s="75">
        <f>SUMIFS(Collection!$J:$J, Collection!$A:$A, $A56, Collection!$B:$B, C$2)</f>
        <v>0</v>
      </c>
      <c r="D56" s="75">
        <f>SUMIFS(Collection!$J:$J, Collection!$A:$A, $A56, Collection!$B:$B, D$2)</f>
        <v>0</v>
      </c>
      <c r="E56" s="75">
        <f>SUMIFS(Collection!$J:$J, Collection!$A:$A, $A56, Collection!$B:$B, E$2)</f>
        <v>0</v>
      </c>
      <c r="F56" s="75">
        <f>SUMIFS(Collection!$J:$J, Collection!$A:$A, $A56, Collection!$B:$B, F$2)</f>
        <v>0</v>
      </c>
      <c r="G56" s="75">
        <f>SUMIFS(Collection!$J:$J, Collection!$A:$A, $A56, Collection!$B:$B, G$2)</f>
        <v>0</v>
      </c>
      <c r="H56" s="75">
        <f>SUMIFS(Collection!$J:$J, Collection!$A:$A, $A56, Collection!$B:$B, H$2)</f>
        <v>0</v>
      </c>
      <c r="I56" s="75">
        <f>SUMIFS(Collection!$J:$J, Collection!$A:$A, $A56, Collection!$B:$B, I$2)</f>
        <v>0</v>
      </c>
      <c r="J56" s="75">
        <f>SUMIFS(Collection!$J:$J, Collection!$A:$A, $A56, Collection!$B:$B, J$2)</f>
        <v>0</v>
      </c>
      <c r="K56" s="75">
        <f>SUMIFS(Collection!$J:$J, Collection!$A:$A, $A56, Collection!$B:$B, K$2)</f>
        <v>0</v>
      </c>
      <c r="L56" s="75">
        <f>SUMIFS(Collection!$J:$J, Collection!$A:$A, $A56, Collection!$B:$B, L$2)</f>
        <v>0</v>
      </c>
      <c r="M56" s="75">
        <f>SUMIFS(Collection!$J:$J, Collection!$A:$A, $A56, Collection!$B:$B, M$2)</f>
        <v>0</v>
      </c>
      <c r="N56" s="75">
        <f>SUMIFS(Collection!$J:$J, Collection!$A:$A, $A56, Collection!$B:$B, N$2)</f>
        <v>0</v>
      </c>
      <c r="O56" s="75">
        <f>SUMIFS(Collection!$J:$J, Collection!$A:$A, $A56, Collection!$B:$B, O$2)</f>
        <v>0</v>
      </c>
      <c r="P56" s="75">
        <f>SUMIFS(Collection!$J:$J, Collection!$A:$A, $A56, Collection!$B:$B, P$2)</f>
        <v>0</v>
      </c>
      <c r="Q56" s="75">
        <f>SUMIFS(Collection!$J:$J, Collection!$A:$A, $A56, Collection!$B:$B, Q$2)</f>
        <v>0</v>
      </c>
      <c r="R56" s="75">
        <f>SUMIFS(Collection!$J:$J, Collection!$A:$A, $A56, Collection!$B:$B, R$2)</f>
        <v>0</v>
      </c>
      <c r="S56" s="75">
        <f>SUMIFS(Collection!$J:$J, Collection!$A:$A, $A56, Collection!$B:$B, S$2)</f>
        <v>0</v>
      </c>
      <c r="T56" s="75">
        <f>SUMIFS(Collection!$J:$J, Collection!$A:$A, $A56, Collection!$B:$B, T$2)</f>
        <v>0</v>
      </c>
      <c r="U56" s="75">
        <f>SUMIFS(Collection!$J:$J, Collection!$A:$A, $A56, Collection!$B:$B, U$2)</f>
        <v>0</v>
      </c>
      <c r="V56" s="75">
        <f>SUMIFS(Collection!$J:$J, Collection!$A:$A, $A56, Collection!$B:$B, V$2)</f>
        <v>0</v>
      </c>
      <c r="W56" s="75">
        <f>SUMIFS(Collection!$J:$J, Collection!$A:$A, $A56, Collection!$B:$B, W$2)</f>
        <v>0</v>
      </c>
      <c r="X56" s="75">
        <f>SUMIFS(Collection!$J:$J, Collection!$A:$A, $A56, Collection!$B:$B, X$2)</f>
        <v>0</v>
      </c>
      <c r="Y56" s="75">
        <f>SUMIFS(Collection!$J:$J, Collection!$A:$A, $A56, Collection!$B:$B, Y$2)</f>
        <v>0</v>
      </c>
    </row>
    <row r="57" spans="1:25">
      <c r="A57" s="60">
        <f t="shared" si="0"/>
        <v>42920</v>
      </c>
      <c r="B57" s="75">
        <f>SUMIFS(Collection!$J:$J, Collection!$A:$A, $A57, Collection!$B:$B, B$2)</f>
        <v>0</v>
      </c>
      <c r="C57" s="75">
        <f>SUMIFS(Collection!$J:$J, Collection!$A:$A, $A57, Collection!$B:$B, C$2)</f>
        <v>0</v>
      </c>
      <c r="D57" s="75">
        <f>SUMIFS(Collection!$J:$J, Collection!$A:$A, $A57, Collection!$B:$B, D$2)</f>
        <v>0</v>
      </c>
      <c r="E57" s="75">
        <f>SUMIFS(Collection!$J:$J, Collection!$A:$A, $A57, Collection!$B:$B, E$2)</f>
        <v>0</v>
      </c>
      <c r="F57" s="75">
        <f>SUMIFS(Collection!$J:$J, Collection!$A:$A, $A57, Collection!$B:$B, F$2)</f>
        <v>0</v>
      </c>
      <c r="G57" s="75">
        <f>SUMIFS(Collection!$J:$J, Collection!$A:$A, $A57, Collection!$B:$B, G$2)</f>
        <v>0</v>
      </c>
      <c r="H57" s="75">
        <f>SUMIFS(Collection!$J:$J, Collection!$A:$A, $A57, Collection!$B:$B, H$2)</f>
        <v>0</v>
      </c>
      <c r="I57" s="75">
        <f>SUMIFS(Collection!$J:$J, Collection!$A:$A, $A57, Collection!$B:$B, I$2)</f>
        <v>0</v>
      </c>
      <c r="J57" s="75">
        <f>SUMIFS(Collection!$J:$J, Collection!$A:$A, $A57, Collection!$B:$B, J$2)</f>
        <v>0</v>
      </c>
      <c r="K57" s="75">
        <f>SUMIFS(Collection!$J:$J, Collection!$A:$A, $A57, Collection!$B:$B, K$2)</f>
        <v>0</v>
      </c>
      <c r="L57" s="75">
        <f>SUMIFS(Collection!$J:$J, Collection!$A:$A, $A57, Collection!$B:$B, L$2)</f>
        <v>0</v>
      </c>
      <c r="M57" s="75">
        <f>SUMIFS(Collection!$J:$J, Collection!$A:$A, $A57, Collection!$B:$B, M$2)</f>
        <v>0</v>
      </c>
      <c r="N57" s="75">
        <f>SUMIFS(Collection!$J:$J, Collection!$A:$A, $A57, Collection!$B:$B, N$2)</f>
        <v>0</v>
      </c>
      <c r="O57" s="75">
        <f>SUMIFS(Collection!$J:$J, Collection!$A:$A, $A57, Collection!$B:$B, O$2)</f>
        <v>0</v>
      </c>
      <c r="P57" s="75">
        <f>SUMIFS(Collection!$J:$J, Collection!$A:$A, $A57, Collection!$B:$B, P$2)</f>
        <v>0</v>
      </c>
      <c r="Q57" s="75">
        <f>SUMIFS(Collection!$J:$J, Collection!$A:$A, $A57, Collection!$B:$B, Q$2)</f>
        <v>0</v>
      </c>
      <c r="R57" s="75">
        <f>SUMIFS(Collection!$J:$J, Collection!$A:$A, $A57, Collection!$B:$B, R$2)</f>
        <v>0</v>
      </c>
      <c r="S57" s="75">
        <f>SUMIFS(Collection!$J:$J, Collection!$A:$A, $A57, Collection!$B:$B, S$2)</f>
        <v>0</v>
      </c>
      <c r="T57" s="75">
        <f>SUMIFS(Collection!$J:$J, Collection!$A:$A, $A57, Collection!$B:$B, T$2)</f>
        <v>0</v>
      </c>
      <c r="U57" s="75">
        <f>SUMIFS(Collection!$J:$J, Collection!$A:$A, $A57, Collection!$B:$B, U$2)</f>
        <v>0</v>
      </c>
      <c r="V57" s="75">
        <f>SUMIFS(Collection!$J:$J, Collection!$A:$A, $A57, Collection!$B:$B, V$2)</f>
        <v>0</v>
      </c>
      <c r="W57" s="75">
        <f>SUMIFS(Collection!$J:$J, Collection!$A:$A, $A57, Collection!$B:$B, W$2)</f>
        <v>0</v>
      </c>
      <c r="X57" s="75">
        <f>SUMIFS(Collection!$J:$J, Collection!$A:$A, $A57, Collection!$B:$B, X$2)</f>
        <v>0</v>
      </c>
      <c r="Y57" s="75">
        <f>SUMIFS(Collection!$J:$J, Collection!$A:$A, $A57, Collection!$B:$B, Y$2)</f>
        <v>0</v>
      </c>
    </row>
    <row r="58" spans="1:25">
      <c r="A58" s="60">
        <f t="shared" si="0"/>
        <v>42921</v>
      </c>
      <c r="B58" s="75">
        <f>SUMIFS(Collection!$J:$J, Collection!$A:$A, $A58, Collection!$B:$B, B$2)</f>
        <v>0</v>
      </c>
      <c r="C58" s="75">
        <f>SUMIFS(Collection!$J:$J, Collection!$A:$A, $A58, Collection!$B:$B, C$2)</f>
        <v>0</v>
      </c>
      <c r="D58" s="75">
        <f>SUMIFS(Collection!$J:$J, Collection!$A:$A, $A58, Collection!$B:$B, D$2)</f>
        <v>0</v>
      </c>
      <c r="E58" s="75">
        <f>SUMIFS(Collection!$J:$J, Collection!$A:$A, $A58, Collection!$B:$B, E$2)</f>
        <v>0</v>
      </c>
      <c r="F58" s="75">
        <f>SUMIFS(Collection!$J:$J, Collection!$A:$A, $A58, Collection!$B:$B, F$2)</f>
        <v>0</v>
      </c>
      <c r="G58" s="75">
        <f>SUMIFS(Collection!$J:$J, Collection!$A:$A, $A58, Collection!$B:$B, G$2)</f>
        <v>0</v>
      </c>
      <c r="H58" s="75">
        <f>SUMIFS(Collection!$J:$J, Collection!$A:$A, $A58, Collection!$B:$B, H$2)</f>
        <v>0</v>
      </c>
      <c r="I58" s="75">
        <f>SUMIFS(Collection!$J:$J, Collection!$A:$A, $A58, Collection!$B:$B, I$2)</f>
        <v>0</v>
      </c>
      <c r="J58" s="75">
        <f>SUMIFS(Collection!$J:$J, Collection!$A:$A, $A58, Collection!$B:$B, J$2)</f>
        <v>0</v>
      </c>
      <c r="K58" s="75">
        <f>SUMIFS(Collection!$J:$J, Collection!$A:$A, $A58, Collection!$B:$B, K$2)</f>
        <v>0</v>
      </c>
      <c r="L58" s="75">
        <f>SUMIFS(Collection!$J:$J, Collection!$A:$A, $A58, Collection!$B:$B, L$2)</f>
        <v>0</v>
      </c>
      <c r="M58" s="75">
        <f>SUMIFS(Collection!$J:$J, Collection!$A:$A, $A58, Collection!$B:$B, M$2)</f>
        <v>0</v>
      </c>
      <c r="N58" s="75">
        <f>SUMIFS(Collection!$J:$J, Collection!$A:$A, $A58, Collection!$B:$B, N$2)</f>
        <v>0</v>
      </c>
      <c r="O58" s="75">
        <f>SUMIFS(Collection!$J:$J, Collection!$A:$A, $A58, Collection!$B:$B, O$2)</f>
        <v>0</v>
      </c>
      <c r="P58" s="75">
        <f>SUMIFS(Collection!$J:$J, Collection!$A:$A, $A58, Collection!$B:$B, P$2)</f>
        <v>0</v>
      </c>
      <c r="Q58" s="75">
        <f>SUMIFS(Collection!$J:$J, Collection!$A:$A, $A58, Collection!$B:$B, Q$2)</f>
        <v>0</v>
      </c>
      <c r="R58" s="75">
        <f>SUMIFS(Collection!$J:$J, Collection!$A:$A, $A58, Collection!$B:$B, R$2)</f>
        <v>0</v>
      </c>
      <c r="S58" s="75">
        <f>SUMIFS(Collection!$J:$J, Collection!$A:$A, $A58, Collection!$B:$B, S$2)</f>
        <v>0</v>
      </c>
      <c r="T58" s="75">
        <f>SUMIFS(Collection!$J:$J, Collection!$A:$A, $A58, Collection!$B:$B, T$2)</f>
        <v>0</v>
      </c>
      <c r="U58" s="75">
        <f>SUMIFS(Collection!$J:$J, Collection!$A:$A, $A58, Collection!$B:$B, U$2)</f>
        <v>0</v>
      </c>
      <c r="V58" s="75">
        <f>SUMIFS(Collection!$J:$J, Collection!$A:$A, $A58, Collection!$B:$B, V$2)</f>
        <v>0</v>
      </c>
      <c r="W58" s="75">
        <f>SUMIFS(Collection!$J:$J, Collection!$A:$A, $A58, Collection!$B:$B, W$2)</f>
        <v>0</v>
      </c>
      <c r="X58" s="75">
        <f>SUMIFS(Collection!$J:$J, Collection!$A:$A, $A58, Collection!$B:$B, X$2)</f>
        <v>0</v>
      </c>
      <c r="Y58" s="75">
        <f>SUMIFS(Collection!$J:$J, Collection!$A:$A, $A58, Collection!$B:$B, Y$2)</f>
        <v>0</v>
      </c>
    </row>
    <row r="59" spans="1:25">
      <c r="A59" s="60">
        <f t="shared" si="0"/>
        <v>42922</v>
      </c>
      <c r="B59" s="75">
        <f>SUMIFS(Collection!$J:$J, Collection!$A:$A, $A59, Collection!$B:$B, B$2)</f>
        <v>0</v>
      </c>
      <c r="C59" s="75">
        <f>SUMIFS(Collection!$J:$J, Collection!$A:$A, $A59, Collection!$B:$B, C$2)</f>
        <v>0</v>
      </c>
      <c r="D59" s="75">
        <f>SUMIFS(Collection!$J:$J, Collection!$A:$A, $A59, Collection!$B:$B, D$2)</f>
        <v>0</v>
      </c>
      <c r="E59" s="75">
        <f>SUMIFS(Collection!$J:$J, Collection!$A:$A, $A59, Collection!$B:$B, E$2)</f>
        <v>0</v>
      </c>
      <c r="F59" s="75">
        <f>SUMIFS(Collection!$J:$J, Collection!$A:$A, $A59, Collection!$B:$B, F$2)</f>
        <v>0</v>
      </c>
      <c r="G59" s="75">
        <f>SUMIFS(Collection!$J:$J, Collection!$A:$A, $A59, Collection!$B:$B, G$2)</f>
        <v>0</v>
      </c>
      <c r="H59" s="75">
        <f>SUMIFS(Collection!$J:$J, Collection!$A:$A, $A59, Collection!$B:$B, H$2)</f>
        <v>0</v>
      </c>
      <c r="I59" s="75">
        <f>SUMIFS(Collection!$J:$J, Collection!$A:$A, $A59, Collection!$B:$B, I$2)</f>
        <v>0</v>
      </c>
      <c r="J59" s="75">
        <f>SUMIFS(Collection!$J:$J, Collection!$A:$A, $A59, Collection!$B:$B, J$2)</f>
        <v>0</v>
      </c>
      <c r="K59" s="75">
        <f>SUMIFS(Collection!$J:$J, Collection!$A:$A, $A59, Collection!$B:$B, K$2)</f>
        <v>0</v>
      </c>
      <c r="L59" s="75">
        <f>SUMIFS(Collection!$J:$J, Collection!$A:$A, $A59, Collection!$B:$B, L$2)</f>
        <v>0</v>
      </c>
      <c r="M59" s="75">
        <f>SUMIFS(Collection!$J:$J, Collection!$A:$A, $A59, Collection!$B:$B, M$2)</f>
        <v>0</v>
      </c>
      <c r="N59" s="75">
        <f>SUMIFS(Collection!$J:$J, Collection!$A:$A, $A59, Collection!$B:$B, N$2)</f>
        <v>0</v>
      </c>
      <c r="O59" s="75">
        <f>SUMIFS(Collection!$J:$J, Collection!$A:$A, $A59, Collection!$B:$B, O$2)</f>
        <v>0</v>
      </c>
      <c r="P59" s="75">
        <f>SUMIFS(Collection!$J:$J, Collection!$A:$A, $A59, Collection!$B:$B, P$2)</f>
        <v>0</v>
      </c>
      <c r="Q59" s="75">
        <f>SUMIFS(Collection!$J:$J, Collection!$A:$A, $A59, Collection!$B:$B, Q$2)</f>
        <v>0</v>
      </c>
      <c r="R59" s="75">
        <f>SUMIFS(Collection!$J:$J, Collection!$A:$A, $A59, Collection!$B:$B, R$2)</f>
        <v>0</v>
      </c>
      <c r="S59" s="75">
        <f>SUMIFS(Collection!$J:$J, Collection!$A:$A, $A59, Collection!$B:$B, S$2)</f>
        <v>0</v>
      </c>
      <c r="T59" s="75">
        <f>SUMIFS(Collection!$J:$J, Collection!$A:$A, $A59, Collection!$B:$B, T$2)</f>
        <v>0</v>
      </c>
      <c r="U59" s="75">
        <f>SUMIFS(Collection!$J:$J, Collection!$A:$A, $A59, Collection!$B:$B, U$2)</f>
        <v>0</v>
      </c>
      <c r="V59" s="75">
        <f>SUMIFS(Collection!$J:$J, Collection!$A:$A, $A59, Collection!$B:$B, V$2)</f>
        <v>0</v>
      </c>
      <c r="W59" s="75">
        <f>SUMIFS(Collection!$J:$J, Collection!$A:$A, $A59, Collection!$B:$B, W$2)</f>
        <v>0</v>
      </c>
      <c r="X59" s="75">
        <f>SUMIFS(Collection!$J:$J, Collection!$A:$A, $A59, Collection!$B:$B, X$2)</f>
        <v>0</v>
      </c>
      <c r="Y59" s="75">
        <f>SUMIFS(Collection!$J:$J, Collection!$A:$A, $A59, Collection!$B:$B, Y$2)</f>
        <v>0</v>
      </c>
    </row>
    <row r="60" spans="1:25">
      <c r="A60" s="60">
        <f t="shared" si="0"/>
        <v>42923</v>
      </c>
      <c r="B60" s="75">
        <f>SUMIFS(Collection!$J:$J, Collection!$A:$A, $A60, Collection!$B:$B, B$2)</f>
        <v>0</v>
      </c>
      <c r="C60" s="75">
        <f>SUMIFS(Collection!$J:$J, Collection!$A:$A, $A60, Collection!$B:$B, C$2)</f>
        <v>0</v>
      </c>
      <c r="D60" s="75">
        <f>SUMIFS(Collection!$J:$J, Collection!$A:$A, $A60, Collection!$B:$B, D$2)</f>
        <v>0</v>
      </c>
      <c r="E60" s="75">
        <f>SUMIFS(Collection!$J:$J, Collection!$A:$A, $A60, Collection!$B:$B, E$2)</f>
        <v>0</v>
      </c>
      <c r="F60" s="75">
        <f>SUMIFS(Collection!$J:$J, Collection!$A:$A, $A60, Collection!$B:$B, F$2)</f>
        <v>0</v>
      </c>
      <c r="G60" s="75">
        <f>SUMIFS(Collection!$J:$J, Collection!$A:$A, $A60, Collection!$B:$B, G$2)</f>
        <v>0</v>
      </c>
      <c r="H60" s="75">
        <f>SUMIFS(Collection!$J:$J, Collection!$A:$A, $A60, Collection!$B:$B, H$2)</f>
        <v>0</v>
      </c>
      <c r="I60" s="75">
        <f>SUMIFS(Collection!$J:$J, Collection!$A:$A, $A60, Collection!$B:$B, I$2)</f>
        <v>0</v>
      </c>
      <c r="J60" s="75">
        <f>SUMIFS(Collection!$J:$J, Collection!$A:$A, $A60, Collection!$B:$B, J$2)</f>
        <v>0</v>
      </c>
      <c r="K60" s="75">
        <f>SUMIFS(Collection!$J:$J, Collection!$A:$A, $A60, Collection!$B:$B, K$2)</f>
        <v>0</v>
      </c>
      <c r="L60" s="75">
        <f>SUMIFS(Collection!$J:$J, Collection!$A:$A, $A60, Collection!$B:$B, L$2)</f>
        <v>0</v>
      </c>
      <c r="M60" s="75">
        <f>SUMIFS(Collection!$J:$J, Collection!$A:$A, $A60, Collection!$B:$B, M$2)</f>
        <v>0</v>
      </c>
      <c r="N60" s="75">
        <f>SUMIFS(Collection!$J:$J, Collection!$A:$A, $A60, Collection!$B:$B, N$2)</f>
        <v>0</v>
      </c>
      <c r="O60" s="75">
        <f>SUMIFS(Collection!$J:$J, Collection!$A:$A, $A60, Collection!$B:$B, O$2)</f>
        <v>0</v>
      </c>
      <c r="P60" s="75">
        <f>SUMIFS(Collection!$J:$J, Collection!$A:$A, $A60, Collection!$B:$B, P$2)</f>
        <v>0</v>
      </c>
      <c r="Q60" s="75">
        <f>SUMIFS(Collection!$J:$J, Collection!$A:$A, $A60, Collection!$B:$B, Q$2)</f>
        <v>0</v>
      </c>
      <c r="R60" s="75">
        <f>SUMIFS(Collection!$J:$J, Collection!$A:$A, $A60, Collection!$B:$B, R$2)</f>
        <v>0</v>
      </c>
      <c r="S60" s="75">
        <f>SUMIFS(Collection!$J:$J, Collection!$A:$A, $A60, Collection!$B:$B, S$2)</f>
        <v>0</v>
      </c>
      <c r="T60" s="75">
        <f>SUMIFS(Collection!$J:$J, Collection!$A:$A, $A60, Collection!$B:$B, T$2)</f>
        <v>0</v>
      </c>
      <c r="U60" s="75">
        <f>SUMIFS(Collection!$J:$J, Collection!$A:$A, $A60, Collection!$B:$B, U$2)</f>
        <v>0</v>
      </c>
      <c r="V60" s="75">
        <f>SUMIFS(Collection!$J:$J, Collection!$A:$A, $A60, Collection!$B:$B, V$2)</f>
        <v>0</v>
      </c>
      <c r="W60" s="75">
        <f>SUMIFS(Collection!$J:$J, Collection!$A:$A, $A60, Collection!$B:$B, W$2)</f>
        <v>0</v>
      </c>
      <c r="X60" s="75">
        <f>SUMIFS(Collection!$J:$J, Collection!$A:$A, $A60, Collection!$B:$B, X$2)</f>
        <v>0</v>
      </c>
      <c r="Y60" s="75">
        <f>SUMIFS(Collection!$J:$J, Collection!$A:$A, $A60, Collection!$B:$B, Y$2)</f>
        <v>0</v>
      </c>
    </row>
    <row r="61" spans="1:25">
      <c r="A61" s="60">
        <f t="shared" si="0"/>
        <v>42924</v>
      </c>
      <c r="B61" s="75">
        <f>SUMIFS(Collection!$J:$J, Collection!$A:$A, $A61, Collection!$B:$B, B$2)</f>
        <v>0</v>
      </c>
      <c r="C61" s="75">
        <f>SUMIFS(Collection!$J:$J, Collection!$A:$A, $A61, Collection!$B:$B, C$2)</f>
        <v>0</v>
      </c>
      <c r="D61" s="75">
        <f>SUMIFS(Collection!$J:$J, Collection!$A:$A, $A61, Collection!$B:$B, D$2)</f>
        <v>0</v>
      </c>
      <c r="E61" s="75">
        <f>SUMIFS(Collection!$J:$J, Collection!$A:$A, $A61, Collection!$B:$B, E$2)</f>
        <v>0</v>
      </c>
      <c r="F61" s="75">
        <f>SUMIFS(Collection!$J:$J, Collection!$A:$A, $A61, Collection!$B:$B, F$2)</f>
        <v>0</v>
      </c>
      <c r="G61" s="75">
        <f>SUMIFS(Collection!$J:$J, Collection!$A:$A, $A61, Collection!$B:$B, G$2)</f>
        <v>0</v>
      </c>
      <c r="H61" s="75">
        <f>SUMIFS(Collection!$J:$J, Collection!$A:$A, $A61, Collection!$B:$B, H$2)</f>
        <v>0</v>
      </c>
      <c r="I61" s="75">
        <f>SUMIFS(Collection!$J:$J, Collection!$A:$A, $A61, Collection!$B:$B, I$2)</f>
        <v>0</v>
      </c>
      <c r="J61" s="75">
        <f>SUMIFS(Collection!$J:$J, Collection!$A:$A, $A61, Collection!$B:$B, J$2)</f>
        <v>0</v>
      </c>
      <c r="K61" s="75">
        <f>SUMIFS(Collection!$J:$J, Collection!$A:$A, $A61, Collection!$B:$B, K$2)</f>
        <v>0</v>
      </c>
      <c r="L61" s="75">
        <f>SUMIFS(Collection!$J:$J, Collection!$A:$A, $A61, Collection!$B:$B, L$2)</f>
        <v>0</v>
      </c>
      <c r="M61" s="75">
        <f>SUMIFS(Collection!$J:$J, Collection!$A:$A, $A61, Collection!$B:$B, M$2)</f>
        <v>0</v>
      </c>
      <c r="N61" s="75">
        <f>SUMIFS(Collection!$J:$J, Collection!$A:$A, $A61, Collection!$B:$B, N$2)</f>
        <v>0</v>
      </c>
      <c r="O61" s="75">
        <f>SUMIFS(Collection!$J:$J, Collection!$A:$A, $A61, Collection!$B:$B, O$2)</f>
        <v>0</v>
      </c>
      <c r="P61" s="75">
        <f>SUMIFS(Collection!$J:$J, Collection!$A:$A, $A61, Collection!$B:$B, P$2)</f>
        <v>0</v>
      </c>
      <c r="Q61" s="75">
        <f>SUMIFS(Collection!$J:$J, Collection!$A:$A, $A61, Collection!$B:$B, Q$2)</f>
        <v>0</v>
      </c>
      <c r="R61" s="75">
        <f>SUMIFS(Collection!$J:$J, Collection!$A:$A, $A61, Collection!$B:$B, R$2)</f>
        <v>0</v>
      </c>
      <c r="S61" s="75">
        <f>SUMIFS(Collection!$J:$J, Collection!$A:$A, $A61, Collection!$B:$B, S$2)</f>
        <v>0</v>
      </c>
      <c r="T61" s="75">
        <f>SUMIFS(Collection!$J:$J, Collection!$A:$A, $A61, Collection!$B:$B, T$2)</f>
        <v>0</v>
      </c>
      <c r="U61" s="75">
        <f>SUMIFS(Collection!$J:$J, Collection!$A:$A, $A61, Collection!$B:$B, U$2)</f>
        <v>0</v>
      </c>
      <c r="V61" s="75">
        <f>SUMIFS(Collection!$J:$J, Collection!$A:$A, $A61, Collection!$B:$B, V$2)</f>
        <v>0</v>
      </c>
      <c r="W61" s="75">
        <f>SUMIFS(Collection!$J:$J, Collection!$A:$A, $A61, Collection!$B:$B, W$2)</f>
        <v>0</v>
      </c>
      <c r="X61" s="75">
        <f>SUMIFS(Collection!$J:$J, Collection!$A:$A, $A61, Collection!$B:$B, X$2)</f>
        <v>0</v>
      </c>
      <c r="Y61" s="75">
        <f>SUMIFS(Collection!$J:$J, Collection!$A:$A, $A61, Collection!$B:$B, Y$2)</f>
        <v>0</v>
      </c>
    </row>
    <row r="62" spans="1:25">
      <c r="A62" s="60">
        <f t="shared" si="0"/>
        <v>42925</v>
      </c>
      <c r="B62" s="75">
        <f>SUMIFS(Collection!$J:$J, Collection!$A:$A, $A62, Collection!$B:$B, B$2)</f>
        <v>0</v>
      </c>
      <c r="C62" s="75">
        <f>SUMIFS(Collection!$J:$J, Collection!$A:$A, $A62, Collection!$B:$B, C$2)</f>
        <v>0</v>
      </c>
      <c r="D62" s="75">
        <f>SUMIFS(Collection!$J:$J, Collection!$A:$A, $A62, Collection!$B:$B, D$2)</f>
        <v>0</v>
      </c>
      <c r="E62" s="75">
        <f>SUMIFS(Collection!$J:$J, Collection!$A:$A, $A62, Collection!$B:$B, E$2)</f>
        <v>0</v>
      </c>
      <c r="F62" s="75">
        <f>SUMIFS(Collection!$J:$J, Collection!$A:$A, $A62, Collection!$B:$B, F$2)</f>
        <v>0</v>
      </c>
      <c r="G62" s="75">
        <f>SUMIFS(Collection!$J:$J, Collection!$A:$A, $A62, Collection!$B:$B, G$2)</f>
        <v>0</v>
      </c>
      <c r="H62" s="75">
        <f>SUMIFS(Collection!$J:$J, Collection!$A:$A, $A62, Collection!$B:$B, H$2)</f>
        <v>0</v>
      </c>
      <c r="I62" s="75">
        <f>SUMIFS(Collection!$J:$J, Collection!$A:$A, $A62, Collection!$B:$B, I$2)</f>
        <v>0</v>
      </c>
      <c r="J62" s="75">
        <f>SUMIFS(Collection!$J:$J, Collection!$A:$A, $A62, Collection!$B:$B, J$2)</f>
        <v>0</v>
      </c>
      <c r="K62" s="75">
        <f>SUMIFS(Collection!$J:$J, Collection!$A:$A, $A62, Collection!$B:$B, K$2)</f>
        <v>0</v>
      </c>
      <c r="L62" s="75">
        <f>SUMIFS(Collection!$J:$J, Collection!$A:$A, $A62, Collection!$B:$B, L$2)</f>
        <v>0</v>
      </c>
      <c r="M62" s="75">
        <f>SUMIFS(Collection!$J:$J, Collection!$A:$A, $A62, Collection!$B:$B, M$2)</f>
        <v>0</v>
      </c>
      <c r="N62" s="75">
        <f>SUMIFS(Collection!$J:$J, Collection!$A:$A, $A62, Collection!$B:$B, N$2)</f>
        <v>0</v>
      </c>
      <c r="O62" s="75">
        <f>SUMIFS(Collection!$J:$J, Collection!$A:$A, $A62, Collection!$B:$B, O$2)</f>
        <v>0</v>
      </c>
      <c r="P62" s="75">
        <f>SUMIFS(Collection!$J:$J, Collection!$A:$A, $A62, Collection!$B:$B, P$2)</f>
        <v>0</v>
      </c>
      <c r="Q62" s="75">
        <f>SUMIFS(Collection!$J:$J, Collection!$A:$A, $A62, Collection!$B:$B, Q$2)</f>
        <v>0</v>
      </c>
      <c r="R62" s="75">
        <f>SUMIFS(Collection!$J:$J, Collection!$A:$A, $A62, Collection!$B:$B, R$2)</f>
        <v>0</v>
      </c>
      <c r="S62" s="75">
        <f>SUMIFS(Collection!$J:$J, Collection!$A:$A, $A62, Collection!$B:$B, S$2)</f>
        <v>0</v>
      </c>
      <c r="T62" s="75">
        <f>SUMIFS(Collection!$J:$J, Collection!$A:$A, $A62, Collection!$B:$B, T$2)</f>
        <v>0</v>
      </c>
      <c r="U62" s="75">
        <f>SUMIFS(Collection!$J:$J, Collection!$A:$A, $A62, Collection!$B:$B, U$2)</f>
        <v>0</v>
      </c>
      <c r="V62" s="75">
        <f>SUMIFS(Collection!$J:$J, Collection!$A:$A, $A62, Collection!$B:$B, V$2)</f>
        <v>0</v>
      </c>
      <c r="W62" s="75">
        <f>SUMIFS(Collection!$J:$J, Collection!$A:$A, $A62, Collection!$B:$B, W$2)</f>
        <v>0</v>
      </c>
      <c r="X62" s="75">
        <f>SUMIFS(Collection!$J:$J, Collection!$A:$A, $A62, Collection!$B:$B, X$2)</f>
        <v>0</v>
      </c>
      <c r="Y62" s="75">
        <f>SUMIFS(Collection!$J:$J, Collection!$A:$A, $A62, Collection!$B:$B, Y$2)</f>
        <v>0</v>
      </c>
    </row>
    <row r="63" spans="1:25">
      <c r="A63" s="60">
        <f t="shared" si="0"/>
        <v>42926</v>
      </c>
      <c r="B63" s="75">
        <f>SUMIFS(Collection!$J:$J, Collection!$A:$A, $A63, Collection!$B:$B, B$2)</f>
        <v>0</v>
      </c>
      <c r="C63" s="75">
        <f>SUMIFS(Collection!$J:$J, Collection!$A:$A, $A63, Collection!$B:$B, C$2)</f>
        <v>0</v>
      </c>
      <c r="D63" s="75">
        <f>SUMIFS(Collection!$J:$J, Collection!$A:$A, $A63, Collection!$B:$B, D$2)</f>
        <v>0</v>
      </c>
      <c r="E63" s="75">
        <f>SUMIFS(Collection!$J:$J, Collection!$A:$A, $A63, Collection!$B:$B, E$2)</f>
        <v>0</v>
      </c>
      <c r="F63" s="75">
        <f>SUMIFS(Collection!$J:$J, Collection!$A:$A, $A63, Collection!$B:$B, F$2)</f>
        <v>0</v>
      </c>
      <c r="G63" s="75">
        <f>SUMIFS(Collection!$J:$J, Collection!$A:$A, $A63, Collection!$B:$B, G$2)</f>
        <v>0</v>
      </c>
      <c r="H63" s="75">
        <f>SUMIFS(Collection!$J:$J, Collection!$A:$A, $A63, Collection!$B:$B, H$2)</f>
        <v>0</v>
      </c>
      <c r="I63" s="75">
        <f>SUMIFS(Collection!$J:$J, Collection!$A:$A, $A63, Collection!$B:$B, I$2)</f>
        <v>0</v>
      </c>
      <c r="J63" s="75">
        <f>SUMIFS(Collection!$J:$J, Collection!$A:$A, $A63, Collection!$B:$B, J$2)</f>
        <v>0</v>
      </c>
      <c r="K63" s="75">
        <f>SUMIFS(Collection!$J:$J, Collection!$A:$A, $A63, Collection!$B:$B, K$2)</f>
        <v>0</v>
      </c>
      <c r="L63" s="75">
        <f>SUMIFS(Collection!$J:$J, Collection!$A:$A, $A63, Collection!$B:$B, L$2)</f>
        <v>0</v>
      </c>
      <c r="M63" s="75">
        <f>SUMIFS(Collection!$J:$J, Collection!$A:$A, $A63, Collection!$B:$B, M$2)</f>
        <v>0</v>
      </c>
      <c r="N63" s="75">
        <f>SUMIFS(Collection!$J:$J, Collection!$A:$A, $A63, Collection!$B:$B, N$2)</f>
        <v>0</v>
      </c>
      <c r="O63" s="75">
        <f>SUMIFS(Collection!$J:$J, Collection!$A:$A, $A63, Collection!$B:$B, O$2)</f>
        <v>0</v>
      </c>
      <c r="P63" s="75">
        <f>SUMIFS(Collection!$J:$J, Collection!$A:$A, $A63, Collection!$B:$B, P$2)</f>
        <v>0</v>
      </c>
      <c r="Q63" s="75">
        <f>SUMIFS(Collection!$J:$J, Collection!$A:$A, $A63, Collection!$B:$B, Q$2)</f>
        <v>0</v>
      </c>
      <c r="R63" s="75">
        <f>SUMIFS(Collection!$J:$J, Collection!$A:$A, $A63, Collection!$B:$B, R$2)</f>
        <v>0</v>
      </c>
      <c r="S63" s="75">
        <f>SUMIFS(Collection!$J:$J, Collection!$A:$A, $A63, Collection!$B:$B, S$2)</f>
        <v>0</v>
      </c>
      <c r="T63" s="75">
        <f>SUMIFS(Collection!$J:$J, Collection!$A:$A, $A63, Collection!$B:$B, T$2)</f>
        <v>0</v>
      </c>
      <c r="U63" s="75">
        <f>SUMIFS(Collection!$J:$J, Collection!$A:$A, $A63, Collection!$B:$B, U$2)</f>
        <v>0</v>
      </c>
      <c r="V63" s="75">
        <f>SUMIFS(Collection!$J:$J, Collection!$A:$A, $A63, Collection!$B:$B, V$2)</f>
        <v>0</v>
      </c>
      <c r="W63" s="75">
        <f>SUMIFS(Collection!$J:$J, Collection!$A:$A, $A63, Collection!$B:$B, W$2)</f>
        <v>0</v>
      </c>
      <c r="X63" s="75">
        <f>SUMIFS(Collection!$J:$J, Collection!$A:$A, $A63, Collection!$B:$B, X$2)</f>
        <v>0</v>
      </c>
      <c r="Y63" s="75">
        <f>SUMIFS(Collection!$J:$J, Collection!$A:$A, $A63, Collection!$B:$B, Y$2)</f>
        <v>0</v>
      </c>
    </row>
    <row r="64" spans="1:25">
      <c r="A64" s="60">
        <f t="shared" si="0"/>
        <v>42927</v>
      </c>
      <c r="B64" s="75">
        <f>SUMIFS(Collection!$J:$J, Collection!$A:$A, $A64, Collection!$B:$B, B$2)</f>
        <v>0</v>
      </c>
      <c r="C64" s="75">
        <f>SUMIFS(Collection!$J:$J, Collection!$A:$A, $A64, Collection!$B:$B, C$2)</f>
        <v>0</v>
      </c>
      <c r="D64" s="75">
        <f>SUMIFS(Collection!$J:$J, Collection!$A:$A, $A64, Collection!$B:$B, D$2)</f>
        <v>0</v>
      </c>
      <c r="E64" s="75">
        <f>SUMIFS(Collection!$J:$J, Collection!$A:$A, $A64, Collection!$B:$B, E$2)</f>
        <v>0</v>
      </c>
      <c r="F64" s="75">
        <f>SUMIFS(Collection!$J:$J, Collection!$A:$A, $A64, Collection!$B:$B, F$2)</f>
        <v>0</v>
      </c>
      <c r="G64" s="75">
        <f>SUMIFS(Collection!$J:$J, Collection!$A:$A, $A64, Collection!$B:$B, G$2)</f>
        <v>0</v>
      </c>
      <c r="H64" s="75">
        <f>SUMIFS(Collection!$J:$J, Collection!$A:$A, $A64, Collection!$B:$B, H$2)</f>
        <v>0</v>
      </c>
      <c r="I64" s="75">
        <f>SUMIFS(Collection!$J:$J, Collection!$A:$A, $A64, Collection!$B:$B, I$2)</f>
        <v>0</v>
      </c>
      <c r="J64" s="75">
        <f>SUMIFS(Collection!$J:$J, Collection!$A:$A, $A64, Collection!$B:$B, J$2)</f>
        <v>0</v>
      </c>
      <c r="K64" s="75">
        <f>SUMIFS(Collection!$J:$J, Collection!$A:$A, $A64, Collection!$B:$B, K$2)</f>
        <v>0</v>
      </c>
      <c r="L64" s="75">
        <f>SUMIFS(Collection!$J:$J, Collection!$A:$A, $A64, Collection!$B:$B, L$2)</f>
        <v>0</v>
      </c>
      <c r="M64" s="75">
        <f>SUMIFS(Collection!$J:$J, Collection!$A:$A, $A64, Collection!$B:$B, M$2)</f>
        <v>0</v>
      </c>
      <c r="N64" s="75">
        <f>SUMIFS(Collection!$J:$J, Collection!$A:$A, $A64, Collection!$B:$B, N$2)</f>
        <v>0</v>
      </c>
      <c r="O64" s="75">
        <f>SUMIFS(Collection!$J:$J, Collection!$A:$A, $A64, Collection!$B:$B, O$2)</f>
        <v>0</v>
      </c>
      <c r="P64" s="75">
        <f>SUMIFS(Collection!$J:$J, Collection!$A:$A, $A64, Collection!$B:$B, P$2)</f>
        <v>0</v>
      </c>
      <c r="Q64" s="75">
        <f>SUMIFS(Collection!$J:$J, Collection!$A:$A, $A64, Collection!$B:$B, Q$2)</f>
        <v>0</v>
      </c>
      <c r="R64" s="75">
        <f>SUMIFS(Collection!$J:$J, Collection!$A:$A, $A64, Collection!$B:$B, R$2)</f>
        <v>0</v>
      </c>
      <c r="S64" s="75">
        <f>SUMIFS(Collection!$J:$J, Collection!$A:$A, $A64, Collection!$B:$B, S$2)</f>
        <v>0</v>
      </c>
      <c r="T64" s="75">
        <f>SUMIFS(Collection!$J:$J, Collection!$A:$A, $A64, Collection!$B:$B, T$2)</f>
        <v>0</v>
      </c>
      <c r="U64" s="75">
        <f>SUMIFS(Collection!$J:$J, Collection!$A:$A, $A64, Collection!$B:$B, U$2)</f>
        <v>0</v>
      </c>
      <c r="V64" s="75">
        <f>SUMIFS(Collection!$J:$J, Collection!$A:$A, $A64, Collection!$B:$B, V$2)</f>
        <v>0</v>
      </c>
      <c r="W64" s="75">
        <f>SUMIFS(Collection!$J:$J, Collection!$A:$A, $A64, Collection!$B:$B, W$2)</f>
        <v>0</v>
      </c>
      <c r="X64" s="75">
        <f>SUMIFS(Collection!$J:$J, Collection!$A:$A, $A64, Collection!$B:$B, X$2)</f>
        <v>0</v>
      </c>
      <c r="Y64" s="75">
        <f>SUMIFS(Collection!$J:$J, Collection!$A:$A, $A64, Collection!$B:$B, Y$2)</f>
        <v>0</v>
      </c>
    </row>
    <row r="65" spans="1:25">
      <c r="A65" s="60">
        <f t="shared" si="0"/>
        <v>42928</v>
      </c>
      <c r="B65" s="75">
        <f>SUMIFS(Collection!$J:$J, Collection!$A:$A, $A65, Collection!$B:$B, B$2)</f>
        <v>0</v>
      </c>
      <c r="C65" s="75">
        <f>SUMIFS(Collection!$J:$J, Collection!$A:$A, $A65, Collection!$B:$B, C$2)</f>
        <v>0</v>
      </c>
      <c r="D65" s="75">
        <f>SUMIFS(Collection!$J:$J, Collection!$A:$A, $A65, Collection!$B:$B, D$2)</f>
        <v>0</v>
      </c>
      <c r="E65" s="75">
        <f>SUMIFS(Collection!$J:$J, Collection!$A:$A, $A65, Collection!$B:$B, E$2)</f>
        <v>0</v>
      </c>
      <c r="F65" s="75">
        <f>SUMIFS(Collection!$J:$J, Collection!$A:$A, $A65, Collection!$B:$B, F$2)</f>
        <v>0</v>
      </c>
      <c r="G65" s="75">
        <f>SUMIFS(Collection!$J:$J, Collection!$A:$A, $A65, Collection!$B:$B, G$2)</f>
        <v>0</v>
      </c>
      <c r="H65" s="75">
        <f>SUMIFS(Collection!$J:$J, Collection!$A:$A, $A65, Collection!$B:$B, H$2)</f>
        <v>0</v>
      </c>
      <c r="I65" s="75">
        <f>SUMIFS(Collection!$J:$J, Collection!$A:$A, $A65, Collection!$B:$B, I$2)</f>
        <v>0</v>
      </c>
      <c r="J65" s="75">
        <f>SUMIFS(Collection!$J:$J, Collection!$A:$A, $A65, Collection!$B:$B, J$2)</f>
        <v>0</v>
      </c>
      <c r="K65" s="75">
        <f>SUMIFS(Collection!$J:$J, Collection!$A:$A, $A65, Collection!$B:$B, K$2)</f>
        <v>0</v>
      </c>
      <c r="L65" s="75">
        <f>SUMIFS(Collection!$J:$J, Collection!$A:$A, $A65, Collection!$B:$B, L$2)</f>
        <v>0</v>
      </c>
      <c r="M65" s="75">
        <f>SUMIFS(Collection!$J:$J, Collection!$A:$A, $A65, Collection!$B:$B, M$2)</f>
        <v>0</v>
      </c>
      <c r="N65" s="75">
        <f>SUMIFS(Collection!$J:$J, Collection!$A:$A, $A65, Collection!$B:$B, N$2)</f>
        <v>0</v>
      </c>
      <c r="O65" s="75">
        <f>SUMIFS(Collection!$J:$J, Collection!$A:$A, $A65, Collection!$B:$B, O$2)</f>
        <v>0</v>
      </c>
      <c r="P65" s="75">
        <f>SUMIFS(Collection!$J:$J, Collection!$A:$A, $A65, Collection!$B:$B, P$2)</f>
        <v>0</v>
      </c>
      <c r="Q65" s="75">
        <f>SUMIFS(Collection!$J:$J, Collection!$A:$A, $A65, Collection!$B:$B, Q$2)</f>
        <v>0</v>
      </c>
      <c r="R65" s="75">
        <f>SUMIFS(Collection!$J:$J, Collection!$A:$A, $A65, Collection!$B:$B, R$2)</f>
        <v>0</v>
      </c>
      <c r="S65" s="75">
        <f>SUMIFS(Collection!$J:$J, Collection!$A:$A, $A65, Collection!$B:$B, S$2)</f>
        <v>0</v>
      </c>
      <c r="T65" s="75">
        <f>SUMIFS(Collection!$J:$J, Collection!$A:$A, $A65, Collection!$B:$B, T$2)</f>
        <v>0</v>
      </c>
      <c r="U65" s="75">
        <f>SUMIFS(Collection!$J:$J, Collection!$A:$A, $A65, Collection!$B:$B, U$2)</f>
        <v>0</v>
      </c>
      <c r="V65" s="75">
        <f>SUMIFS(Collection!$J:$J, Collection!$A:$A, $A65, Collection!$B:$B, V$2)</f>
        <v>0</v>
      </c>
      <c r="W65" s="75">
        <f>SUMIFS(Collection!$J:$J, Collection!$A:$A, $A65, Collection!$B:$B, W$2)</f>
        <v>0</v>
      </c>
      <c r="X65" s="75">
        <f>SUMIFS(Collection!$J:$J, Collection!$A:$A, $A65, Collection!$B:$B, X$2)</f>
        <v>0</v>
      </c>
      <c r="Y65" s="75">
        <f>SUMIFS(Collection!$J:$J, Collection!$A:$A, $A65, Collection!$B:$B, Y$2)</f>
        <v>0</v>
      </c>
    </row>
    <row r="66" spans="1:25">
      <c r="A66" s="60">
        <f t="shared" si="0"/>
        <v>42929</v>
      </c>
      <c r="B66" s="75">
        <f>SUMIFS(Collection!$J:$J, Collection!$A:$A, $A66, Collection!$B:$B, B$2)</f>
        <v>0</v>
      </c>
      <c r="C66" s="75">
        <f>SUMIFS(Collection!$J:$J, Collection!$A:$A, $A66, Collection!$B:$B, C$2)</f>
        <v>0</v>
      </c>
      <c r="D66" s="75">
        <f>SUMIFS(Collection!$J:$J, Collection!$A:$A, $A66, Collection!$B:$B, D$2)</f>
        <v>0</v>
      </c>
      <c r="E66" s="75">
        <f>SUMIFS(Collection!$J:$J, Collection!$A:$A, $A66, Collection!$B:$B, E$2)</f>
        <v>0</v>
      </c>
      <c r="F66" s="75">
        <f>SUMIFS(Collection!$J:$J, Collection!$A:$A, $A66, Collection!$B:$B, F$2)</f>
        <v>0</v>
      </c>
      <c r="G66" s="75">
        <f>SUMIFS(Collection!$J:$J, Collection!$A:$A, $A66, Collection!$B:$B, G$2)</f>
        <v>0</v>
      </c>
      <c r="H66" s="75">
        <f>SUMIFS(Collection!$J:$J, Collection!$A:$A, $A66, Collection!$B:$B, H$2)</f>
        <v>0</v>
      </c>
      <c r="I66" s="75">
        <f>SUMIFS(Collection!$J:$J, Collection!$A:$A, $A66, Collection!$B:$B, I$2)</f>
        <v>0</v>
      </c>
      <c r="J66" s="75">
        <f>SUMIFS(Collection!$J:$J, Collection!$A:$A, $A66, Collection!$B:$B, J$2)</f>
        <v>0</v>
      </c>
      <c r="K66" s="75">
        <f>SUMIFS(Collection!$J:$J, Collection!$A:$A, $A66, Collection!$B:$B, K$2)</f>
        <v>0</v>
      </c>
      <c r="L66" s="75">
        <f>SUMIFS(Collection!$J:$J, Collection!$A:$A, $A66, Collection!$B:$B, L$2)</f>
        <v>0</v>
      </c>
      <c r="M66" s="75">
        <f>SUMIFS(Collection!$J:$J, Collection!$A:$A, $A66, Collection!$B:$B, M$2)</f>
        <v>0</v>
      </c>
      <c r="N66" s="75">
        <f>SUMIFS(Collection!$J:$J, Collection!$A:$A, $A66, Collection!$B:$B, N$2)</f>
        <v>0</v>
      </c>
      <c r="O66" s="75">
        <f>SUMIFS(Collection!$J:$J, Collection!$A:$A, $A66, Collection!$B:$B, O$2)</f>
        <v>0</v>
      </c>
      <c r="P66" s="75">
        <f>SUMIFS(Collection!$J:$J, Collection!$A:$A, $A66, Collection!$B:$B, P$2)</f>
        <v>0</v>
      </c>
      <c r="Q66" s="75">
        <f>SUMIFS(Collection!$J:$J, Collection!$A:$A, $A66, Collection!$B:$B, Q$2)</f>
        <v>0</v>
      </c>
      <c r="R66" s="75">
        <f>SUMIFS(Collection!$J:$J, Collection!$A:$A, $A66, Collection!$B:$B, R$2)</f>
        <v>0</v>
      </c>
      <c r="S66" s="75">
        <f>SUMIFS(Collection!$J:$J, Collection!$A:$A, $A66, Collection!$B:$B, S$2)</f>
        <v>0</v>
      </c>
      <c r="T66" s="75">
        <f>SUMIFS(Collection!$J:$J, Collection!$A:$A, $A66, Collection!$B:$B, T$2)</f>
        <v>0</v>
      </c>
      <c r="U66" s="75">
        <f>SUMIFS(Collection!$J:$J, Collection!$A:$A, $A66, Collection!$B:$B, U$2)</f>
        <v>0</v>
      </c>
      <c r="V66" s="75">
        <f>SUMIFS(Collection!$J:$J, Collection!$A:$A, $A66, Collection!$B:$B, V$2)</f>
        <v>0</v>
      </c>
      <c r="W66" s="75">
        <f>SUMIFS(Collection!$J:$J, Collection!$A:$A, $A66, Collection!$B:$B, W$2)</f>
        <v>0</v>
      </c>
      <c r="X66" s="75">
        <f>SUMIFS(Collection!$J:$J, Collection!$A:$A, $A66, Collection!$B:$B, X$2)</f>
        <v>0</v>
      </c>
      <c r="Y66" s="75">
        <f>SUMIFS(Collection!$J:$J, Collection!$A:$A, $A66, Collection!$B:$B, Y$2)</f>
        <v>0</v>
      </c>
    </row>
    <row r="67" spans="1:25">
      <c r="A67" s="60">
        <f t="shared" si="0"/>
        <v>42930</v>
      </c>
      <c r="B67" s="75">
        <f>SUMIFS(Collection!$J:$J, Collection!$A:$A, $A67, Collection!$B:$B, B$2)</f>
        <v>0</v>
      </c>
      <c r="C67" s="75">
        <f>SUMIFS(Collection!$J:$J, Collection!$A:$A, $A67, Collection!$B:$B, C$2)</f>
        <v>0</v>
      </c>
      <c r="D67" s="75">
        <f>SUMIFS(Collection!$J:$J, Collection!$A:$A, $A67, Collection!$B:$B, D$2)</f>
        <v>0</v>
      </c>
      <c r="E67" s="75">
        <f>SUMIFS(Collection!$J:$J, Collection!$A:$A, $A67, Collection!$B:$B, E$2)</f>
        <v>0</v>
      </c>
      <c r="F67" s="75">
        <f>SUMIFS(Collection!$J:$J, Collection!$A:$A, $A67, Collection!$B:$B, F$2)</f>
        <v>0</v>
      </c>
      <c r="G67" s="75">
        <f>SUMIFS(Collection!$J:$J, Collection!$A:$A, $A67, Collection!$B:$B, G$2)</f>
        <v>0</v>
      </c>
      <c r="H67" s="75">
        <f>SUMIFS(Collection!$J:$J, Collection!$A:$A, $A67, Collection!$B:$B, H$2)</f>
        <v>0</v>
      </c>
      <c r="I67" s="75">
        <f>SUMIFS(Collection!$J:$J, Collection!$A:$A, $A67, Collection!$B:$B, I$2)</f>
        <v>0</v>
      </c>
      <c r="J67" s="75">
        <f>SUMIFS(Collection!$J:$J, Collection!$A:$A, $A67, Collection!$B:$B, J$2)</f>
        <v>0</v>
      </c>
      <c r="K67" s="75">
        <f>SUMIFS(Collection!$J:$J, Collection!$A:$A, $A67, Collection!$B:$B, K$2)</f>
        <v>0</v>
      </c>
      <c r="L67" s="75">
        <f>SUMIFS(Collection!$J:$J, Collection!$A:$A, $A67, Collection!$B:$B, L$2)</f>
        <v>0</v>
      </c>
      <c r="M67" s="75">
        <f>SUMIFS(Collection!$J:$J, Collection!$A:$A, $A67, Collection!$B:$B, M$2)</f>
        <v>0</v>
      </c>
      <c r="N67" s="75">
        <f>SUMIFS(Collection!$J:$J, Collection!$A:$A, $A67, Collection!$B:$B, N$2)</f>
        <v>0</v>
      </c>
      <c r="O67" s="75">
        <f>SUMIFS(Collection!$J:$J, Collection!$A:$A, $A67, Collection!$B:$B, O$2)</f>
        <v>0</v>
      </c>
      <c r="P67" s="75">
        <f>SUMIFS(Collection!$J:$J, Collection!$A:$A, $A67, Collection!$B:$B, P$2)</f>
        <v>0</v>
      </c>
      <c r="Q67" s="75">
        <f>SUMIFS(Collection!$J:$J, Collection!$A:$A, $A67, Collection!$B:$B, Q$2)</f>
        <v>0</v>
      </c>
      <c r="R67" s="75">
        <f>SUMIFS(Collection!$J:$J, Collection!$A:$A, $A67, Collection!$B:$B, R$2)</f>
        <v>0</v>
      </c>
      <c r="S67" s="75">
        <f>SUMIFS(Collection!$J:$J, Collection!$A:$A, $A67, Collection!$B:$B, S$2)</f>
        <v>0</v>
      </c>
      <c r="T67" s="75">
        <f>SUMIFS(Collection!$J:$J, Collection!$A:$A, $A67, Collection!$B:$B, T$2)</f>
        <v>0</v>
      </c>
      <c r="U67" s="75">
        <f>SUMIFS(Collection!$J:$J, Collection!$A:$A, $A67, Collection!$B:$B, U$2)</f>
        <v>0</v>
      </c>
      <c r="V67" s="75">
        <f>SUMIFS(Collection!$J:$J, Collection!$A:$A, $A67, Collection!$B:$B, V$2)</f>
        <v>0</v>
      </c>
      <c r="W67" s="75">
        <f>SUMIFS(Collection!$J:$J, Collection!$A:$A, $A67, Collection!$B:$B, W$2)</f>
        <v>0</v>
      </c>
      <c r="X67" s="75">
        <f>SUMIFS(Collection!$J:$J, Collection!$A:$A, $A67, Collection!$B:$B, X$2)</f>
        <v>0</v>
      </c>
      <c r="Y67" s="75">
        <f>SUMIFS(Collection!$J:$J, Collection!$A:$A, $A67, Collection!$B:$B, Y$2)</f>
        <v>0</v>
      </c>
    </row>
    <row r="68" spans="1:25">
      <c r="A68" s="60">
        <f t="shared" si="0"/>
        <v>42931</v>
      </c>
      <c r="B68" s="75">
        <f>SUMIFS(Collection!$J:$J, Collection!$A:$A, $A68, Collection!$B:$B, B$2)</f>
        <v>0</v>
      </c>
      <c r="C68" s="75">
        <f>SUMIFS(Collection!$J:$J, Collection!$A:$A, $A68, Collection!$B:$B, C$2)</f>
        <v>0</v>
      </c>
      <c r="D68" s="75">
        <f>SUMIFS(Collection!$J:$J, Collection!$A:$A, $A68, Collection!$B:$B, D$2)</f>
        <v>0</v>
      </c>
      <c r="E68" s="75">
        <f>SUMIFS(Collection!$J:$J, Collection!$A:$A, $A68, Collection!$B:$B, E$2)</f>
        <v>0</v>
      </c>
      <c r="F68" s="75">
        <f>SUMIFS(Collection!$J:$J, Collection!$A:$A, $A68, Collection!$B:$B, F$2)</f>
        <v>0</v>
      </c>
      <c r="G68" s="75">
        <f>SUMIFS(Collection!$J:$J, Collection!$A:$A, $A68, Collection!$B:$B, G$2)</f>
        <v>0</v>
      </c>
      <c r="H68" s="75">
        <f>SUMIFS(Collection!$J:$J, Collection!$A:$A, $A68, Collection!$B:$B, H$2)</f>
        <v>0</v>
      </c>
      <c r="I68" s="75">
        <f>SUMIFS(Collection!$J:$J, Collection!$A:$A, $A68, Collection!$B:$B, I$2)</f>
        <v>0</v>
      </c>
      <c r="J68" s="75">
        <f>SUMIFS(Collection!$J:$J, Collection!$A:$A, $A68, Collection!$B:$B, J$2)</f>
        <v>0</v>
      </c>
      <c r="K68" s="75">
        <f>SUMIFS(Collection!$J:$J, Collection!$A:$A, $A68, Collection!$B:$B, K$2)</f>
        <v>0</v>
      </c>
      <c r="L68" s="75">
        <f>SUMIFS(Collection!$J:$J, Collection!$A:$A, $A68, Collection!$B:$B, L$2)</f>
        <v>0</v>
      </c>
      <c r="M68" s="75">
        <f>SUMIFS(Collection!$J:$J, Collection!$A:$A, $A68, Collection!$B:$B, M$2)</f>
        <v>0</v>
      </c>
      <c r="N68" s="75">
        <f>SUMIFS(Collection!$J:$J, Collection!$A:$A, $A68, Collection!$B:$B, N$2)</f>
        <v>0</v>
      </c>
      <c r="O68" s="75">
        <f>SUMIFS(Collection!$J:$J, Collection!$A:$A, $A68, Collection!$B:$B, O$2)</f>
        <v>0</v>
      </c>
      <c r="P68" s="75">
        <f>SUMIFS(Collection!$J:$J, Collection!$A:$A, $A68, Collection!$B:$B, P$2)</f>
        <v>0</v>
      </c>
      <c r="Q68" s="75">
        <f>SUMIFS(Collection!$J:$J, Collection!$A:$A, $A68, Collection!$B:$B, Q$2)</f>
        <v>0</v>
      </c>
      <c r="R68" s="75">
        <f>SUMIFS(Collection!$J:$J, Collection!$A:$A, $A68, Collection!$B:$B, R$2)</f>
        <v>0</v>
      </c>
      <c r="S68" s="75">
        <f>SUMIFS(Collection!$J:$J, Collection!$A:$A, $A68, Collection!$B:$B, S$2)</f>
        <v>0</v>
      </c>
      <c r="T68" s="75">
        <f>SUMIFS(Collection!$J:$J, Collection!$A:$A, $A68, Collection!$B:$B, T$2)</f>
        <v>0</v>
      </c>
      <c r="U68" s="75">
        <f>SUMIFS(Collection!$J:$J, Collection!$A:$A, $A68, Collection!$B:$B, U$2)</f>
        <v>0</v>
      </c>
      <c r="V68" s="75">
        <f>SUMIFS(Collection!$J:$J, Collection!$A:$A, $A68, Collection!$B:$B, V$2)</f>
        <v>0</v>
      </c>
      <c r="W68" s="75">
        <f>SUMIFS(Collection!$J:$J, Collection!$A:$A, $A68, Collection!$B:$B, W$2)</f>
        <v>0</v>
      </c>
      <c r="X68" s="75">
        <f>SUMIFS(Collection!$J:$J, Collection!$A:$A, $A68, Collection!$B:$B, X$2)</f>
        <v>0</v>
      </c>
      <c r="Y68" s="75">
        <f>SUMIFS(Collection!$J:$J, Collection!$A:$A, $A68, Collection!$B:$B, Y$2)</f>
        <v>0</v>
      </c>
    </row>
    <row r="69" spans="1:25">
      <c r="A69" s="60">
        <f t="shared" si="0"/>
        <v>42932</v>
      </c>
      <c r="B69" s="75">
        <f>SUMIFS(Collection!$J:$J, Collection!$A:$A, $A69, Collection!$B:$B, B$2)</f>
        <v>0</v>
      </c>
      <c r="C69" s="75">
        <f>SUMIFS(Collection!$J:$J, Collection!$A:$A, $A69, Collection!$B:$B, C$2)</f>
        <v>0</v>
      </c>
      <c r="D69" s="75">
        <f>SUMIFS(Collection!$J:$J, Collection!$A:$A, $A69, Collection!$B:$B, D$2)</f>
        <v>0</v>
      </c>
      <c r="E69" s="75">
        <f>SUMIFS(Collection!$J:$J, Collection!$A:$A, $A69, Collection!$B:$B, E$2)</f>
        <v>0</v>
      </c>
      <c r="F69" s="75">
        <f>SUMIFS(Collection!$J:$J, Collection!$A:$A, $A69, Collection!$B:$B, F$2)</f>
        <v>0</v>
      </c>
      <c r="G69" s="75">
        <f>SUMIFS(Collection!$J:$J, Collection!$A:$A, $A69, Collection!$B:$B, G$2)</f>
        <v>0</v>
      </c>
      <c r="H69" s="75">
        <f>SUMIFS(Collection!$J:$J, Collection!$A:$A, $A69, Collection!$B:$B, H$2)</f>
        <v>0</v>
      </c>
      <c r="I69" s="75">
        <f>SUMIFS(Collection!$J:$J, Collection!$A:$A, $A69, Collection!$B:$B, I$2)</f>
        <v>0</v>
      </c>
      <c r="J69" s="75">
        <f>SUMIFS(Collection!$J:$J, Collection!$A:$A, $A69, Collection!$B:$B, J$2)</f>
        <v>0</v>
      </c>
      <c r="K69" s="75">
        <f>SUMIFS(Collection!$J:$J, Collection!$A:$A, $A69, Collection!$B:$B, K$2)</f>
        <v>0</v>
      </c>
      <c r="L69" s="75">
        <f>SUMIFS(Collection!$J:$J, Collection!$A:$A, $A69, Collection!$B:$B, L$2)</f>
        <v>0</v>
      </c>
      <c r="M69" s="75">
        <f>SUMIFS(Collection!$J:$J, Collection!$A:$A, $A69, Collection!$B:$B, M$2)</f>
        <v>0</v>
      </c>
      <c r="N69" s="75">
        <f>SUMIFS(Collection!$J:$J, Collection!$A:$A, $A69, Collection!$B:$B, N$2)</f>
        <v>0</v>
      </c>
      <c r="O69" s="75">
        <f>SUMIFS(Collection!$J:$J, Collection!$A:$A, $A69, Collection!$B:$B, O$2)</f>
        <v>0</v>
      </c>
      <c r="P69" s="75">
        <f>SUMIFS(Collection!$J:$J, Collection!$A:$A, $A69, Collection!$B:$B, P$2)</f>
        <v>0</v>
      </c>
      <c r="Q69" s="75">
        <f>SUMIFS(Collection!$J:$J, Collection!$A:$A, $A69, Collection!$B:$B, Q$2)</f>
        <v>0</v>
      </c>
      <c r="R69" s="75">
        <f>SUMIFS(Collection!$J:$J, Collection!$A:$A, $A69, Collection!$B:$B, R$2)</f>
        <v>0</v>
      </c>
      <c r="S69" s="75">
        <f>SUMIFS(Collection!$J:$J, Collection!$A:$A, $A69, Collection!$B:$B, S$2)</f>
        <v>0</v>
      </c>
      <c r="T69" s="75">
        <f>SUMIFS(Collection!$J:$J, Collection!$A:$A, $A69, Collection!$B:$B, T$2)</f>
        <v>0</v>
      </c>
      <c r="U69" s="75">
        <f>SUMIFS(Collection!$J:$J, Collection!$A:$A, $A69, Collection!$B:$B, U$2)</f>
        <v>0</v>
      </c>
      <c r="V69" s="75">
        <f>SUMIFS(Collection!$J:$J, Collection!$A:$A, $A69, Collection!$B:$B, V$2)</f>
        <v>0</v>
      </c>
      <c r="W69" s="75">
        <f>SUMIFS(Collection!$J:$J, Collection!$A:$A, $A69, Collection!$B:$B, W$2)</f>
        <v>0</v>
      </c>
      <c r="X69" s="75">
        <f>SUMIFS(Collection!$J:$J, Collection!$A:$A, $A69, Collection!$B:$B, X$2)</f>
        <v>0</v>
      </c>
      <c r="Y69" s="75">
        <f>SUMIFS(Collection!$J:$J, Collection!$A:$A, $A69, Collection!$B:$B, Y$2)</f>
        <v>0</v>
      </c>
    </row>
    <row r="70" spans="1:25">
      <c r="A70" s="60">
        <f t="shared" si="0"/>
        <v>42933</v>
      </c>
      <c r="B70" s="75">
        <f>SUMIFS(Collection!$J:$J, Collection!$A:$A, $A70, Collection!$B:$B, B$2)</f>
        <v>0</v>
      </c>
      <c r="C70" s="75">
        <f>SUMIFS(Collection!$J:$J, Collection!$A:$A, $A70, Collection!$B:$B, C$2)</f>
        <v>0</v>
      </c>
      <c r="D70" s="75">
        <f>SUMIFS(Collection!$J:$J, Collection!$A:$A, $A70, Collection!$B:$B, D$2)</f>
        <v>0</v>
      </c>
      <c r="E70" s="75">
        <f>SUMIFS(Collection!$J:$J, Collection!$A:$A, $A70, Collection!$B:$B, E$2)</f>
        <v>0</v>
      </c>
      <c r="F70" s="75">
        <f>SUMIFS(Collection!$J:$J, Collection!$A:$A, $A70, Collection!$B:$B, F$2)</f>
        <v>0</v>
      </c>
      <c r="G70" s="75">
        <f>SUMIFS(Collection!$J:$J, Collection!$A:$A, $A70, Collection!$B:$B, G$2)</f>
        <v>0</v>
      </c>
      <c r="H70" s="75">
        <f>SUMIFS(Collection!$J:$J, Collection!$A:$A, $A70, Collection!$B:$B, H$2)</f>
        <v>0</v>
      </c>
      <c r="I70" s="75">
        <f>SUMIFS(Collection!$J:$J, Collection!$A:$A, $A70, Collection!$B:$B, I$2)</f>
        <v>0</v>
      </c>
      <c r="J70" s="75">
        <f>SUMIFS(Collection!$J:$J, Collection!$A:$A, $A70, Collection!$B:$B, J$2)</f>
        <v>0</v>
      </c>
      <c r="K70" s="75">
        <f>SUMIFS(Collection!$J:$J, Collection!$A:$A, $A70, Collection!$B:$B, K$2)</f>
        <v>0</v>
      </c>
      <c r="L70" s="75">
        <f>SUMIFS(Collection!$J:$J, Collection!$A:$A, $A70, Collection!$B:$B, L$2)</f>
        <v>0</v>
      </c>
      <c r="M70" s="75">
        <f>SUMIFS(Collection!$J:$J, Collection!$A:$A, $A70, Collection!$B:$B, M$2)</f>
        <v>0</v>
      </c>
      <c r="N70" s="75">
        <f>SUMIFS(Collection!$J:$J, Collection!$A:$A, $A70, Collection!$B:$B, N$2)</f>
        <v>0</v>
      </c>
      <c r="O70" s="75">
        <f>SUMIFS(Collection!$J:$J, Collection!$A:$A, $A70, Collection!$B:$B, O$2)</f>
        <v>0</v>
      </c>
      <c r="P70" s="75">
        <f>SUMIFS(Collection!$J:$J, Collection!$A:$A, $A70, Collection!$B:$B, P$2)</f>
        <v>0</v>
      </c>
      <c r="Q70" s="75">
        <f>SUMIFS(Collection!$J:$J, Collection!$A:$A, $A70, Collection!$B:$B, Q$2)</f>
        <v>0</v>
      </c>
      <c r="R70" s="75">
        <f>SUMIFS(Collection!$J:$J, Collection!$A:$A, $A70, Collection!$B:$B, R$2)</f>
        <v>0</v>
      </c>
      <c r="S70" s="75">
        <f>SUMIFS(Collection!$J:$J, Collection!$A:$A, $A70, Collection!$B:$B, S$2)</f>
        <v>0</v>
      </c>
      <c r="T70" s="75">
        <f>SUMIFS(Collection!$J:$J, Collection!$A:$A, $A70, Collection!$B:$B, T$2)</f>
        <v>0</v>
      </c>
      <c r="U70" s="75">
        <f>SUMIFS(Collection!$J:$J, Collection!$A:$A, $A70, Collection!$B:$B, U$2)</f>
        <v>0</v>
      </c>
      <c r="V70" s="75">
        <f>SUMIFS(Collection!$J:$J, Collection!$A:$A, $A70, Collection!$B:$B, V$2)</f>
        <v>0</v>
      </c>
      <c r="W70" s="75">
        <f>SUMIFS(Collection!$J:$J, Collection!$A:$A, $A70, Collection!$B:$B, W$2)</f>
        <v>0</v>
      </c>
      <c r="X70" s="75">
        <f>SUMIFS(Collection!$J:$J, Collection!$A:$A, $A70, Collection!$B:$B, X$2)</f>
        <v>0</v>
      </c>
      <c r="Y70" s="75">
        <f>SUMIFS(Collection!$J:$J, Collection!$A:$A, $A70, Collection!$B:$B, Y$2)</f>
        <v>0</v>
      </c>
    </row>
    <row r="71" spans="1:25">
      <c r="A71" s="60">
        <f t="shared" ref="A71" si="1">1+A70</f>
        <v>42934</v>
      </c>
      <c r="B71" s="75">
        <f>SUMIFS(Collection!$J:$J, Collection!$A:$A, $A71, Collection!$B:$B, B$2)</f>
        <v>0</v>
      </c>
      <c r="C71" s="75">
        <f>SUMIFS(Collection!$J:$J, Collection!$A:$A, $A71, Collection!$B:$B, C$2)</f>
        <v>0</v>
      </c>
      <c r="D71" s="75">
        <f>SUMIFS(Collection!$J:$J, Collection!$A:$A, $A71, Collection!$B:$B, D$2)</f>
        <v>0</v>
      </c>
      <c r="E71" s="75">
        <f>SUMIFS(Collection!$J:$J, Collection!$A:$A, $A71, Collection!$B:$B, E$2)</f>
        <v>0</v>
      </c>
      <c r="F71" s="75">
        <f>SUMIFS(Collection!$J:$J, Collection!$A:$A, $A71, Collection!$B:$B, F$2)</f>
        <v>0</v>
      </c>
      <c r="G71" s="75">
        <f>SUMIFS(Collection!$J:$J, Collection!$A:$A, $A71, Collection!$B:$B, G$2)</f>
        <v>0</v>
      </c>
      <c r="H71" s="75">
        <f>SUMIFS(Collection!$J:$J, Collection!$A:$A, $A71, Collection!$B:$B, H$2)</f>
        <v>0</v>
      </c>
      <c r="I71" s="75">
        <f>SUMIFS(Collection!$J:$J, Collection!$A:$A, $A71, Collection!$B:$B, I$2)</f>
        <v>0</v>
      </c>
      <c r="J71" s="75">
        <f>SUMIFS(Collection!$J:$J, Collection!$A:$A, $A71, Collection!$B:$B, J$2)</f>
        <v>0</v>
      </c>
      <c r="K71" s="75">
        <f>SUMIFS(Collection!$J:$J, Collection!$A:$A, $A71, Collection!$B:$B, K$2)</f>
        <v>0</v>
      </c>
      <c r="L71" s="75">
        <f>SUMIFS(Collection!$J:$J, Collection!$A:$A, $A71, Collection!$B:$B, L$2)</f>
        <v>0</v>
      </c>
      <c r="M71" s="75">
        <f>SUMIFS(Collection!$J:$J, Collection!$A:$A, $A71, Collection!$B:$B, M$2)</f>
        <v>0</v>
      </c>
      <c r="N71" s="75">
        <f>SUMIFS(Collection!$J:$J, Collection!$A:$A, $A71, Collection!$B:$B, N$2)</f>
        <v>0</v>
      </c>
      <c r="O71" s="75">
        <f>SUMIFS(Collection!$J:$J, Collection!$A:$A, $A71, Collection!$B:$B, O$2)</f>
        <v>0</v>
      </c>
      <c r="P71" s="75">
        <f>SUMIFS(Collection!$J:$J, Collection!$A:$A, $A71, Collection!$B:$B, P$2)</f>
        <v>0</v>
      </c>
      <c r="Q71" s="75">
        <f>SUMIFS(Collection!$J:$J, Collection!$A:$A, $A71, Collection!$B:$B, Q$2)</f>
        <v>0</v>
      </c>
      <c r="R71" s="75">
        <f>SUMIFS(Collection!$J:$J, Collection!$A:$A, $A71, Collection!$B:$B, R$2)</f>
        <v>0</v>
      </c>
      <c r="S71" s="75">
        <f>SUMIFS(Collection!$J:$J, Collection!$A:$A, $A71, Collection!$B:$B, S$2)</f>
        <v>0</v>
      </c>
      <c r="T71" s="75">
        <f>SUMIFS(Collection!$J:$J, Collection!$A:$A, $A71, Collection!$B:$B, T$2)</f>
        <v>0</v>
      </c>
      <c r="U71" s="75">
        <f>SUMIFS(Collection!$J:$J, Collection!$A:$A, $A71, Collection!$B:$B, U$2)</f>
        <v>0</v>
      </c>
      <c r="V71" s="75">
        <f>SUMIFS(Collection!$J:$J, Collection!$A:$A, $A71, Collection!$B:$B, V$2)</f>
        <v>0</v>
      </c>
      <c r="W71" s="75">
        <f>SUMIFS(Collection!$J:$J, Collection!$A:$A, $A71, Collection!$B:$B, W$2)</f>
        <v>0</v>
      </c>
      <c r="X71" s="75">
        <f>SUMIFS(Collection!$J:$J, Collection!$A:$A, $A71, Collection!$B:$B, X$2)</f>
        <v>0</v>
      </c>
      <c r="Y71" s="75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Collection</vt:lpstr>
      <vt:lpstr>Bucket Counts</vt:lpstr>
      <vt:lpstr>Stocking</vt:lpstr>
      <vt:lpstr>Total Larvae to Date</vt:lpstr>
      <vt:lpstr>Date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2017-05-28T07:56:15Z</dcterms:modified>
</cp:coreProperties>
</file>