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O.lurida_Stress/Data/RNA-DNA-Isolation/"/>
    </mc:Choice>
  </mc:AlternateContent>
  <xr:revisionPtr revIDLastSave="0" documentId="13_ncr:1_{06BA40BA-05D1-794F-8296-795132D055C1}" xr6:coauthVersionLast="43" xr6:coauthVersionMax="43" xr10:uidLastSave="{00000000-0000-0000-0000-000000000000}"/>
  <bookViews>
    <workbookView xWindow="340" yWindow="460" windowWidth="25560" windowHeight="17200" xr2:uid="{9A79F84E-1302-294E-AE89-92A1E42265F9}"/>
  </bookViews>
  <sheets>
    <sheet name="ctenidi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P13" i="1" l="1"/>
  <c r="M13" i="1"/>
  <c r="O13" i="1" s="1"/>
  <c r="P60" i="1"/>
  <c r="P59" i="1"/>
  <c r="P58" i="1"/>
  <c r="P57" i="1"/>
  <c r="P56" i="1"/>
  <c r="P55" i="1"/>
  <c r="P54" i="1"/>
  <c r="P53" i="1"/>
  <c r="P52" i="1"/>
  <c r="P50" i="1"/>
  <c r="P49" i="1"/>
  <c r="P48" i="1"/>
  <c r="P47" i="1"/>
  <c r="P46" i="1"/>
  <c r="P45" i="1"/>
  <c r="P44" i="1"/>
  <c r="P43" i="1"/>
  <c r="P42" i="1"/>
  <c r="P40" i="1"/>
  <c r="P39" i="1"/>
  <c r="P38" i="1"/>
  <c r="P37" i="1"/>
  <c r="P36" i="1"/>
  <c r="P35" i="1"/>
  <c r="P34" i="1"/>
  <c r="P33" i="1"/>
  <c r="P32" i="1"/>
  <c r="P30" i="1"/>
  <c r="P29" i="1"/>
  <c r="P28" i="1"/>
  <c r="P27" i="1"/>
  <c r="P26" i="1"/>
  <c r="P25" i="1"/>
  <c r="P24" i="1"/>
  <c r="P23" i="1"/>
  <c r="P22" i="1"/>
  <c r="P20" i="1"/>
  <c r="P19" i="1"/>
  <c r="P18" i="1"/>
  <c r="P17" i="1"/>
  <c r="P16" i="1"/>
  <c r="P15" i="1"/>
  <c r="P14" i="1"/>
  <c r="P12" i="1"/>
  <c r="P10" i="1"/>
  <c r="P9" i="1"/>
  <c r="P8" i="1"/>
  <c r="P7" i="1"/>
  <c r="P6" i="1"/>
  <c r="P5" i="1"/>
  <c r="P4" i="1"/>
  <c r="P3" i="1"/>
  <c r="P2" i="1"/>
  <c r="O59" i="1"/>
  <c r="O16" i="1"/>
  <c r="O10" i="1"/>
  <c r="O3" i="1"/>
  <c r="M54" i="1"/>
  <c r="O54" i="1" s="1"/>
  <c r="M53" i="1"/>
  <c r="O53" i="1" s="1"/>
  <c r="M52" i="1"/>
  <c r="O52" i="1" s="1"/>
  <c r="M44" i="1"/>
  <c r="O44" i="1" s="1"/>
  <c r="M43" i="1"/>
  <c r="O43" i="1" s="1"/>
  <c r="M42" i="1"/>
  <c r="O42" i="1" s="1"/>
  <c r="M34" i="1"/>
  <c r="O34" i="1" s="1"/>
  <c r="M33" i="1"/>
  <c r="O33" i="1" s="1"/>
  <c r="M32" i="1"/>
  <c r="O32" i="1" s="1"/>
  <c r="M35" i="1"/>
  <c r="O35" i="1" s="1"/>
  <c r="M24" i="1"/>
  <c r="O24" i="1" s="1"/>
  <c r="M23" i="1"/>
  <c r="O23" i="1" s="1"/>
  <c r="M22" i="1"/>
  <c r="O22" i="1" s="1"/>
  <c r="M14" i="1"/>
  <c r="O14" i="1" s="1"/>
  <c r="M12" i="1"/>
  <c r="O12" i="1" s="1"/>
  <c r="M60" i="1"/>
  <c r="O60" i="1" s="1"/>
  <c r="M59" i="1"/>
  <c r="M58" i="1"/>
  <c r="O58" i="1" s="1"/>
  <c r="M57" i="1"/>
  <c r="O57" i="1" s="1"/>
  <c r="M56" i="1"/>
  <c r="M55" i="1"/>
  <c r="O55" i="1" s="1"/>
  <c r="M50" i="1"/>
  <c r="O50" i="1" s="1"/>
  <c r="M49" i="1"/>
  <c r="O49" i="1" s="1"/>
  <c r="M48" i="1"/>
  <c r="O48" i="1" s="1"/>
  <c r="M47" i="1"/>
  <c r="O47" i="1" s="1"/>
  <c r="M46" i="1"/>
  <c r="M45" i="1"/>
  <c r="O45" i="1" s="1"/>
  <c r="M40" i="1"/>
  <c r="O40" i="1" s="1"/>
  <c r="M39" i="1"/>
  <c r="O39" i="1" s="1"/>
  <c r="M38" i="1"/>
  <c r="O38" i="1" s="1"/>
  <c r="M37" i="1"/>
  <c r="O37" i="1" s="1"/>
  <c r="M36" i="1"/>
  <c r="O36" i="1" s="1"/>
  <c r="M30" i="1"/>
  <c r="O30" i="1" s="1"/>
  <c r="M29" i="1"/>
  <c r="O29" i="1" s="1"/>
  <c r="M28" i="1"/>
  <c r="M27" i="1"/>
  <c r="M26" i="1"/>
  <c r="M25" i="1"/>
  <c r="O25" i="1" s="1"/>
  <c r="M20" i="1"/>
  <c r="O20" i="1" s="1"/>
  <c r="M19" i="1"/>
  <c r="O19" i="1" s="1"/>
  <c r="M18" i="1"/>
  <c r="O18" i="1" s="1"/>
  <c r="M17" i="1"/>
  <c r="O17" i="1" s="1"/>
  <c r="M16" i="1"/>
  <c r="M15" i="1"/>
  <c r="M10" i="1"/>
  <c r="M9" i="1"/>
  <c r="O9" i="1" s="1"/>
  <c r="M8" i="1"/>
  <c r="O8" i="1" s="1"/>
  <c r="M7" i="1"/>
  <c r="O7" i="1" s="1"/>
  <c r="O6" i="1"/>
  <c r="M5" i="1"/>
  <c r="O5" i="1" s="1"/>
  <c r="M4" i="1"/>
  <c r="O4" i="1" s="1"/>
  <c r="M3" i="1"/>
  <c r="M2" i="1"/>
  <c r="O2" i="1" s="1"/>
</calcChain>
</file>

<file path=xl/sharedStrings.xml><?xml version="1.0" encoding="utf-8"?>
<sst xmlns="http://schemas.openxmlformats.org/spreadsheetml/2006/main" count="408" uniqueCount="103">
  <si>
    <t>HOMOGENATE TUBE #</t>
  </si>
  <si>
    <t>PURPLE</t>
  </si>
  <si>
    <t>RED</t>
  </si>
  <si>
    <t>ORANGE</t>
  </si>
  <si>
    <t>YELLOW</t>
  </si>
  <si>
    <t>GREEN</t>
  </si>
  <si>
    <t>BLUE</t>
  </si>
  <si>
    <t>CTENIDIA</t>
  </si>
  <si>
    <t>TISSUE SAMPLE #</t>
  </si>
  <si>
    <t>VOL RNAzol</t>
  </si>
  <si>
    <t>MASS TISSUE (mg)</t>
  </si>
  <si>
    <t>1 mL</t>
  </si>
  <si>
    <t>TUBE COLOR</t>
  </si>
  <si>
    <t>TISSUE TYPE</t>
  </si>
  <si>
    <t>DATE HOMOGENIZED</t>
  </si>
  <si>
    <t>DATE RNA ISOLATED</t>
  </si>
  <si>
    <t>Notes</t>
  </si>
  <si>
    <t>[RNA] ng/uL</t>
  </si>
  <si>
    <t>Cohort</t>
  </si>
  <si>
    <t>pCO2</t>
  </si>
  <si>
    <t>HL10-10</t>
  </si>
  <si>
    <t>HL10-11</t>
  </si>
  <si>
    <t>HL10-12</t>
  </si>
  <si>
    <t>HL6-11</t>
  </si>
  <si>
    <t>HL6-12</t>
  </si>
  <si>
    <t>HL6-13</t>
  </si>
  <si>
    <t>HL6-14</t>
  </si>
  <si>
    <t>HL6-15</t>
  </si>
  <si>
    <t>HL10-19</t>
  </si>
  <si>
    <t>HL10-20</t>
  </si>
  <si>
    <t>HL10-21</t>
  </si>
  <si>
    <t>HL6-21</t>
  </si>
  <si>
    <t>HL6-19</t>
  </si>
  <si>
    <t>HL6-20</t>
  </si>
  <si>
    <t>HL6-16</t>
  </si>
  <si>
    <t>HL6-17</t>
  </si>
  <si>
    <t>HL6-18</t>
  </si>
  <si>
    <t>Dabob Bay</t>
  </si>
  <si>
    <t>SN6-16</t>
  </si>
  <si>
    <t>SN6-17</t>
  </si>
  <si>
    <t>SN6-18</t>
  </si>
  <si>
    <t>SN6-19</t>
  </si>
  <si>
    <t>SN6-20</t>
  </si>
  <si>
    <t>SN6-21</t>
  </si>
  <si>
    <t>SN6-22</t>
  </si>
  <si>
    <t>SN6-23</t>
  </si>
  <si>
    <t>SN6-24</t>
  </si>
  <si>
    <t>SN6-25</t>
  </si>
  <si>
    <t>SN6-26</t>
  </si>
  <si>
    <t>SN6-27</t>
  </si>
  <si>
    <t>SN6-28</t>
  </si>
  <si>
    <t>SN6-29</t>
  </si>
  <si>
    <t>SN6-30</t>
  </si>
  <si>
    <t>SN6-31</t>
  </si>
  <si>
    <t>SN6-32</t>
  </si>
  <si>
    <t>SN6-33</t>
  </si>
  <si>
    <t>NF6-16</t>
  </si>
  <si>
    <t>NF6-17</t>
  </si>
  <si>
    <t>NF6-18</t>
  </si>
  <si>
    <t>NF6-19</t>
  </si>
  <si>
    <t>NF6-20</t>
  </si>
  <si>
    <t>NF6-21</t>
  </si>
  <si>
    <t>NF6-22</t>
  </si>
  <si>
    <t>NF6-23</t>
  </si>
  <si>
    <t>NF6-24</t>
  </si>
  <si>
    <t>NF6-25</t>
  </si>
  <si>
    <t>NF6-26</t>
  </si>
  <si>
    <t>NF6-27</t>
  </si>
  <si>
    <t>NF6-28</t>
  </si>
  <si>
    <t>NF6-29</t>
  </si>
  <si>
    <t>NF6-30</t>
  </si>
  <si>
    <t>NF6-31</t>
  </si>
  <si>
    <t>NF6-32</t>
  </si>
  <si>
    <t>NF6-33</t>
  </si>
  <si>
    <t>Oyster Bay</t>
  </si>
  <si>
    <t>Fidalgo Bay</t>
  </si>
  <si>
    <t>80-100</t>
  </si>
  <si>
    <t>10-30</t>
  </si>
  <si>
    <t>60-80</t>
  </si>
  <si>
    <t>&lt; 10</t>
  </si>
  <si>
    <t>50-70</t>
  </si>
  <si>
    <t>20-40</t>
  </si>
  <si>
    <t>70-100</t>
  </si>
  <si>
    <t>70-90</t>
  </si>
  <si>
    <t>Not recorded</t>
  </si>
  <si>
    <t>100 +</t>
  </si>
  <si>
    <t>40-60</t>
  </si>
  <si>
    <t>10-40</t>
  </si>
  <si>
    <t>30-50</t>
  </si>
  <si>
    <t>90-110</t>
  </si>
  <si>
    <t>20-50</t>
  </si>
  <si>
    <t>40-70</t>
  </si>
  <si>
    <t>Homogenization Batch</t>
  </si>
  <si>
    <t>RNA Isolation Batch</t>
  </si>
  <si>
    <t>Total volume, uL (RNA + H2O)</t>
  </si>
  <si>
    <t>TOO HIGH</t>
  </si>
  <si>
    <t>Amount of RNA</t>
  </si>
  <si>
    <t>&gt;28,000</t>
  </si>
  <si>
    <t>Volume needed for 500 ng RNA</t>
  </si>
  <si>
    <t>Black substance in homogenate - maybe from tube lid?</t>
  </si>
  <si>
    <t>High</t>
  </si>
  <si>
    <t>Ambient</t>
  </si>
  <si>
    <t>HL6-10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</si>
</sst>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1" xfId="1" applyNumberFormat="1" applyFont="1" applyBorder="1" applyAlignment="1">
      <alignment horizontal="right" vertical="center"/>
    </xf>
    <xf numFmtId="43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vertical="center"/>
    </xf>
    <xf numFmtId="1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166" fontId="0" fillId="0" borderId="4" xfId="1" applyNumberFormat="1" applyFont="1" applyBorder="1" applyAlignment="1">
      <alignment vertical="center"/>
    </xf>
    <xf numFmtId="43" fontId="0" fillId="0" borderId="4" xfId="1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49" fontId="0" fillId="0" borderId="9" xfId="0" applyNumberFormat="1" applyBorder="1" applyAlignment="1">
      <alignment vertical="center"/>
    </xf>
    <xf numFmtId="14" fontId="0" fillId="0" borderId="9" xfId="0" applyNumberFormat="1" applyBorder="1" applyAlignment="1">
      <alignment vertical="center"/>
    </xf>
    <xf numFmtId="1" fontId="0" fillId="0" borderId="9" xfId="0" applyNumberFormat="1" applyBorder="1" applyAlignment="1">
      <alignment vertical="center"/>
    </xf>
    <xf numFmtId="166" fontId="0" fillId="0" borderId="9" xfId="1" applyNumberFormat="1" applyFont="1" applyBorder="1" applyAlignment="1">
      <alignment vertical="center"/>
    </xf>
    <xf numFmtId="43" fontId="0" fillId="0" borderId="9" xfId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49" fontId="0" fillId="0" borderId="11" xfId="0" applyNumberFormat="1" applyBorder="1" applyAlignment="1">
      <alignment vertical="center"/>
    </xf>
    <xf numFmtId="1" fontId="0" fillId="0" borderId="11" xfId="0" applyNumberFormat="1" applyBorder="1" applyAlignment="1">
      <alignment vertical="center"/>
    </xf>
    <xf numFmtId="166" fontId="0" fillId="0" borderId="11" xfId="1" applyNumberFormat="1" applyFont="1" applyBorder="1" applyAlignment="1">
      <alignment vertical="center"/>
    </xf>
    <xf numFmtId="43" fontId="0" fillId="0" borderId="11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2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FFAF-52E1-6A48-845A-64AB8B4A7282}">
  <sheetPr>
    <pageSetUpPr fitToPage="1"/>
  </sheetPr>
  <dimension ref="A1:R60"/>
  <sheetViews>
    <sheetView tabSelected="1" workbookViewId="0">
      <selection sqref="A1:Q60"/>
    </sheetView>
  </sheetViews>
  <sheetFormatPr baseColWidth="10" defaultRowHeight="16" x14ac:dyDescent="0.2"/>
  <cols>
    <col min="1" max="1" width="14" style="2" customWidth="1"/>
    <col min="2" max="2" width="9.5" style="2" customWidth="1"/>
    <col min="3" max="3" width="15.6640625" style="11" customWidth="1"/>
    <col min="4" max="5" width="10.83203125" style="2" customWidth="1"/>
    <col min="6" max="6" width="15.6640625" style="2" customWidth="1"/>
    <col min="7" max="7" width="11" style="2" customWidth="1"/>
    <col min="8" max="8" width="15.5" style="2" customWidth="1"/>
    <col min="9" max="9" width="18.6640625" style="2" customWidth="1"/>
    <col min="10" max="10" width="18" style="2" customWidth="1"/>
    <col min="11" max="11" width="11.83203125" style="2" customWidth="1"/>
    <col min="12" max="12" width="14.83203125" style="2" customWidth="1"/>
    <col min="13" max="13" width="17.5" style="2" customWidth="1"/>
    <col min="14" max="14" width="17.33203125" style="2" customWidth="1"/>
    <col min="15" max="15" width="10.83203125" style="2"/>
    <col min="16" max="16" width="12.5" style="2" customWidth="1"/>
    <col min="17" max="17" width="18.6640625" style="2" customWidth="1"/>
    <col min="18" max="16384" width="10.83203125" style="2"/>
  </cols>
  <sheetData>
    <row r="1" spans="1:17" s="1" customFormat="1" ht="61" thickBot="1" x14ac:dyDescent="0.3">
      <c r="A1" s="39" t="s">
        <v>18</v>
      </c>
      <c r="B1" s="39" t="s">
        <v>19</v>
      </c>
      <c r="C1" s="39" t="s">
        <v>0</v>
      </c>
      <c r="D1" s="39" t="s">
        <v>12</v>
      </c>
      <c r="E1" s="39" t="s">
        <v>13</v>
      </c>
      <c r="F1" s="39" t="s">
        <v>8</v>
      </c>
      <c r="G1" s="39" t="s">
        <v>9</v>
      </c>
      <c r="H1" s="39" t="s">
        <v>10</v>
      </c>
      <c r="I1" s="39" t="s">
        <v>14</v>
      </c>
      <c r="J1" s="39" t="s">
        <v>92</v>
      </c>
      <c r="K1" s="39" t="s">
        <v>15</v>
      </c>
      <c r="L1" s="39" t="s">
        <v>93</v>
      </c>
      <c r="M1" s="39" t="s">
        <v>94</v>
      </c>
      <c r="N1" s="39" t="s">
        <v>17</v>
      </c>
      <c r="O1" s="1" t="s">
        <v>96</v>
      </c>
      <c r="P1" s="1" t="s">
        <v>98</v>
      </c>
      <c r="Q1" s="39" t="s">
        <v>16</v>
      </c>
    </row>
    <row r="2" spans="1:17" x14ac:dyDescent="0.2">
      <c r="A2" s="12" t="s">
        <v>37</v>
      </c>
      <c r="B2" s="13" t="s">
        <v>100</v>
      </c>
      <c r="C2" s="14">
        <v>291</v>
      </c>
      <c r="D2" s="13" t="s">
        <v>1</v>
      </c>
      <c r="E2" s="13" t="s">
        <v>7</v>
      </c>
      <c r="F2" s="13" t="s">
        <v>20</v>
      </c>
      <c r="G2" s="13" t="s">
        <v>11</v>
      </c>
      <c r="H2" s="15" t="s">
        <v>76</v>
      </c>
      <c r="I2" s="16">
        <v>43656</v>
      </c>
      <c r="J2" s="17">
        <v>1</v>
      </c>
      <c r="K2" s="16">
        <v>43658</v>
      </c>
      <c r="L2" s="17">
        <v>1</v>
      </c>
      <c r="M2" s="13">
        <f>50-5+100-1</f>
        <v>144</v>
      </c>
      <c r="N2" s="13">
        <v>200</v>
      </c>
      <c r="O2" s="18">
        <f>N2*M2</f>
        <v>28800</v>
      </c>
      <c r="P2" s="19">
        <f>500/N2</f>
        <v>2.5</v>
      </c>
      <c r="Q2" s="20"/>
    </row>
    <row r="3" spans="1:17" x14ac:dyDescent="0.2">
      <c r="A3" s="21" t="s">
        <v>37</v>
      </c>
      <c r="B3" s="3" t="s">
        <v>100</v>
      </c>
      <c r="C3" s="10">
        <v>292</v>
      </c>
      <c r="D3" s="3" t="s">
        <v>1</v>
      </c>
      <c r="E3" s="3" t="s">
        <v>7</v>
      </c>
      <c r="F3" s="3" t="s">
        <v>21</v>
      </c>
      <c r="G3" s="3" t="s">
        <v>11</v>
      </c>
      <c r="H3" s="4" t="s">
        <v>77</v>
      </c>
      <c r="I3" s="5">
        <v>43656</v>
      </c>
      <c r="J3" s="6">
        <v>1</v>
      </c>
      <c r="K3" s="5">
        <v>43661</v>
      </c>
      <c r="L3" s="6">
        <v>2</v>
      </c>
      <c r="M3" s="3">
        <f>50-5+100-1</f>
        <v>144</v>
      </c>
      <c r="N3" s="3">
        <v>47.8</v>
      </c>
      <c r="O3" s="7">
        <f t="shared" ref="O3:O60" si="0">N3*M3</f>
        <v>6883.2</v>
      </c>
      <c r="P3" s="9">
        <f t="shared" ref="P3:P10" si="1">500/N3</f>
        <v>10.460251046025105</v>
      </c>
      <c r="Q3" s="22"/>
    </row>
    <row r="4" spans="1:17" x14ac:dyDescent="0.2">
      <c r="A4" s="21" t="s">
        <v>37</v>
      </c>
      <c r="B4" s="3" t="s">
        <v>100</v>
      </c>
      <c r="C4" s="10">
        <v>293</v>
      </c>
      <c r="D4" s="3" t="s">
        <v>1</v>
      </c>
      <c r="E4" s="3" t="s">
        <v>7</v>
      </c>
      <c r="F4" s="3" t="s">
        <v>22</v>
      </c>
      <c r="G4" s="3" t="s">
        <v>11</v>
      </c>
      <c r="H4" s="4" t="s">
        <v>77</v>
      </c>
      <c r="I4" s="5">
        <v>43656</v>
      </c>
      <c r="J4" s="6">
        <v>1</v>
      </c>
      <c r="K4" s="5">
        <v>43661</v>
      </c>
      <c r="L4" s="6">
        <v>2</v>
      </c>
      <c r="M4" s="3">
        <f>50-5+100-1</f>
        <v>144</v>
      </c>
      <c r="N4" s="3">
        <v>47.2</v>
      </c>
      <c r="O4" s="7">
        <f t="shared" si="0"/>
        <v>6796.8</v>
      </c>
      <c r="P4" s="9">
        <f t="shared" si="1"/>
        <v>10.59322033898305</v>
      </c>
      <c r="Q4" s="22"/>
    </row>
    <row r="5" spans="1:17" x14ac:dyDescent="0.2">
      <c r="A5" s="21" t="s">
        <v>37</v>
      </c>
      <c r="B5" s="3" t="s">
        <v>100</v>
      </c>
      <c r="C5" s="10">
        <v>294</v>
      </c>
      <c r="D5" s="3" t="s">
        <v>1</v>
      </c>
      <c r="E5" s="3" t="s">
        <v>7</v>
      </c>
      <c r="F5" s="3" t="s">
        <v>102</v>
      </c>
      <c r="G5" s="3" t="s">
        <v>11</v>
      </c>
      <c r="H5" s="4" t="s">
        <v>76</v>
      </c>
      <c r="I5" s="5">
        <v>43656</v>
      </c>
      <c r="J5" s="6">
        <v>4</v>
      </c>
      <c r="K5" s="5">
        <v>43661</v>
      </c>
      <c r="L5" s="6">
        <v>2</v>
      </c>
      <c r="M5" s="3">
        <f>150-1</f>
        <v>149</v>
      </c>
      <c r="N5" s="3">
        <v>108</v>
      </c>
      <c r="O5" s="7">
        <f t="shared" si="0"/>
        <v>16092</v>
      </c>
      <c r="P5" s="9">
        <f t="shared" si="1"/>
        <v>4.6296296296296298</v>
      </c>
      <c r="Q5" s="22"/>
    </row>
    <row r="6" spans="1:17" x14ac:dyDescent="0.2">
      <c r="A6" s="21" t="s">
        <v>37</v>
      </c>
      <c r="B6" s="3" t="s">
        <v>100</v>
      </c>
      <c r="C6" s="10">
        <v>295</v>
      </c>
      <c r="D6" s="3" t="s">
        <v>1</v>
      </c>
      <c r="E6" s="3" t="s">
        <v>7</v>
      </c>
      <c r="F6" s="3" t="s">
        <v>23</v>
      </c>
      <c r="G6" s="3" t="s">
        <v>11</v>
      </c>
      <c r="H6" s="4" t="s">
        <v>77</v>
      </c>
      <c r="I6" s="5">
        <v>43656</v>
      </c>
      <c r="J6" s="6">
        <v>4</v>
      </c>
      <c r="K6" s="5">
        <v>43661</v>
      </c>
      <c r="L6" s="6">
        <v>2</v>
      </c>
      <c r="M6" s="3">
        <f>50-1</f>
        <v>49</v>
      </c>
      <c r="N6" s="3">
        <v>49.6</v>
      </c>
      <c r="O6" s="7">
        <f t="shared" si="0"/>
        <v>2430.4</v>
      </c>
      <c r="P6" s="9">
        <f t="shared" si="1"/>
        <v>10.080645161290322</v>
      </c>
      <c r="Q6" s="22"/>
    </row>
    <row r="7" spans="1:17" x14ac:dyDescent="0.2">
      <c r="A7" s="21" t="s">
        <v>37</v>
      </c>
      <c r="B7" s="3" t="s">
        <v>100</v>
      </c>
      <c r="C7" s="10">
        <v>296</v>
      </c>
      <c r="D7" s="3" t="s">
        <v>1</v>
      </c>
      <c r="E7" s="3" t="s">
        <v>7</v>
      </c>
      <c r="F7" s="3" t="s">
        <v>24</v>
      </c>
      <c r="G7" s="3" t="s">
        <v>11</v>
      </c>
      <c r="H7" s="4" t="s">
        <v>78</v>
      </c>
      <c r="I7" s="5">
        <v>43658</v>
      </c>
      <c r="J7" s="6">
        <v>5</v>
      </c>
      <c r="K7" s="5">
        <v>43662</v>
      </c>
      <c r="L7" s="6">
        <v>3</v>
      </c>
      <c r="M7" s="3">
        <f t="shared" ref="M6:M10" si="2">150-1</f>
        <v>149</v>
      </c>
      <c r="N7" s="3">
        <v>198</v>
      </c>
      <c r="O7" s="7">
        <f t="shared" si="0"/>
        <v>29502</v>
      </c>
      <c r="P7" s="9">
        <f t="shared" si="1"/>
        <v>2.5252525252525251</v>
      </c>
      <c r="Q7" s="22"/>
    </row>
    <row r="8" spans="1:17" x14ac:dyDescent="0.2">
      <c r="A8" s="21" t="s">
        <v>37</v>
      </c>
      <c r="B8" s="3" t="s">
        <v>100</v>
      </c>
      <c r="C8" s="10">
        <v>297</v>
      </c>
      <c r="D8" s="3" t="s">
        <v>1</v>
      </c>
      <c r="E8" s="3" t="s">
        <v>7</v>
      </c>
      <c r="F8" s="3" t="s">
        <v>25</v>
      </c>
      <c r="G8" s="3" t="s">
        <v>11</v>
      </c>
      <c r="H8" s="4" t="s">
        <v>79</v>
      </c>
      <c r="I8" s="5">
        <v>43658</v>
      </c>
      <c r="J8" s="6">
        <v>5</v>
      </c>
      <c r="K8" s="5">
        <v>43662</v>
      </c>
      <c r="L8" s="6">
        <v>3</v>
      </c>
      <c r="M8" s="3">
        <f t="shared" si="2"/>
        <v>149</v>
      </c>
      <c r="N8" s="3">
        <v>4.2</v>
      </c>
      <c r="O8" s="7">
        <f t="shared" si="0"/>
        <v>625.80000000000007</v>
      </c>
      <c r="P8" s="9">
        <f t="shared" si="1"/>
        <v>119.04761904761904</v>
      </c>
      <c r="Q8" s="22"/>
    </row>
    <row r="9" spans="1:17" x14ac:dyDescent="0.2">
      <c r="A9" s="21" t="s">
        <v>37</v>
      </c>
      <c r="B9" s="3" t="s">
        <v>100</v>
      </c>
      <c r="C9" s="10">
        <v>298</v>
      </c>
      <c r="D9" s="3" t="s">
        <v>1</v>
      </c>
      <c r="E9" s="3" t="s">
        <v>7</v>
      </c>
      <c r="F9" s="3" t="s">
        <v>26</v>
      </c>
      <c r="G9" s="3" t="s">
        <v>11</v>
      </c>
      <c r="H9" s="4" t="s">
        <v>76</v>
      </c>
      <c r="I9" s="5">
        <v>43658</v>
      </c>
      <c r="J9" s="6">
        <v>7</v>
      </c>
      <c r="K9" s="5">
        <v>43662</v>
      </c>
      <c r="L9" s="6">
        <v>4</v>
      </c>
      <c r="M9" s="3">
        <f t="shared" si="2"/>
        <v>149</v>
      </c>
      <c r="N9" s="3">
        <v>76.400000000000006</v>
      </c>
      <c r="O9" s="7">
        <f t="shared" si="0"/>
        <v>11383.6</v>
      </c>
      <c r="P9" s="9">
        <f t="shared" si="1"/>
        <v>6.5445026178010464</v>
      </c>
      <c r="Q9" s="22" t="s">
        <v>99</v>
      </c>
    </row>
    <row r="10" spans="1:17" ht="17" thickBot="1" x14ac:dyDescent="0.25">
      <c r="A10" s="23" t="s">
        <v>37</v>
      </c>
      <c r="B10" s="24" t="s">
        <v>100</v>
      </c>
      <c r="C10" s="25">
        <v>299</v>
      </c>
      <c r="D10" s="24" t="s">
        <v>1</v>
      </c>
      <c r="E10" s="24" t="s">
        <v>7</v>
      </c>
      <c r="F10" s="24" t="s">
        <v>27</v>
      </c>
      <c r="G10" s="24" t="s">
        <v>11</v>
      </c>
      <c r="H10" s="26" t="s">
        <v>77</v>
      </c>
      <c r="I10" s="27">
        <v>43658</v>
      </c>
      <c r="J10" s="28">
        <v>7</v>
      </c>
      <c r="K10" s="27">
        <v>43662</v>
      </c>
      <c r="L10" s="28">
        <v>4</v>
      </c>
      <c r="M10" s="24">
        <f t="shared" si="2"/>
        <v>149</v>
      </c>
      <c r="N10" s="24">
        <v>56.8</v>
      </c>
      <c r="O10" s="29">
        <f t="shared" si="0"/>
        <v>8463.1999999999989</v>
      </c>
      <c r="P10" s="30">
        <f t="shared" si="1"/>
        <v>8.8028169014084519</v>
      </c>
      <c r="Q10" s="31"/>
    </row>
    <row r="11" spans="1:17" ht="17" thickBot="1" x14ac:dyDescent="0.25">
      <c r="A11" s="32"/>
      <c r="B11" s="32"/>
      <c r="C11" s="33"/>
      <c r="D11" s="32"/>
      <c r="E11" s="32"/>
      <c r="F11" s="32"/>
      <c r="G11" s="32"/>
      <c r="H11" s="34"/>
      <c r="I11" s="32"/>
      <c r="J11" s="35"/>
      <c r="K11" s="32"/>
      <c r="L11" s="35"/>
      <c r="M11" s="32"/>
      <c r="N11" s="32"/>
      <c r="O11" s="36"/>
      <c r="P11" s="37"/>
      <c r="Q11" s="32"/>
    </row>
    <row r="12" spans="1:17" x14ac:dyDescent="0.2">
      <c r="A12" s="12" t="s">
        <v>37</v>
      </c>
      <c r="B12" s="13" t="s">
        <v>101</v>
      </c>
      <c r="C12" s="14">
        <v>301</v>
      </c>
      <c r="D12" s="13" t="s">
        <v>2</v>
      </c>
      <c r="E12" s="13" t="s">
        <v>7</v>
      </c>
      <c r="F12" s="13" t="s">
        <v>28</v>
      </c>
      <c r="G12" s="13" t="s">
        <v>11</v>
      </c>
      <c r="H12" s="15" t="s">
        <v>77</v>
      </c>
      <c r="I12" s="16">
        <v>43656</v>
      </c>
      <c r="J12" s="17">
        <v>1</v>
      </c>
      <c r="K12" s="16">
        <v>43658</v>
      </c>
      <c r="L12" s="17">
        <v>1</v>
      </c>
      <c r="M12" s="13">
        <f>50-5+100-1</f>
        <v>144</v>
      </c>
      <c r="N12" s="13">
        <v>82.6</v>
      </c>
      <c r="O12" s="18">
        <f t="shared" si="0"/>
        <v>11894.4</v>
      </c>
      <c r="P12" s="19">
        <f t="shared" ref="P12:P20" si="3">500/N12</f>
        <v>6.053268765133172</v>
      </c>
      <c r="Q12" s="20"/>
    </row>
    <row r="13" spans="1:17" x14ac:dyDescent="0.2">
      <c r="A13" s="21" t="s">
        <v>37</v>
      </c>
      <c r="B13" s="3" t="s">
        <v>101</v>
      </c>
      <c r="C13" s="10">
        <v>302</v>
      </c>
      <c r="D13" s="3" t="s">
        <v>2</v>
      </c>
      <c r="E13" s="3" t="s">
        <v>7</v>
      </c>
      <c r="F13" s="3" t="s">
        <v>29</v>
      </c>
      <c r="G13" s="3" t="s">
        <v>11</v>
      </c>
      <c r="H13" s="4" t="s">
        <v>77</v>
      </c>
      <c r="I13" s="5">
        <v>43656</v>
      </c>
      <c r="J13" s="6">
        <v>1</v>
      </c>
      <c r="K13" s="5">
        <v>43661</v>
      </c>
      <c r="L13" s="6">
        <v>2</v>
      </c>
      <c r="M13" s="3">
        <f>50-5</f>
        <v>45</v>
      </c>
      <c r="N13" s="3">
        <v>36.799999999999997</v>
      </c>
      <c r="O13" s="7">
        <f>N13*M13</f>
        <v>1655.9999999999998</v>
      </c>
      <c r="P13" s="9">
        <f>500/N13</f>
        <v>13.586956521739131</v>
      </c>
      <c r="Q13" s="22"/>
    </row>
    <row r="14" spans="1:17" x14ac:dyDescent="0.2">
      <c r="A14" s="21" t="s">
        <v>37</v>
      </c>
      <c r="B14" s="3" t="s">
        <v>101</v>
      </c>
      <c r="C14" s="10">
        <v>306</v>
      </c>
      <c r="D14" s="3" t="s">
        <v>2</v>
      </c>
      <c r="E14" s="3" t="s">
        <v>7</v>
      </c>
      <c r="F14" s="3" t="s">
        <v>30</v>
      </c>
      <c r="G14" s="3" t="s">
        <v>11</v>
      </c>
      <c r="H14" s="4" t="s">
        <v>80</v>
      </c>
      <c r="I14" s="5">
        <v>43656</v>
      </c>
      <c r="J14" s="6">
        <v>2</v>
      </c>
      <c r="K14" s="5">
        <v>43661</v>
      </c>
      <c r="L14" s="6">
        <v>3</v>
      </c>
      <c r="M14" s="3">
        <f t="shared" ref="M14" si="4">50-5+100-1</f>
        <v>144</v>
      </c>
      <c r="N14" s="3">
        <v>200</v>
      </c>
      <c r="O14" s="7">
        <f t="shared" si="0"/>
        <v>28800</v>
      </c>
      <c r="P14" s="9">
        <f t="shared" si="3"/>
        <v>2.5</v>
      </c>
      <c r="Q14" s="22"/>
    </row>
    <row r="15" spans="1:17" x14ac:dyDescent="0.2">
      <c r="A15" s="21" t="s">
        <v>37</v>
      </c>
      <c r="B15" s="3" t="s">
        <v>101</v>
      </c>
      <c r="C15" s="10">
        <v>304</v>
      </c>
      <c r="D15" s="3" t="s">
        <v>2</v>
      </c>
      <c r="E15" s="3" t="s">
        <v>7</v>
      </c>
      <c r="F15" s="3" t="s">
        <v>32</v>
      </c>
      <c r="G15" s="3" t="s">
        <v>11</v>
      </c>
      <c r="H15" s="4" t="s">
        <v>80</v>
      </c>
      <c r="I15" s="5">
        <v>43656</v>
      </c>
      <c r="J15" s="6">
        <v>1</v>
      </c>
      <c r="K15" s="5">
        <v>43661</v>
      </c>
      <c r="L15" s="6">
        <v>2</v>
      </c>
      <c r="M15" s="3">
        <f t="shared" ref="M15:M20" si="5">150-1</f>
        <v>149</v>
      </c>
      <c r="N15" s="3" t="s">
        <v>95</v>
      </c>
      <c r="O15" s="8" t="s">
        <v>97</v>
      </c>
      <c r="P15" s="9" t="e">
        <f t="shared" si="3"/>
        <v>#VALUE!</v>
      </c>
      <c r="Q15" s="22"/>
    </row>
    <row r="16" spans="1:17" x14ac:dyDescent="0.2">
      <c r="A16" s="21" t="s">
        <v>37</v>
      </c>
      <c r="B16" s="3" t="s">
        <v>101</v>
      </c>
      <c r="C16" s="10">
        <v>305</v>
      </c>
      <c r="D16" s="3" t="s">
        <v>2</v>
      </c>
      <c r="E16" s="3" t="s">
        <v>7</v>
      </c>
      <c r="F16" s="3" t="s">
        <v>33</v>
      </c>
      <c r="G16" s="3" t="s">
        <v>11</v>
      </c>
      <c r="H16" s="4" t="s">
        <v>81</v>
      </c>
      <c r="I16" s="5">
        <v>43656</v>
      </c>
      <c r="J16" s="6">
        <v>1</v>
      </c>
      <c r="K16" s="5">
        <v>43661</v>
      </c>
      <c r="L16" s="6">
        <v>2</v>
      </c>
      <c r="M16" s="3">
        <f t="shared" si="5"/>
        <v>149</v>
      </c>
      <c r="N16" s="3">
        <v>82</v>
      </c>
      <c r="O16" s="7">
        <f t="shared" si="0"/>
        <v>12218</v>
      </c>
      <c r="P16" s="9">
        <f t="shared" si="3"/>
        <v>6.0975609756097562</v>
      </c>
      <c r="Q16" s="22"/>
    </row>
    <row r="17" spans="1:17" x14ac:dyDescent="0.2">
      <c r="A17" s="21" t="s">
        <v>37</v>
      </c>
      <c r="B17" s="3" t="s">
        <v>101</v>
      </c>
      <c r="C17" s="10">
        <v>303</v>
      </c>
      <c r="D17" s="3" t="s">
        <v>2</v>
      </c>
      <c r="E17" s="3" t="s">
        <v>7</v>
      </c>
      <c r="F17" s="38" t="s">
        <v>31</v>
      </c>
      <c r="G17" s="3" t="s">
        <v>11</v>
      </c>
      <c r="H17" s="4" t="s">
        <v>76</v>
      </c>
      <c r="I17" s="5">
        <v>43658</v>
      </c>
      <c r="J17" s="6">
        <v>1</v>
      </c>
      <c r="K17" s="5">
        <v>43662</v>
      </c>
      <c r="L17" s="6">
        <v>2</v>
      </c>
      <c r="M17" s="3">
        <f t="shared" si="5"/>
        <v>149</v>
      </c>
      <c r="N17" s="3">
        <v>120</v>
      </c>
      <c r="O17" s="7">
        <f t="shared" si="0"/>
        <v>17880</v>
      </c>
      <c r="P17" s="9">
        <f t="shared" si="3"/>
        <v>4.166666666666667</v>
      </c>
      <c r="Q17" s="22"/>
    </row>
    <row r="18" spans="1:17" x14ac:dyDescent="0.2">
      <c r="A18" s="21" t="s">
        <v>37</v>
      </c>
      <c r="B18" s="3" t="s">
        <v>101</v>
      </c>
      <c r="C18" s="10">
        <v>307</v>
      </c>
      <c r="D18" s="3" t="s">
        <v>2</v>
      </c>
      <c r="E18" s="3" t="s">
        <v>7</v>
      </c>
      <c r="F18" s="3" t="s">
        <v>34</v>
      </c>
      <c r="G18" s="3" t="s">
        <v>11</v>
      </c>
      <c r="H18" s="4" t="s">
        <v>82</v>
      </c>
      <c r="I18" s="5">
        <v>43658</v>
      </c>
      <c r="J18" s="6">
        <v>4</v>
      </c>
      <c r="K18" s="5">
        <v>43662</v>
      </c>
      <c r="L18" s="6">
        <v>3</v>
      </c>
      <c r="M18" s="3">
        <f t="shared" si="5"/>
        <v>149</v>
      </c>
      <c r="N18" s="3">
        <v>95.4</v>
      </c>
      <c r="O18" s="7">
        <f t="shared" si="0"/>
        <v>14214.6</v>
      </c>
      <c r="P18" s="9">
        <f t="shared" si="3"/>
        <v>5.2410901467505235</v>
      </c>
      <c r="Q18" s="22"/>
    </row>
    <row r="19" spans="1:17" x14ac:dyDescent="0.2">
      <c r="A19" s="21" t="s">
        <v>37</v>
      </c>
      <c r="B19" s="3" t="s">
        <v>101</v>
      </c>
      <c r="C19" s="10">
        <v>308</v>
      </c>
      <c r="D19" s="3" t="s">
        <v>2</v>
      </c>
      <c r="E19" s="3" t="s">
        <v>7</v>
      </c>
      <c r="F19" s="3" t="s">
        <v>35</v>
      </c>
      <c r="G19" s="3" t="s">
        <v>11</v>
      </c>
      <c r="H19" s="4" t="s">
        <v>83</v>
      </c>
      <c r="I19" s="5">
        <v>43658</v>
      </c>
      <c r="J19" s="6">
        <v>4</v>
      </c>
      <c r="K19" s="5">
        <v>43662</v>
      </c>
      <c r="L19" s="6">
        <v>4</v>
      </c>
      <c r="M19" s="3">
        <f t="shared" si="5"/>
        <v>149</v>
      </c>
      <c r="N19" s="3">
        <v>63.6</v>
      </c>
      <c r="O19" s="7">
        <f t="shared" si="0"/>
        <v>9476.4</v>
      </c>
      <c r="P19" s="9">
        <f t="shared" si="3"/>
        <v>7.8616352201257858</v>
      </c>
      <c r="Q19" s="22"/>
    </row>
    <row r="20" spans="1:17" ht="17" thickBot="1" x14ac:dyDescent="0.25">
      <c r="A20" s="23" t="s">
        <v>37</v>
      </c>
      <c r="B20" s="24" t="s">
        <v>101</v>
      </c>
      <c r="C20" s="25">
        <v>309</v>
      </c>
      <c r="D20" s="24" t="s">
        <v>2</v>
      </c>
      <c r="E20" s="24" t="s">
        <v>7</v>
      </c>
      <c r="F20" s="24" t="s">
        <v>36</v>
      </c>
      <c r="G20" s="24" t="s">
        <v>11</v>
      </c>
      <c r="H20" s="26" t="s">
        <v>76</v>
      </c>
      <c r="I20" s="27">
        <v>43658</v>
      </c>
      <c r="J20" s="28">
        <v>6</v>
      </c>
      <c r="K20" s="27">
        <v>43662</v>
      </c>
      <c r="L20" s="28">
        <v>4</v>
      </c>
      <c r="M20" s="24">
        <f t="shared" si="5"/>
        <v>149</v>
      </c>
      <c r="N20" s="24">
        <v>200</v>
      </c>
      <c r="O20" s="29">
        <f t="shared" si="0"/>
        <v>29800</v>
      </c>
      <c r="P20" s="30">
        <f t="shared" si="3"/>
        <v>2.5</v>
      </c>
      <c r="Q20" s="31"/>
    </row>
    <row r="21" spans="1:17" ht="17" thickBot="1" x14ac:dyDescent="0.25">
      <c r="A21" s="32"/>
      <c r="B21" s="32"/>
      <c r="C21" s="33"/>
      <c r="D21" s="32"/>
      <c r="E21" s="32"/>
      <c r="F21" s="32"/>
      <c r="G21" s="32"/>
      <c r="H21" s="34"/>
      <c r="I21" s="32"/>
      <c r="J21" s="35"/>
      <c r="K21" s="32"/>
      <c r="L21" s="35"/>
      <c r="M21" s="32"/>
      <c r="N21" s="32"/>
      <c r="O21" s="36"/>
      <c r="P21" s="37"/>
      <c r="Q21" s="32"/>
    </row>
    <row r="22" spans="1:17" x14ac:dyDescent="0.2">
      <c r="A22" s="12" t="s">
        <v>74</v>
      </c>
      <c r="B22" s="13" t="s">
        <v>100</v>
      </c>
      <c r="C22" s="14">
        <v>311</v>
      </c>
      <c r="D22" s="13" t="s">
        <v>3</v>
      </c>
      <c r="E22" s="13" t="s">
        <v>7</v>
      </c>
      <c r="F22" s="13" t="s">
        <v>38</v>
      </c>
      <c r="G22" s="13" t="s">
        <v>11</v>
      </c>
      <c r="H22" s="15" t="s">
        <v>76</v>
      </c>
      <c r="I22" s="16">
        <v>43656</v>
      </c>
      <c r="J22" s="17">
        <v>2</v>
      </c>
      <c r="K22" s="16">
        <v>43658</v>
      </c>
      <c r="L22" s="17">
        <v>1</v>
      </c>
      <c r="M22" s="13">
        <f t="shared" ref="M22:M24" si="6">50-5+100-1</f>
        <v>144</v>
      </c>
      <c r="N22" s="13">
        <v>174</v>
      </c>
      <c r="O22" s="18">
        <f t="shared" si="0"/>
        <v>25056</v>
      </c>
      <c r="P22" s="19">
        <f t="shared" ref="P22:P30" si="7">500/N22</f>
        <v>2.8735632183908044</v>
      </c>
      <c r="Q22" s="20"/>
    </row>
    <row r="23" spans="1:17" x14ac:dyDescent="0.2">
      <c r="A23" s="21" t="s">
        <v>74</v>
      </c>
      <c r="B23" s="3" t="s">
        <v>100</v>
      </c>
      <c r="C23" s="10">
        <v>312</v>
      </c>
      <c r="D23" s="3" t="s">
        <v>3</v>
      </c>
      <c r="E23" s="3" t="s">
        <v>7</v>
      </c>
      <c r="F23" s="3" t="s">
        <v>39</v>
      </c>
      <c r="G23" s="3" t="s">
        <v>11</v>
      </c>
      <c r="H23" s="4" t="s">
        <v>76</v>
      </c>
      <c r="I23" s="5">
        <v>43656</v>
      </c>
      <c r="J23" s="6">
        <v>2</v>
      </c>
      <c r="K23" s="5">
        <v>43661</v>
      </c>
      <c r="L23" s="6">
        <v>2</v>
      </c>
      <c r="M23" s="3">
        <f t="shared" si="6"/>
        <v>144</v>
      </c>
      <c r="N23" s="3">
        <v>97.4</v>
      </c>
      <c r="O23" s="7">
        <f t="shared" si="0"/>
        <v>14025.6</v>
      </c>
      <c r="P23" s="9">
        <f t="shared" si="7"/>
        <v>5.1334702258726894</v>
      </c>
      <c r="Q23" s="22"/>
    </row>
    <row r="24" spans="1:17" x14ac:dyDescent="0.2">
      <c r="A24" s="21" t="s">
        <v>74</v>
      </c>
      <c r="B24" s="3" t="s">
        <v>100</v>
      </c>
      <c r="C24" s="10">
        <v>313</v>
      </c>
      <c r="D24" s="3" t="s">
        <v>3</v>
      </c>
      <c r="E24" s="3" t="s">
        <v>7</v>
      </c>
      <c r="F24" s="3" t="s">
        <v>40</v>
      </c>
      <c r="G24" s="3" t="s">
        <v>11</v>
      </c>
      <c r="H24" s="4" t="s">
        <v>84</v>
      </c>
      <c r="I24" s="5">
        <v>43656</v>
      </c>
      <c r="J24" s="6">
        <v>3</v>
      </c>
      <c r="K24" s="5">
        <v>43661</v>
      </c>
      <c r="L24" s="6">
        <v>2</v>
      </c>
      <c r="M24" s="3">
        <f t="shared" si="6"/>
        <v>144</v>
      </c>
      <c r="N24" s="3">
        <v>76.2</v>
      </c>
      <c r="O24" s="7">
        <f t="shared" si="0"/>
        <v>10972.800000000001</v>
      </c>
      <c r="P24" s="9">
        <f t="shared" si="7"/>
        <v>6.5616797900262469</v>
      </c>
      <c r="Q24" s="22"/>
    </row>
    <row r="25" spans="1:17" x14ac:dyDescent="0.2">
      <c r="A25" s="21" t="s">
        <v>74</v>
      </c>
      <c r="B25" s="3" t="s">
        <v>100</v>
      </c>
      <c r="C25" s="10">
        <v>314</v>
      </c>
      <c r="D25" s="3" t="s">
        <v>3</v>
      </c>
      <c r="E25" s="3" t="s">
        <v>7</v>
      </c>
      <c r="F25" s="3" t="s">
        <v>41</v>
      </c>
      <c r="G25" s="3" t="s">
        <v>11</v>
      </c>
      <c r="H25" s="4" t="s">
        <v>84</v>
      </c>
      <c r="I25" s="5">
        <v>43656</v>
      </c>
      <c r="J25" s="6">
        <v>3</v>
      </c>
      <c r="K25" s="5">
        <v>43661</v>
      </c>
      <c r="L25" s="6">
        <v>2</v>
      </c>
      <c r="M25" s="3">
        <f t="shared" ref="M25:M30" si="8">150-1</f>
        <v>149</v>
      </c>
      <c r="N25" s="3">
        <v>49.6</v>
      </c>
      <c r="O25" s="7">
        <f t="shared" si="0"/>
        <v>7390.4000000000005</v>
      </c>
      <c r="P25" s="9">
        <f t="shared" si="7"/>
        <v>10.080645161290322</v>
      </c>
      <c r="Q25" s="22"/>
    </row>
    <row r="26" spans="1:17" x14ac:dyDescent="0.2">
      <c r="A26" s="21" t="s">
        <v>74</v>
      </c>
      <c r="B26" s="3" t="s">
        <v>100</v>
      </c>
      <c r="C26" s="10">
        <v>315</v>
      </c>
      <c r="D26" s="3" t="s">
        <v>3</v>
      </c>
      <c r="E26" s="3" t="s">
        <v>7</v>
      </c>
      <c r="F26" s="3" t="s">
        <v>42</v>
      </c>
      <c r="G26" s="3" t="s">
        <v>11</v>
      </c>
      <c r="H26" s="4" t="s">
        <v>82</v>
      </c>
      <c r="I26" s="5">
        <v>43656</v>
      </c>
      <c r="J26" s="6">
        <v>4</v>
      </c>
      <c r="K26" s="5">
        <v>43661</v>
      </c>
      <c r="L26" s="6">
        <v>2</v>
      </c>
      <c r="M26" s="3">
        <f t="shared" si="8"/>
        <v>149</v>
      </c>
      <c r="N26" s="3" t="s">
        <v>95</v>
      </c>
      <c r="O26" s="8" t="s">
        <v>97</v>
      </c>
      <c r="P26" s="9" t="e">
        <f t="shared" si="7"/>
        <v>#VALUE!</v>
      </c>
      <c r="Q26" s="22"/>
    </row>
    <row r="27" spans="1:17" x14ac:dyDescent="0.2">
      <c r="A27" s="21" t="s">
        <v>74</v>
      </c>
      <c r="B27" s="3" t="s">
        <v>100</v>
      </c>
      <c r="C27" s="10">
        <v>316</v>
      </c>
      <c r="D27" s="3" t="s">
        <v>3</v>
      </c>
      <c r="E27" s="3" t="s">
        <v>7</v>
      </c>
      <c r="F27" s="3" t="s">
        <v>43</v>
      </c>
      <c r="G27" s="3" t="s">
        <v>11</v>
      </c>
      <c r="H27" s="4" t="s">
        <v>85</v>
      </c>
      <c r="I27" s="5">
        <v>43658</v>
      </c>
      <c r="J27" s="6">
        <v>4</v>
      </c>
      <c r="K27" s="5">
        <v>43662</v>
      </c>
      <c r="L27" s="6">
        <v>3</v>
      </c>
      <c r="M27" s="3">
        <f t="shared" si="8"/>
        <v>149</v>
      </c>
      <c r="N27" s="3" t="s">
        <v>95</v>
      </c>
      <c r="O27" s="8" t="s">
        <v>97</v>
      </c>
      <c r="P27" s="9" t="e">
        <f t="shared" si="7"/>
        <v>#VALUE!</v>
      </c>
      <c r="Q27" s="22"/>
    </row>
    <row r="28" spans="1:17" x14ac:dyDescent="0.2">
      <c r="A28" s="21" t="s">
        <v>74</v>
      </c>
      <c r="B28" s="3" t="s">
        <v>100</v>
      </c>
      <c r="C28" s="10">
        <v>317</v>
      </c>
      <c r="D28" s="3" t="s">
        <v>3</v>
      </c>
      <c r="E28" s="3" t="s">
        <v>7</v>
      </c>
      <c r="F28" s="3" t="s">
        <v>44</v>
      </c>
      <c r="G28" s="3" t="s">
        <v>11</v>
      </c>
      <c r="H28" s="4" t="s">
        <v>83</v>
      </c>
      <c r="I28" s="5">
        <v>43658</v>
      </c>
      <c r="J28" s="6">
        <v>5</v>
      </c>
      <c r="K28" s="5">
        <v>43662</v>
      </c>
      <c r="L28" s="6">
        <v>3</v>
      </c>
      <c r="M28" s="3">
        <f t="shared" si="8"/>
        <v>149</v>
      </c>
      <c r="N28" s="3" t="s">
        <v>95</v>
      </c>
      <c r="O28" s="8" t="s">
        <v>97</v>
      </c>
      <c r="P28" s="9" t="e">
        <f t="shared" si="7"/>
        <v>#VALUE!</v>
      </c>
      <c r="Q28" s="22"/>
    </row>
    <row r="29" spans="1:17" x14ac:dyDescent="0.2">
      <c r="A29" s="21" t="s">
        <v>74</v>
      </c>
      <c r="B29" s="3" t="s">
        <v>100</v>
      </c>
      <c r="C29" s="10">
        <v>318</v>
      </c>
      <c r="D29" s="3" t="s">
        <v>3</v>
      </c>
      <c r="E29" s="3" t="s">
        <v>7</v>
      </c>
      <c r="F29" s="3" t="s">
        <v>45</v>
      </c>
      <c r="G29" s="3" t="s">
        <v>11</v>
      </c>
      <c r="H29" s="4" t="s">
        <v>78</v>
      </c>
      <c r="I29" s="5">
        <v>43658</v>
      </c>
      <c r="J29" s="6">
        <v>6</v>
      </c>
      <c r="K29" s="5">
        <v>43662</v>
      </c>
      <c r="L29" s="6">
        <v>4</v>
      </c>
      <c r="M29" s="3">
        <f t="shared" si="8"/>
        <v>149</v>
      </c>
      <c r="N29" s="3">
        <v>182</v>
      </c>
      <c r="O29" s="7">
        <f t="shared" si="0"/>
        <v>27118</v>
      </c>
      <c r="P29" s="9">
        <f t="shared" si="7"/>
        <v>2.7472527472527473</v>
      </c>
      <c r="Q29" s="22"/>
    </row>
    <row r="30" spans="1:17" ht="17" thickBot="1" x14ac:dyDescent="0.25">
      <c r="A30" s="23" t="s">
        <v>74</v>
      </c>
      <c r="B30" s="24" t="s">
        <v>100</v>
      </c>
      <c r="C30" s="25">
        <v>319</v>
      </c>
      <c r="D30" s="24" t="s">
        <v>3</v>
      </c>
      <c r="E30" s="24" t="s">
        <v>7</v>
      </c>
      <c r="F30" s="24" t="s">
        <v>46</v>
      </c>
      <c r="G30" s="24" t="s">
        <v>11</v>
      </c>
      <c r="H30" s="26" t="s">
        <v>81</v>
      </c>
      <c r="I30" s="27">
        <v>43658</v>
      </c>
      <c r="J30" s="28">
        <v>7</v>
      </c>
      <c r="K30" s="27">
        <v>43662</v>
      </c>
      <c r="L30" s="28">
        <v>4</v>
      </c>
      <c r="M30" s="24">
        <f t="shared" si="8"/>
        <v>149</v>
      </c>
      <c r="N30" s="24">
        <v>61.8</v>
      </c>
      <c r="O30" s="29">
        <f t="shared" si="0"/>
        <v>9208.1999999999989</v>
      </c>
      <c r="P30" s="30">
        <f t="shared" si="7"/>
        <v>8.0906148867313927</v>
      </c>
      <c r="Q30" s="31"/>
    </row>
    <row r="31" spans="1:17" ht="17" thickBot="1" x14ac:dyDescent="0.25">
      <c r="A31" s="32"/>
      <c r="B31" s="32"/>
      <c r="C31" s="33"/>
      <c r="D31" s="32"/>
      <c r="E31" s="32"/>
      <c r="F31" s="32"/>
      <c r="G31" s="32"/>
      <c r="H31" s="34"/>
      <c r="I31" s="32"/>
      <c r="J31" s="35"/>
      <c r="K31" s="32"/>
      <c r="L31" s="35"/>
      <c r="M31" s="32"/>
      <c r="N31" s="32"/>
      <c r="O31" s="36"/>
      <c r="P31" s="37"/>
      <c r="Q31" s="32"/>
    </row>
    <row r="32" spans="1:17" x14ac:dyDescent="0.2">
      <c r="A32" s="12" t="s">
        <v>74</v>
      </c>
      <c r="B32" s="13" t="s">
        <v>101</v>
      </c>
      <c r="C32" s="14">
        <v>321</v>
      </c>
      <c r="D32" s="13" t="s">
        <v>4</v>
      </c>
      <c r="E32" s="13" t="s">
        <v>7</v>
      </c>
      <c r="F32" s="13" t="s">
        <v>47</v>
      </c>
      <c r="G32" s="13" t="s">
        <v>11</v>
      </c>
      <c r="H32" s="15" t="s">
        <v>78</v>
      </c>
      <c r="I32" s="16">
        <v>43656</v>
      </c>
      <c r="J32" s="17">
        <v>2</v>
      </c>
      <c r="K32" s="16">
        <v>43658</v>
      </c>
      <c r="L32" s="17">
        <v>1</v>
      </c>
      <c r="M32" s="13">
        <f t="shared" ref="M32:M34" si="9">50-5+100-1</f>
        <v>144</v>
      </c>
      <c r="N32" s="13">
        <v>188</v>
      </c>
      <c r="O32" s="18">
        <f t="shared" si="0"/>
        <v>27072</v>
      </c>
      <c r="P32" s="19">
        <f t="shared" ref="P32:P40" si="10">500/N32</f>
        <v>2.6595744680851063</v>
      </c>
      <c r="Q32" s="20"/>
    </row>
    <row r="33" spans="1:17" x14ac:dyDescent="0.2">
      <c r="A33" s="21" t="s">
        <v>74</v>
      </c>
      <c r="B33" s="3" t="s">
        <v>101</v>
      </c>
      <c r="C33" s="10">
        <v>322</v>
      </c>
      <c r="D33" s="3" t="s">
        <v>4</v>
      </c>
      <c r="E33" s="3" t="s">
        <v>7</v>
      </c>
      <c r="F33" s="3" t="s">
        <v>48</v>
      </c>
      <c r="G33" s="3" t="s">
        <v>11</v>
      </c>
      <c r="H33" s="4" t="s">
        <v>81</v>
      </c>
      <c r="I33" s="5">
        <v>43656</v>
      </c>
      <c r="J33" s="6">
        <v>2</v>
      </c>
      <c r="K33" s="5">
        <v>43661</v>
      </c>
      <c r="L33" s="6">
        <v>2</v>
      </c>
      <c r="M33" s="3">
        <f t="shared" si="9"/>
        <v>144</v>
      </c>
      <c r="N33" s="3">
        <v>63.4</v>
      </c>
      <c r="O33" s="7">
        <f t="shared" si="0"/>
        <v>9129.6</v>
      </c>
      <c r="P33" s="9">
        <f t="shared" si="10"/>
        <v>7.8864353312302837</v>
      </c>
      <c r="Q33" s="22"/>
    </row>
    <row r="34" spans="1:17" x14ac:dyDescent="0.2">
      <c r="A34" s="21" t="s">
        <v>74</v>
      </c>
      <c r="B34" s="3" t="s">
        <v>101</v>
      </c>
      <c r="C34" s="10">
        <v>323</v>
      </c>
      <c r="D34" s="3" t="s">
        <v>4</v>
      </c>
      <c r="E34" s="3" t="s">
        <v>7</v>
      </c>
      <c r="F34" s="3" t="s">
        <v>49</v>
      </c>
      <c r="G34" s="3" t="s">
        <v>11</v>
      </c>
      <c r="H34" s="4" t="s">
        <v>81</v>
      </c>
      <c r="I34" s="5">
        <v>43656</v>
      </c>
      <c r="J34" s="6">
        <v>3</v>
      </c>
      <c r="K34" s="5">
        <v>43661</v>
      </c>
      <c r="L34" s="6">
        <v>2</v>
      </c>
      <c r="M34" s="3">
        <f t="shared" si="9"/>
        <v>144</v>
      </c>
      <c r="N34" s="3">
        <v>110</v>
      </c>
      <c r="O34" s="7">
        <f t="shared" si="0"/>
        <v>15840</v>
      </c>
      <c r="P34" s="9">
        <f t="shared" si="10"/>
        <v>4.5454545454545459</v>
      </c>
      <c r="Q34" s="22"/>
    </row>
    <row r="35" spans="1:17" x14ac:dyDescent="0.2">
      <c r="A35" s="21" t="s">
        <v>74</v>
      </c>
      <c r="B35" s="3" t="s">
        <v>101</v>
      </c>
      <c r="C35" s="10">
        <v>324</v>
      </c>
      <c r="D35" s="3" t="s">
        <v>4</v>
      </c>
      <c r="E35" s="3" t="s">
        <v>7</v>
      </c>
      <c r="F35" s="3" t="s">
        <v>50</v>
      </c>
      <c r="G35" s="3" t="s">
        <v>11</v>
      </c>
      <c r="H35" s="4" t="s">
        <v>86</v>
      </c>
      <c r="I35" s="5">
        <v>43656</v>
      </c>
      <c r="J35" s="6">
        <v>3</v>
      </c>
      <c r="K35" s="5">
        <v>43661</v>
      </c>
      <c r="L35" s="6">
        <v>2</v>
      </c>
      <c r="M35" s="3">
        <f t="shared" ref="M35:M40" si="11">150-1</f>
        <v>149</v>
      </c>
      <c r="N35" s="3">
        <v>164</v>
      </c>
      <c r="O35" s="7">
        <f t="shared" si="0"/>
        <v>24436</v>
      </c>
      <c r="P35" s="9">
        <f t="shared" si="10"/>
        <v>3.0487804878048781</v>
      </c>
      <c r="Q35" s="22"/>
    </row>
    <row r="36" spans="1:17" x14ac:dyDescent="0.2">
      <c r="A36" s="21" t="s">
        <v>74</v>
      </c>
      <c r="B36" s="3" t="s">
        <v>101</v>
      </c>
      <c r="C36" s="10">
        <v>325</v>
      </c>
      <c r="D36" s="3" t="s">
        <v>4</v>
      </c>
      <c r="E36" s="3" t="s">
        <v>7</v>
      </c>
      <c r="F36" s="3" t="s">
        <v>51</v>
      </c>
      <c r="G36" s="3" t="s">
        <v>11</v>
      </c>
      <c r="H36" s="4" t="s">
        <v>82</v>
      </c>
      <c r="I36" s="5">
        <v>43656</v>
      </c>
      <c r="J36" s="6">
        <v>5</v>
      </c>
      <c r="K36" s="5">
        <v>43661</v>
      </c>
      <c r="L36" s="6">
        <v>2</v>
      </c>
      <c r="M36" s="3">
        <f t="shared" si="11"/>
        <v>149</v>
      </c>
      <c r="N36" s="3">
        <v>200</v>
      </c>
      <c r="O36" s="7">
        <f t="shared" si="0"/>
        <v>29800</v>
      </c>
      <c r="P36" s="9">
        <f t="shared" si="10"/>
        <v>2.5</v>
      </c>
      <c r="Q36" s="22"/>
    </row>
    <row r="37" spans="1:17" x14ac:dyDescent="0.2">
      <c r="A37" s="21" t="s">
        <v>74</v>
      </c>
      <c r="B37" s="3" t="s">
        <v>101</v>
      </c>
      <c r="C37" s="10">
        <v>326</v>
      </c>
      <c r="D37" s="3" t="s">
        <v>4</v>
      </c>
      <c r="E37" s="3" t="s">
        <v>7</v>
      </c>
      <c r="F37" s="3" t="s">
        <v>52</v>
      </c>
      <c r="G37" s="3" t="s">
        <v>11</v>
      </c>
      <c r="H37" s="4" t="s">
        <v>82</v>
      </c>
      <c r="I37" s="5">
        <v>43658</v>
      </c>
      <c r="J37" s="6">
        <v>5</v>
      </c>
      <c r="K37" s="5">
        <v>43662</v>
      </c>
      <c r="L37" s="6">
        <v>3</v>
      </c>
      <c r="M37" s="3">
        <f t="shared" si="11"/>
        <v>149</v>
      </c>
      <c r="N37" s="3">
        <v>168</v>
      </c>
      <c r="O37" s="7">
        <f t="shared" si="0"/>
        <v>25032</v>
      </c>
      <c r="P37" s="9">
        <f t="shared" si="10"/>
        <v>2.9761904761904763</v>
      </c>
      <c r="Q37" s="22"/>
    </row>
    <row r="38" spans="1:17" x14ac:dyDescent="0.2">
      <c r="A38" s="21" t="s">
        <v>74</v>
      </c>
      <c r="B38" s="3" t="s">
        <v>101</v>
      </c>
      <c r="C38" s="10">
        <v>327</v>
      </c>
      <c r="D38" s="3" t="s">
        <v>4</v>
      </c>
      <c r="E38" s="3" t="s">
        <v>7</v>
      </c>
      <c r="F38" s="3" t="s">
        <v>53</v>
      </c>
      <c r="G38" s="3" t="s">
        <v>11</v>
      </c>
      <c r="H38" s="4" t="s">
        <v>86</v>
      </c>
      <c r="I38" s="5">
        <v>43658</v>
      </c>
      <c r="J38" s="6">
        <v>6</v>
      </c>
      <c r="K38" s="5">
        <v>43662</v>
      </c>
      <c r="L38" s="6">
        <v>3</v>
      </c>
      <c r="M38" s="3">
        <f t="shared" si="11"/>
        <v>149</v>
      </c>
      <c r="N38" s="3">
        <v>94.6</v>
      </c>
      <c r="O38" s="7">
        <f t="shared" si="0"/>
        <v>14095.4</v>
      </c>
      <c r="P38" s="9">
        <f t="shared" si="10"/>
        <v>5.2854122621564485</v>
      </c>
      <c r="Q38" s="22"/>
    </row>
    <row r="39" spans="1:17" x14ac:dyDescent="0.2">
      <c r="A39" s="21" t="s">
        <v>74</v>
      </c>
      <c r="B39" s="3" t="s">
        <v>101</v>
      </c>
      <c r="C39" s="10">
        <v>328</v>
      </c>
      <c r="D39" s="3" t="s">
        <v>4</v>
      </c>
      <c r="E39" s="3" t="s">
        <v>7</v>
      </c>
      <c r="F39" s="3" t="s">
        <v>54</v>
      </c>
      <c r="G39" s="3" t="s">
        <v>11</v>
      </c>
      <c r="H39" s="4" t="s">
        <v>80</v>
      </c>
      <c r="I39" s="5">
        <v>43658</v>
      </c>
      <c r="J39" s="6">
        <v>6</v>
      </c>
      <c r="K39" s="5">
        <v>43662</v>
      </c>
      <c r="L39" s="6">
        <v>4</v>
      </c>
      <c r="M39" s="3">
        <f t="shared" si="11"/>
        <v>149</v>
      </c>
      <c r="N39" s="3">
        <v>176</v>
      </c>
      <c r="O39" s="7">
        <f t="shared" si="0"/>
        <v>26224</v>
      </c>
      <c r="P39" s="9">
        <f t="shared" si="10"/>
        <v>2.8409090909090908</v>
      </c>
      <c r="Q39" s="22"/>
    </row>
    <row r="40" spans="1:17" ht="17" thickBot="1" x14ac:dyDescent="0.25">
      <c r="A40" s="23" t="s">
        <v>74</v>
      </c>
      <c r="B40" s="24" t="s">
        <v>101</v>
      </c>
      <c r="C40" s="25">
        <v>329</v>
      </c>
      <c r="D40" s="24" t="s">
        <v>4</v>
      </c>
      <c r="E40" s="24" t="s">
        <v>7</v>
      </c>
      <c r="F40" s="24" t="s">
        <v>55</v>
      </c>
      <c r="G40" s="24" t="s">
        <v>11</v>
      </c>
      <c r="H40" s="26" t="s">
        <v>82</v>
      </c>
      <c r="I40" s="27">
        <v>43658</v>
      </c>
      <c r="J40" s="28">
        <v>7</v>
      </c>
      <c r="K40" s="27">
        <v>43662</v>
      </c>
      <c r="L40" s="28">
        <v>4</v>
      </c>
      <c r="M40" s="24">
        <f t="shared" si="11"/>
        <v>149</v>
      </c>
      <c r="N40" s="24">
        <v>150</v>
      </c>
      <c r="O40" s="29">
        <f t="shared" si="0"/>
        <v>22350</v>
      </c>
      <c r="P40" s="30">
        <f t="shared" si="10"/>
        <v>3.3333333333333335</v>
      </c>
      <c r="Q40" s="31"/>
    </row>
    <row r="41" spans="1:17" ht="17" thickBot="1" x14ac:dyDescent="0.25">
      <c r="A41" s="32"/>
      <c r="B41" s="32"/>
      <c r="C41" s="33"/>
      <c r="D41" s="32"/>
      <c r="E41" s="32"/>
      <c r="F41" s="32"/>
      <c r="G41" s="32"/>
      <c r="H41" s="34"/>
      <c r="I41" s="32"/>
      <c r="J41" s="35"/>
      <c r="K41" s="32"/>
      <c r="L41" s="35"/>
      <c r="M41" s="32"/>
      <c r="N41" s="32"/>
      <c r="O41" s="36"/>
      <c r="P41" s="37"/>
      <c r="Q41" s="32"/>
    </row>
    <row r="42" spans="1:17" x14ac:dyDescent="0.2">
      <c r="A42" s="12" t="s">
        <v>75</v>
      </c>
      <c r="B42" s="13" t="s">
        <v>100</v>
      </c>
      <c r="C42" s="14">
        <v>331</v>
      </c>
      <c r="D42" s="13" t="s">
        <v>5</v>
      </c>
      <c r="E42" s="13" t="s">
        <v>7</v>
      </c>
      <c r="F42" s="13" t="s">
        <v>56</v>
      </c>
      <c r="G42" s="13" t="s">
        <v>11</v>
      </c>
      <c r="H42" s="15" t="s">
        <v>86</v>
      </c>
      <c r="I42" s="16">
        <v>43656</v>
      </c>
      <c r="J42" s="17">
        <v>2</v>
      </c>
      <c r="K42" s="16">
        <v>43658</v>
      </c>
      <c r="L42" s="17">
        <v>1</v>
      </c>
      <c r="M42" s="13">
        <f t="shared" ref="M42:M44" si="12">50-5+100-1</f>
        <v>144</v>
      </c>
      <c r="N42" s="13">
        <v>56.4</v>
      </c>
      <c r="O42" s="18">
        <f t="shared" si="0"/>
        <v>8121.5999999999995</v>
      </c>
      <c r="P42" s="19">
        <f t="shared" ref="P42:P50" si="13">500/N42</f>
        <v>8.8652482269503547</v>
      </c>
      <c r="Q42" s="20"/>
    </row>
    <row r="43" spans="1:17" x14ac:dyDescent="0.2">
      <c r="A43" s="21" t="s">
        <v>75</v>
      </c>
      <c r="B43" s="3" t="s">
        <v>100</v>
      </c>
      <c r="C43" s="10">
        <v>332</v>
      </c>
      <c r="D43" s="3" t="s">
        <v>5</v>
      </c>
      <c r="E43" s="3" t="s">
        <v>7</v>
      </c>
      <c r="F43" s="3" t="s">
        <v>57</v>
      </c>
      <c r="G43" s="3" t="s">
        <v>11</v>
      </c>
      <c r="H43" s="4" t="s">
        <v>87</v>
      </c>
      <c r="I43" s="5">
        <v>43656</v>
      </c>
      <c r="J43" s="6">
        <v>2</v>
      </c>
      <c r="K43" s="5">
        <v>43661</v>
      </c>
      <c r="L43" s="6">
        <v>2</v>
      </c>
      <c r="M43" s="3">
        <f t="shared" si="12"/>
        <v>144</v>
      </c>
      <c r="N43" s="3">
        <v>63.4</v>
      </c>
      <c r="O43" s="7">
        <f t="shared" si="0"/>
        <v>9129.6</v>
      </c>
      <c r="P43" s="9">
        <f t="shared" si="13"/>
        <v>7.8864353312302837</v>
      </c>
      <c r="Q43" s="22"/>
    </row>
    <row r="44" spans="1:17" x14ac:dyDescent="0.2">
      <c r="A44" s="21" t="s">
        <v>75</v>
      </c>
      <c r="B44" s="3" t="s">
        <v>100</v>
      </c>
      <c r="C44" s="10">
        <v>333</v>
      </c>
      <c r="D44" s="3" t="s">
        <v>5</v>
      </c>
      <c r="E44" s="3" t="s">
        <v>7</v>
      </c>
      <c r="F44" s="3" t="s">
        <v>58</v>
      </c>
      <c r="G44" s="3" t="s">
        <v>11</v>
      </c>
      <c r="H44" s="4" t="s">
        <v>86</v>
      </c>
      <c r="I44" s="5">
        <v>43656</v>
      </c>
      <c r="J44" s="6">
        <v>3</v>
      </c>
      <c r="K44" s="5">
        <v>43661</v>
      </c>
      <c r="L44" s="6">
        <v>2</v>
      </c>
      <c r="M44" s="3">
        <f t="shared" si="12"/>
        <v>144</v>
      </c>
      <c r="N44" s="3">
        <v>82.8</v>
      </c>
      <c r="O44" s="7">
        <f t="shared" si="0"/>
        <v>11923.199999999999</v>
      </c>
      <c r="P44" s="9">
        <f t="shared" si="13"/>
        <v>6.0386473429951693</v>
      </c>
      <c r="Q44" s="22"/>
    </row>
    <row r="45" spans="1:17" x14ac:dyDescent="0.2">
      <c r="A45" s="21" t="s">
        <v>75</v>
      </c>
      <c r="B45" s="3" t="s">
        <v>100</v>
      </c>
      <c r="C45" s="10">
        <v>334</v>
      </c>
      <c r="D45" s="3" t="s">
        <v>5</v>
      </c>
      <c r="E45" s="3" t="s">
        <v>7</v>
      </c>
      <c r="F45" s="3" t="s">
        <v>59</v>
      </c>
      <c r="G45" s="3" t="s">
        <v>11</v>
      </c>
      <c r="H45" s="4" t="s">
        <v>88</v>
      </c>
      <c r="I45" s="5">
        <v>43656</v>
      </c>
      <c r="J45" s="6">
        <v>3</v>
      </c>
      <c r="K45" s="5">
        <v>43661</v>
      </c>
      <c r="L45" s="6">
        <v>2</v>
      </c>
      <c r="M45" s="3">
        <f t="shared" ref="M45:M50" si="14">150-1</f>
        <v>149</v>
      </c>
      <c r="N45" s="3">
        <v>66.2</v>
      </c>
      <c r="O45" s="7">
        <f t="shared" si="0"/>
        <v>9863.8000000000011</v>
      </c>
      <c r="P45" s="9">
        <f t="shared" si="13"/>
        <v>7.5528700906344408</v>
      </c>
      <c r="Q45" s="22"/>
    </row>
    <row r="46" spans="1:17" x14ac:dyDescent="0.2">
      <c r="A46" s="21" t="s">
        <v>75</v>
      </c>
      <c r="B46" s="3" t="s">
        <v>100</v>
      </c>
      <c r="C46" s="10">
        <v>335</v>
      </c>
      <c r="D46" s="3" t="s">
        <v>5</v>
      </c>
      <c r="E46" s="3" t="s">
        <v>7</v>
      </c>
      <c r="F46" s="3" t="s">
        <v>60</v>
      </c>
      <c r="G46" s="3" t="s">
        <v>11</v>
      </c>
      <c r="H46" s="4" t="s">
        <v>89</v>
      </c>
      <c r="I46" s="5">
        <v>43656</v>
      </c>
      <c r="J46" s="6">
        <v>4</v>
      </c>
      <c r="K46" s="5">
        <v>43661</v>
      </c>
      <c r="L46" s="6">
        <v>2</v>
      </c>
      <c r="M46" s="3">
        <f t="shared" si="14"/>
        <v>149</v>
      </c>
      <c r="N46" s="3" t="s">
        <v>95</v>
      </c>
      <c r="O46" s="8" t="s">
        <v>97</v>
      </c>
      <c r="P46" s="9" t="e">
        <f t="shared" si="13"/>
        <v>#VALUE!</v>
      </c>
      <c r="Q46" s="22"/>
    </row>
    <row r="47" spans="1:17" x14ac:dyDescent="0.2">
      <c r="A47" s="21" t="s">
        <v>75</v>
      </c>
      <c r="B47" s="3" t="s">
        <v>100</v>
      </c>
      <c r="C47" s="10">
        <v>336</v>
      </c>
      <c r="D47" s="3" t="s">
        <v>5</v>
      </c>
      <c r="E47" s="3" t="s">
        <v>7</v>
      </c>
      <c r="F47" s="3" t="s">
        <v>61</v>
      </c>
      <c r="G47" s="3" t="s">
        <v>11</v>
      </c>
      <c r="H47" s="4" t="s">
        <v>89</v>
      </c>
      <c r="I47" s="5">
        <v>43658</v>
      </c>
      <c r="J47" s="6">
        <v>4</v>
      </c>
      <c r="K47" s="5">
        <v>43662</v>
      </c>
      <c r="L47" s="6">
        <v>3</v>
      </c>
      <c r="M47" s="3">
        <f t="shared" si="14"/>
        <v>149</v>
      </c>
      <c r="N47" s="3">
        <v>130</v>
      </c>
      <c r="O47" s="7">
        <f t="shared" si="0"/>
        <v>19370</v>
      </c>
      <c r="P47" s="9">
        <f t="shared" si="13"/>
        <v>3.8461538461538463</v>
      </c>
      <c r="Q47" s="22"/>
    </row>
    <row r="48" spans="1:17" x14ac:dyDescent="0.2">
      <c r="A48" s="21" t="s">
        <v>75</v>
      </c>
      <c r="B48" s="3" t="s">
        <v>100</v>
      </c>
      <c r="C48" s="10">
        <v>337</v>
      </c>
      <c r="D48" s="3" t="s">
        <v>5</v>
      </c>
      <c r="E48" s="3" t="s">
        <v>7</v>
      </c>
      <c r="F48" s="3" t="s">
        <v>62</v>
      </c>
      <c r="G48" s="3" t="s">
        <v>11</v>
      </c>
      <c r="H48" s="4" t="s">
        <v>85</v>
      </c>
      <c r="I48" s="5">
        <v>43658</v>
      </c>
      <c r="J48" s="6">
        <v>6</v>
      </c>
      <c r="K48" s="5">
        <v>43662</v>
      </c>
      <c r="L48" s="6">
        <v>3</v>
      </c>
      <c r="M48" s="3">
        <f t="shared" si="14"/>
        <v>149</v>
      </c>
      <c r="N48" s="3">
        <v>198</v>
      </c>
      <c r="O48" s="7">
        <f t="shared" si="0"/>
        <v>29502</v>
      </c>
      <c r="P48" s="9">
        <f t="shared" si="13"/>
        <v>2.5252525252525251</v>
      </c>
      <c r="Q48" s="22"/>
    </row>
    <row r="49" spans="1:17" x14ac:dyDescent="0.2">
      <c r="A49" s="21" t="s">
        <v>75</v>
      </c>
      <c r="B49" s="3" t="s">
        <v>100</v>
      </c>
      <c r="C49" s="10">
        <v>338</v>
      </c>
      <c r="D49" s="3" t="s">
        <v>5</v>
      </c>
      <c r="E49" s="3" t="s">
        <v>7</v>
      </c>
      <c r="F49" s="3" t="s">
        <v>63</v>
      </c>
      <c r="G49" s="3" t="s">
        <v>11</v>
      </c>
      <c r="H49" s="4" t="s">
        <v>81</v>
      </c>
      <c r="I49" s="5">
        <v>43658</v>
      </c>
      <c r="J49" s="6">
        <v>6</v>
      </c>
      <c r="K49" s="5">
        <v>43662</v>
      </c>
      <c r="L49" s="6">
        <v>4</v>
      </c>
      <c r="M49" s="3">
        <f t="shared" si="14"/>
        <v>149</v>
      </c>
      <c r="N49" s="3">
        <v>83.8</v>
      </c>
      <c r="O49" s="7">
        <f t="shared" si="0"/>
        <v>12486.199999999999</v>
      </c>
      <c r="P49" s="9">
        <f t="shared" si="13"/>
        <v>5.9665871121718377</v>
      </c>
      <c r="Q49" s="22"/>
    </row>
    <row r="50" spans="1:17" ht="17" thickBot="1" x14ac:dyDescent="0.25">
      <c r="A50" s="23" t="s">
        <v>75</v>
      </c>
      <c r="B50" s="24" t="s">
        <v>100</v>
      </c>
      <c r="C50" s="25">
        <v>339</v>
      </c>
      <c r="D50" s="24" t="s">
        <v>5</v>
      </c>
      <c r="E50" s="24" t="s">
        <v>7</v>
      </c>
      <c r="F50" s="24" t="s">
        <v>64</v>
      </c>
      <c r="G50" s="24" t="s">
        <v>11</v>
      </c>
      <c r="H50" s="26" t="s">
        <v>77</v>
      </c>
      <c r="I50" s="27">
        <v>43658</v>
      </c>
      <c r="J50" s="28">
        <v>7</v>
      </c>
      <c r="K50" s="27">
        <v>43662</v>
      </c>
      <c r="L50" s="28">
        <v>4</v>
      </c>
      <c r="M50" s="24">
        <f t="shared" si="14"/>
        <v>149</v>
      </c>
      <c r="N50" s="24">
        <v>78.599999999999994</v>
      </c>
      <c r="O50" s="29">
        <f t="shared" si="0"/>
        <v>11711.4</v>
      </c>
      <c r="P50" s="30">
        <f t="shared" si="13"/>
        <v>6.3613231552162857</v>
      </c>
      <c r="Q50" s="31"/>
    </row>
    <row r="51" spans="1:17" ht="17" thickBot="1" x14ac:dyDescent="0.25">
      <c r="A51" s="32"/>
      <c r="B51" s="32"/>
      <c r="C51" s="33"/>
      <c r="D51" s="32"/>
      <c r="E51" s="32"/>
      <c r="F51" s="32"/>
      <c r="G51" s="32"/>
      <c r="H51" s="34"/>
      <c r="I51" s="32"/>
      <c r="J51" s="35"/>
      <c r="K51" s="32"/>
      <c r="L51" s="35"/>
      <c r="M51" s="32"/>
      <c r="N51" s="32"/>
      <c r="O51" s="36"/>
      <c r="P51" s="37"/>
      <c r="Q51" s="32"/>
    </row>
    <row r="52" spans="1:17" x14ac:dyDescent="0.2">
      <c r="A52" s="12" t="s">
        <v>75</v>
      </c>
      <c r="B52" s="13" t="s">
        <v>101</v>
      </c>
      <c r="C52" s="14">
        <v>341</v>
      </c>
      <c r="D52" s="13" t="s">
        <v>6</v>
      </c>
      <c r="E52" s="13" t="s">
        <v>7</v>
      </c>
      <c r="F52" s="13" t="s">
        <v>65</v>
      </c>
      <c r="G52" s="13" t="s">
        <v>11</v>
      </c>
      <c r="H52" s="15" t="s">
        <v>90</v>
      </c>
      <c r="I52" s="16">
        <v>43656</v>
      </c>
      <c r="J52" s="17">
        <v>2</v>
      </c>
      <c r="K52" s="16">
        <v>43658</v>
      </c>
      <c r="L52" s="17">
        <v>1</v>
      </c>
      <c r="M52" s="13">
        <f t="shared" ref="M52:M54" si="15">50-5+100-1</f>
        <v>144</v>
      </c>
      <c r="N52" s="13">
        <v>92.4</v>
      </c>
      <c r="O52" s="18">
        <f t="shared" si="0"/>
        <v>13305.6</v>
      </c>
      <c r="P52" s="19">
        <f t="shared" ref="P52:P60" si="16">500/N52</f>
        <v>5.4112554112554108</v>
      </c>
      <c r="Q52" s="20"/>
    </row>
    <row r="53" spans="1:17" x14ac:dyDescent="0.2">
      <c r="A53" s="21" t="s">
        <v>75</v>
      </c>
      <c r="B53" s="3" t="s">
        <v>101</v>
      </c>
      <c r="C53" s="10">
        <v>342</v>
      </c>
      <c r="D53" s="3" t="s">
        <v>6</v>
      </c>
      <c r="E53" s="3" t="s">
        <v>7</v>
      </c>
      <c r="F53" s="3" t="s">
        <v>66</v>
      </c>
      <c r="G53" s="3" t="s">
        <v>11</v>
      </c>
      <c r="H53" s="4" t="s">
        <v>76</v>
      </c>
      <c r="I53" s="5">
        <v>43656</v>
      </c>
      <c r="J53" s="6">
        <v>3</v>
      </c>
      <c r="K53" s="5">
        <v>43661</v>
      </c>
      <c r="L53" s="6">
        <v>2</v>
      </c>
      <c r="M53" s="3">
        <f t="shared" si="15"/>
        <v>144</v>
      </c>
      <c r="N53" s="3">
        <v>178</v>
      </c>
      <c r="O53" s="7">
        <f t="shared" si="0"/>
        <v>25632</v>
      </c>
      <c r="P53" s="9">
        <f t="shared" si="16"/>
        <v>2.808988764044944</v>
      </c>
      <c r="Q53" s="22"/>
    </row>
    <row r="54" spans="1:17" x14ac:dyDescent="0.2">
      <c r="A54" s="21" t="s">
        <v>75</v>
      </c>
      <c r="B54" s="3" t="s">
        <v>101</v>
      </c>
      <c r="C54" s="10">
        <v>343</v>
      </c>
      <c r="D54" s="3" t="s">
        <v>6</v>
      </c>
      <c r="E54" s="3" t="s">
        <v>7</v>
      </c>
      <c r="F54" s="3" t="s">
        <v>67</v>
      </c>
      <c r="G54" s="3" t="s">
        <v>11</v>
      </c>
      <c r="H54" s="4" t="s">
        <v>80</v>
      </c>
      <c r="I54" s="5">
        <v>43656</v>
      </c>
      <c r="J54" s="6">
        <v>3</v>
      </c>
      <c r="K54" s="5">
        <v>43661</v>
      </c>
      <c r="L54" s="6">
        <v>2</v>
      </c>
      <c r="M54" s="3">
        <f t="shared" si="15"/>
        <v>144</v>
      </c>
      <c r="N54" s="3">
        <v>146</v>
      </c>
      <c r="O54" s="7">
        <f t="shared" si="0"/>
        <v>21024</v>
      </c>
      <c r="P54" s="9">
        <f t="shared" si="16"/>
        <v>3.4246575342465753</v>
      </c>
      <c r="Q54" s="22"/>
    </row>
    <row r="55" spans="1:17" x14ac:dyDescent="0.2">
      <c r="A55" s="21" t="s">
        <v>75</v>
      </c>
      <c r="B55" s="3" t="s">
        <v>101</v>
      </c>
      <c r="C55" s="10">
        <v>344</v>
      </c>
      <c r="D55" s="3" t="s">
        <v>6</v>
      </c>
      <c r="E55" s="3" t="s">
        <v>7</v>
      </c>
      <c r="F55" s="3" t="s">
        <v>68</v>
      </c>
      <c r="G55" s="3" t="s">
        <v>11</v>
      </c>
      <c r="H55" s="4" t="s">
        <v>91</v>
      </c>
      <c r="I55" s="5">
        <v>43656</v>
      </c>
      <c r="J55" s="6">
        <v>5</v>
      </c>
      <c r="K55" s="5">
        <v>43661</v>
      </c>
      <c r="L55" s="6">
        <v>2</v>
      </c>
      <c r="M55" s="3">
        <f t="shared" ref="M55:M60" si="17">150-1</f>
        <v>149</v>
      </c>
      <c r="N55" s="3">
        <v>28.4</v>
      </c>
      <c r="O55" s="7">
        <f t="shared" si="0"/>
        <v>4231.5999999999995</v>
      </c>
      <c r="P55" s="9">
        <f t="shared" si="16"/>
        <v>17.605633802816904</v>
      </c>
      <c r="Q55" s="22"/>
    </row>
    <row r="56" spans="1:17" x14ac:dyDescent="0.2">
      <c r="A56" s="21" t="s">
        <v>75</v>
      </c>
      <c r="B56" s="3" t="s">
        <v>101</v>
      </c>
      <c r="C56" s="10">
        <v>345</v>
      </c>
      <c r="D56" s="3" t="s">
        <v>6</v>
      </c>
      <c r="E56" s="3" t="s">
        <v>7</v>
      </c>
      <c r="F56" s="3" t="s">
        <v>69</v>
      </c>
      <c r="G56" s="3" t="s">
        <v>11</v>
      </c>
      <c r="H56" s="4" t="s">
        <v>82</v>
      </c>
      <c r="I56" s="5">
        <v>43656</v>
      </c>
      <c r="J56" s="6">
        <v>5</v>
      </c>
      <c r="K56" s="5">
        <v>43661</v>
      </c>
      <c r="L56" s="6">
        <v>2</v>
      </c>
      <c r="M56" s="3">
        <f t="shared" si="17"/>
        <v>149</v>
      </c>
      <c r="N56" s="3" t="s">
        <v>95</v>
      </c>
      <c r="O56" s="8" t="s">
        <v>97</v>
      </c>
      <c r="P56" s="9" t="e">
        <f t="shared" si="16"/>
        <v>#VALUE!</v>
      </c>
      <c r="Q56" s="22"/>
    </row>
    <row r="57" spans="1:17" x14ac:dyDescent="0.2">
      <c r="A57" s="21" t="s">
        <v>75</v>
      </c>
      <c r="B57" s="3" t="s">
        <v>101</v>
      </c>
      <c r="C57" s="10">
        <v>346</v>
      </c>
      <c r="D57" s="3" t="s">
        <v>6</v>
      </c>
      <c r="E57" s="3" t="s">
        <v>7</v>
      </c>
      <c r="F57" s="3" t="s">
        <v>70</v>
      </c>
      <c r="G57" s="3" t="s">
        <v>11</v>
      </c>
      <c r="H57" s="4" t="s">
        <v>81</v>
      </c>
      <c r="I57" s="5">
        <v>43658</v>
      </c>
      <c r="J57" s="6">
        <v>5</v>
      </c>
      <c r="K57" s="5">
        <v>43662</v>
      </c>
      <c r="L57" s="6">
        <v>3</v>
      </c>
      <c r="M57" s="3">
        <f t="shared" si="17"/>
        <v>149</v>
      </c>
      <c r="N57" s="3">
        <v>74</v>
      </c>
      <c r="O57" s="7">
        <f t="shared" si="0"/>
        <v>11026</v>
      </c>
      <c r="P57" s="9">
        <f t="shared" si="16"/>
        <v>6.756756756756757</v>
      </c>
      <c r="Q57" s="22"/>
    </row>
    <row r="58" spans="1:17" x14ac:dyDescent="0.2">
      <c r="A58" s="21" t="s">
        <v>75</v>
      </c>
      <c r="B58" s="3" t="s">
        <v>101</v>
      </c>
      <c r="C58" s="10">
        <v>347</v>
      </c>
      <c r="D58" s="3" t="s">
        <v>6</v>
      </c>
      <c r="E58" s="3" t="s">
        <v>7</v>
      </c>
      <c r="F58" s="3" t="s">
        <v>71</v>
      </c>
      <c r="G58" s="3" t="s">
        <v>11</v>
      </c>
      <c r="H58" s="4" t="s">
        <v>77</v>
      </c>
      <c r="I58" s="5">
        <v>43658</v>
      </c>
      <c r="J58" s="6">
        <v>6</v>
      </c>
      <c r="K58" s="5">
        <v>43662</v>
      </c>
      <c r="L58" s="6">
        <v>3</v>
      </c>
      <c r="M58" s="3">
        <f t="shared" si="17"/>
        <v>149</v>
      </c>
      <c r="N58" s="3">
        <v>89.8</v>
      </c>
      <c r="O58" s="7">
        <f t="shared" si="0"/>
        <v>13380.199999999999</v>
      </c>
      <c r="P58" s="9">
        <f t="shared" si="16"/>
        <v>5.56792873051225</v>
      </c>
      <c r="Q58" s="22"/>
    </row>
    <row r="59" spans="1:17" x14ac:dyDescent="0.2">
      <c r="A59" s="21" t="s">
        <v>75</v>
      </c>
      <c r="B59" s="3" t="s">
        <v>101</v>
      </c>
      <c r="C59" s="10">
        <v>348</v>
      </c>
      <c r="D59" s="3" t="s">
        <v>6</v>
      </c>
      <c r="E59" s="3" t="s">
        <v>7</v>
      </c>
      <c r="F59" s="3" t="s">
        <v>72</v>
      </c>
      <c r="G59" s="3" t="s">
        <v>11</v>
      </c>
      <c r="H59" s="4" t="s">
        <v>80</v>
      </c>
      <c r="I59" s="5">
        <v>43658</v>
      </c>
      <c r="J59" s="6">
        <v>6</v>
      </c>
      <c r="K59" s="5">
        <v>43662</v>
      </c>
      <c r="L59" s="6">
        <v>4</v>
      </c>
      <c r="M59" s="3">
        <f t="shared" si="17"/>
        <v>149</v>
      </c>
      <c r="N59" s="3">
        <v>51.4</v>
      </c>
      <c r="O59" s="7">
        <f t="shared" si="0"/>
        <v>7658.5999999999995</v>
      </c>
      <c r="P59" s="9">
        <f t="shared" si="16"/>
        <v>9.7276264591439698</v>
      </c>
      <c r="Q59" s="22"/>
    </row>
    <row r="60" spans="1:17" ht="17" thickBot="1" x14ac:dyDescent="0.25">
      <c r="A60" s="23" t="s">
        <v>75</v>
      </c>
      <c r="B60" s="24" t="s">
        <v>101</v>
      </c>
      <c r="C60" s="25">
        <v>349</v>
      </c>
      <c r="D60" s="24" t="s">
        <v>6</v>
      </c>
      <c r="E60" s="24" t="s">
        <v>7</v>
      </c>
      <c r="F60" s="24" t="s">
        <v>73</v>
      </c>
      <c r="G60" s="24" t="s">
        <v>11</v>
      </c>
      <c r="H60" s="26" t="s">
        <v>87</v>
      </c>
      <c r="I60" s="27">
        <v>43658</v>
      </c>
      <c r="J60" s="28">
        <v>7</v>
      </c>
      <c r="K60" s="27">
        <v>43662</v>
      </c>
      <c r="L60" s="28">
        <v>4</v>
      </c>
      <c r="M60" s="24">
        <f t="shared" si="17"/>
        <v>149</v>
      </c>
      <c r="N60" s="24">
        <v>55.4</v>
      </c>
      <c r="O60" s="29">
        <f t="shared" si="0"/>
        <v>8254.6</v>
      </c>
      <c r="P60" s="30">
        <f t="shared" si="16"/>
        <v>9.025270758122744</v>
      </c>
      <c r="Q60" s="31"/>
    </row>
  </sheetData>
  <pageMargins left="0.7" right="0.7" top="0.75" bottom="0.75" header="0.3" footer="0.3"/>
  <pageSetup scale="41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ctenidia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cp:lastPrinted>2019-07-10T20:37:03Z</cp:lastPrinted>
  <dcterms:created xsi:type="dcterms:W3CDTF">2019-07-10T20:28:34Z</dcterms:created>
  <dcterms:modified xsi:type="dcterms:W3CDTF">2019-07-17T20:27:31Z</dcterms:modified>
</cp:coreProperties>
</file>