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60" tabRatio="500"/>
  </bookViews>
  <sheets>
    <sheet name="Larval collection counts" sheetId="1" r:id="rId1"/>
    <sheet name="Larval Counts - rearing bucke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I2" i="2"/>
  <c r="H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2" i="1"/>
</calcChain>
</file>

<file path=xl/sharedStrings.xml><?xml version="1.0" encoding="utf-8"?>
<sst xmlns="http://schemas.openxmlformats.org/spreadsheetml/2006/main" count="62" uniqueCount="37">
  <si>
    <t>Group</t>
  </si>
  <si>
    <t>K-10 amb pH</t>
  </si>
  <si>
    <t>K-10 low pH</t>
  </si>
  <si>
    <t>Date collected</t>
  </si>
  <si>
    <t>Larvae Destination</t>
  </si>
  <si>
    <t>Temp rearing bucket</t>
  </si>
  <si>
    <t>Notes</t>
  </si>
  <si>
    <t>Larvae released 9 days post-segregation; cannot keep these larvae b/c their genitors are unknown</t>
  </si>
  <si>
    <t>Count A</t>
  </si>
  <si>
    <t>Count B</t>
  </si>
  <si>
    <t>Count C</t>
  </si>
  <si>
    <t>Vol. for count (mL)</t>
  </si>
  <si>
    <t>HL-6 low pH</t>
  </si>
  <si>
    <t>Larvae had been in static catchment bucket for ~24hrs; didn't look good</t>
  </si>
  <si>
    <t>SN-10 amb pH B</t>
  </si>
  <si>
    <t>SN-6 amb pH A</t>
  </si>
  <si>
    <t>SN-10 low pH A</t>
  </si>
  <si>
    <t>Very frothy catchment bucket!</t>
  </si>
  <si>
    <t>Total Vol (mL)</t>
  </si>
  <si>
    <t># Larvae Collected</t>
  </si>
  <si>
    <t># Larvae added to bucket</t>
  </si>
  <si>
    <t># Larvae found in bucket</t>
  </si>
  <si>
    <t>Date</t>
  </si>
  <si>
    <t>Survival rate</t>
  </si>
  <si>
    <t>A1</t>
  </si>
  <si>
    <t>B1</t>
  </si>
  <si>
    <t>C1</t>
  </si>
  <si>
    <t>SN-10 amb pH A</t>
  </si>
  <si>
    <t>A2</t>
  </si>
  <si>
    <t xml:space="preserve">C2 </t>
  </si>
  <si>
    <t>D2</t>
  </si>
  <si>
    <t>A3</t>
  </si>
  <si>
    <t>B3</t>
  </si>
  <si>
    <t>C3</t>
  </si>
  <si>
    <t>Temporary rearing bucket</t>
  </si>
  <si>
    <t xml:space="preserve">*Did not differentiate between live &amp; dead, but most appeared in tact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</si>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</sst>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9" fontId="0" fillId="0" borderId="0" xfId="11" applyFont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showRuler="0" workbookViewId="0">
      <selection activeCell="D20" sqref="D20"/>
    </sheetView>
  </sheetViews>
  <sheetFormatPr baseColWidth="10" defaultRowHeight="15" x14ac:dyDescent="0.75"/>
  <cols>
    <col min="1" max="1" width="30.5" customWidth="1"/>
    <col min="2" max="2" width="10.5" customWidth="1"/>
    <col min="3" max="3" width="13.1640625" customWidth="1"/>
    <col min="4" max="4" width="9.1640625" customWidth="1"/>
    <col min="5" max="6" width="8.33203125" customWidth="1"/>
    <col min="7" max="7" width="14" customWidth="1"/>
    <col min="8" max="8" width="12.6640625" customWidth="1"/>
    <col min="9" max="9" width="26.33203125" customWidth="1"/>
    <col min="10" max="10" width="98.5" customWidth="1"/>
  </cols>
  <sheetData>
    <row r="1" spans="1:10" s="5" customFormat="1" ht="46" customHeight="1">
      <c r="A1" s="5" t="s">
        <v>0</v>
      </c>
      <c r="B1" s="5" t="s">
        <v>18</v>
      </c>
      <c r="C1" s="5" t="s">
        <v>11</v>
      </c>
      <c r="D1" s="5" t="s">
        <v>8</v>
      </c>
      <c r="E1" s="5" t="s">
        <v>9</v>
      </c>
      <c r="F1" s="5" t="s">
        <v>10</v>
      </c>
      <c r="G1" s="5" t="s">
        <v>19</v>
      </c>
      <c r="H1" s="5" t="s">
        <v>3</v>
      </c>
      <c r="I1" s="5" t="s">
        <v>4</v>
      </c>
      <c r="J1" s="5" t="s">
        <v>6</v>
      </c>
    </row>
    <row r="2" spans="1:10">
      <c r="A2" t="s">
        <v>1</v>
      </c>
      <c r="B2">
        <v>300</v>
      </c>
      <c r="C2" s="3">
        <v>0.5</v>
      </c>
      <c r="D2" s="4">
        <v>80</v>
      </c>
      <c r="E2">
        <v>77</v>
      </c>
      <c r="F2">
        <v>80</v>
      </c>
      <c r="G2" s="1">
        <f>(AVERAGE(D2:F2)/C2)*B2</f>
        <v>47400</v>
      </c>
      <c r="H2" s="2">
        <v>42866</v>
      </c>
      <c r="I2" t="s">
        <v>34</v>
      </c>
      <c r="J2" t="s">
        <v>7</v>
      </c>
    </row>
    <row r="3" spans="1:10">
      <c r="A3" t="s">
        <v>2</v>
      </c>
      <c r="B3">
        <v>300</v>
      </c>
      <c r="C3" s="3">
        <v>0.5</v>
      </c>
      <c r="D3" s="4">
        <v>52</v>
      </c>
      <c r="E3">
        <v>57</v>
      </c>
      <c r="F3">
        <v>77</v>
      </c>
      <c r="G3" s="1">
        <f>(AVERAGE(D3:F3)/C3)*B3</f>
        <v>37200</v>
      </c>
      <c r="H3" s="2">
        <v>42866</v>
      </c>
      <c r="I3" t="s">
        <v>34</v>
      </c>
      <c r="J3" t="s">
        <v>7</v>
      </c>
    </row>
    <row r="4" spans="1:10">
      <c r="A4" t="s">
        <v>12</v>
      </c>
      <c r="B4">
        <v>50</v>
      </c>
      <c r="C4">
        <v>1</v>
      </c>
      <c r="D4">
        <v>78</v>
      </c>
      <c r="E4">
        <v>65</v>
      </c>
      <c r="F4">
        <v>66</v>
      </c>
      <c r="G4" s="1">
        <f t="shared" ref="G4:G32" si="0">(AVERAGE(D4:F4)/C4)*B4</f>
        <v>3483.3333333333335</v>
      </c>
      <c r="H4" s="2">
        <v>42868</v>
      </c>
      <c r="I4" t="s">
        <v>34</v>
      </c>
      <c r="J4" t="s">
        <v>13</v>
      </c>
    </row>
    <row r="5" spans="1:10">
      <c r="A5" t="s">
        <v>1</v>
      </c>
      <c r="B5">
        <v>300</v>
      </c>
      <c r="C5">
        <v>0.5</v>
      </c>
      <c r="D5">
        <v>115</v>
      </c>
      <c r="E5">
        <v>112</v>
      </c>
      <c r="F5">
        <v>107</v>
      </c>
      <c r="G5" s="1">
        <f t="shared" si="0"/>
        <v>66800</v>
      </c>
      <c r="H5" s="2">
        <v>42869</v>
      </c>
      <c r="I5" t="s">
        <v>34</v>
      </c>
    </row>
    <row r="6" spans="1:10">
      <c r="A6" t="s">
        <v>14</v>
      </c>
      <c r="B6">
        <v>300</v>
      </c>
      <c r="C6">
        <v>0.75</v>
      </c>
      <c r="D6">
        <v>185</v>
      </c>
      <c r="E6">
        <v>223</v>
      </c>
      <c r="F6">
        <v>197</v>
      </c>
      <c r="G6" s="1">
        <f t="shared" si="0"/>
        <v>80666.666666666657</v>
      </c>
      <c r="H6" s="2">
        <v>42869</v>
      </c>
      <c r="I6" t="s">
        <v>34</v>
      </c>
    </row>
    <row r="7" spans="1:10">
      <c r="A7" t="s">
        <v>15</v>
      </c>
      <c r="B7">
        <v>300</v>
      </c>
      <c r="C7">
        <v>0.75</v>
      </c>
      <c r="D7">
        <v>173</v>
      </c>
      <c r="E7">
        <v>175</v>
      </c>
      <c r="F7">
        <v>170</v>
      </c>
      <c r="G7" s="1">
        <f t="shared" si="0"/>
        <v>69066.666666666657</v>
      </c>
      <c r="H7" s="2">
        <v>42869</v>
      </c>
      <c r="I7" t="s">
        <v>34</v>
      </c>
      <c r="J7" t="s">
        <v>17</v>
      </c>
    </row>
    <row r="8" spans="1:10">
      <c r="A8" t="s">
        <v>16</v>
      </c>
      <c r="B8">
        <v>300</v>
      </c>
      <c r="C8">
        <v>0.75</v>
      </c>
      <c r="D8">
        <v>234</v>
      </c>
      <c r="E8">
        <v>277</v>
      </c>
      <c r="F8">
        <v>224</v>
      </c>
      <c r="G8" s="1">
        <f t="shared" si="0"/>
        <v>98000</v>
      </c>
      <c r="H8" s="2">
        <v>42869</v>
      </c>
      <c r="I8" t="s">
        <v>34</v>
      </c>
    </row>
    <row r="9" spans="1:10">
      <c r="A9" t="s">
        <v>12</v>
      </c>
      <c r="B9">
        <v>50</v>
      </c>
      <c r="C9">
        <v>0.75</v>
      </c>
      <c r="D9">
        <v>45</v>
      </c>
      <c r="E9">
        <v>59</v>
      </c>
      <c r="F9">
        <v>69</v>
      </c>
      <c r="G9" s="1">
        <f t="shared" si="0"/>
        <v>3844.4444444444443</v>
      </c>
      <c r="H9" s="2">
        <v>42869</v>
      </c>
      <c r="I9" t="s">
        <v>34</v>
      </c>
    </row>
    <row r="10" spans="1:10">
      <c r="A10" t="s">
        <v>2</v>
      </c>
      <c r="B10">
        <v>300</v>
      </c>
      <c r="C10">
        <v>0.75</v>
      </c>
      <c r="D10">
        <v>127</v>
      </c>
      <c r="E10">
        <v>139</v>
      </c>
      <c r="F10">
        <v>126</v>
      </c>
      <c r="G10" s="1">
        <f t="shared" si="0"/>
        <v>52266.666666666657</v>
      </c>
      <c r="H10" s="2">
        <v>42869</v>
      </c>
      <c r="I10" t="s">
        <v>34</v>
      </c>
    </row>
    <row r="11" spans="1:10">
      <c r="A11" t="s">
        <v>15</v>
      </c>
      <c r="B11">
        <v>300</v>
      </c>
      <c r="C11">
        <v>0.2</v>
      </c>
      <c r="D11" t="s">
        <v>24</v>
      </c>
      <c r="E11" t="s">
        <v>25</v>
      </c>
      <c r="F11" t="s">
        <v>26</v>
      </c>
      <c r="G11" s="1" t="e">
        <f t="shared" si="0"/>
        <v>#DIV/0!</v>
      </c>
      <c r="H11" s="2">
        <v>42870</v>
      </c>
      <c r="I11" t="s">
        <v>34</v>
      </c>
    </row>
    <row r="12" spans="1:10">
      <c r="A12" t="s">
        <v>27</v>
      </c>
      <c r="B12">
        <v>300</v>
      </c>
      <c r="C12">
        <v>0.2</v>
      </c>
      <c r="D12" t="s">
        <v>28</v>
      </c>
      <c r="E12" t="s">
        <v>29</v>
      </c>
      <c r="F12" t="s">
        <v>30</v>
      </c>
      <c r="G12" s="1" t="e">
        <f t="shared" si="0"/>
        <v>#DIV/0!</v>
      </c>
      <c r="H12" s="2">
        <v>42870</v>
      </c>
      <c r="I12" t="s">
        <v>34</v>
      </c>
    </row>
    <row r="13" spans="1:10">
      <c r="A13" t="s">
        <v>16</v>
      </c>
      <c r="B13">
        <v>150</v>
      </c>
      <c r="C13">
        <v>0.2</v>
      </c>
      <c r="D13" t="s">
        <v>31</v>
      </c>
      <c r="E13" t="s">
        <v>32</v>
      </c>
      <c r="F13" t="s">
        <v>33</v>
      </c>
      <c r="G13" s="1" t="e">
        <f t="shared" si="0"/>
        <v>#DIV/0!</v>
      </c>
      <c r="H13" s="2">
        <v>42870</v>
      </c>
      <c r="I13" t="s">
        <v>34</v>
      </c>
    </row>
    <row r="14" spans="1:10">
      <c r="G14" s="1" t="e">
        <f t="shared" si="0"/>
        <v>#DIV/0!</v>
      </c>
    </row>
    <row r="15" spans="1:10">
      <c r="G15" s="1" t="e">
        <f t="shared" si="0"/>
        <v>#DIV/0!</v>
      </c>
      <c r="J15" t="s">
        <v>36</v>
      </c>
    </row>
    <row r="16" spans="1:10">
      <c r="G16" s="1" t="e">
        <f t="shared" si="0"/>
        <v>#DIV/0!</v>
      </c>
    </row>
    <row r="17" spans="7:7">
      <c r="G17" s="1" t="e">
        <f t="shared" si="0"/>
        <v>#DIV/0!</v>
      </c>
    </row>
    <row r="18" spans="7:7">
      <c r="G18" s="1" t="e">
        <f t="shared" si="0"/>
        <v>#DIV/0!</v>
      </c>
    </row>
    <row r="19" spans="7:7">
      <c r="G19" s="1" t="e">
        <f t="shared" si="0"/>
        <v>#DIV/0!</v>
      </c>
    </row>
    <row r="20" spans="7:7">
      <c r="G20" s="1" t="e">
        <f t="shared" si="0"/>
        <v>#DIV/0!</v>
      </c>
    </row>
    <row r="21" spans="7:7">
      <c r="G21" s="1" t="e">
        <f t="shared" si="0"/>
        <v>#DIV/0!</v>
      </c>
    </row>
    <row r="22" spans="7:7">
      <c r="G22" s="1" t="e">
        <f t="shared" si="0"/>
        <v>#DIV/0!</v>
      </c>
    </row>
    <row r="23" spans="7:7">
      <c r="G23" s="1" t="e">
        <f t="shared" si="0"/>
        <v>#DIV/0!</v>
      </c>
    </row>
    <row r="24" spans="7:7">
      <c r="G24" s="1" t="e">
        <f t="shared" si="0"/>
        <v>#DIV/0!</v>
      </c>
    </row>
    <row r="25" spans="7:7">
      <c r="G25" s="1" t="e">
        <f t="shared" si="0"/>
        <v>#DIV/0!</v>
      </c>
    </row>
    <row r="26" spans="7:7">
      <c r="G26" s="1" t="e">
        <f t="shared" si="0"/>
        <v>#DIV/0!</v>
      </c>
    </row>
    <row r="27" spans="7:7">
      <c r="G27" s="1" t="e">
        <f t="shared" si="0"/>
        <v>#DIV/0!</v>
      </c>
    </row>
    <row r="28" spans="7:7">
      <c r="G28" s="1" t="e">
        <f t="shared" si="0"/>
        <v>#DIV/0!</v>
      </c>
    </row>
    <row r="29" spans="7:7">
      <c r="G29" s="1" t="e">
        <f t="shared" si="0"/>
        <v>#DIV/0!</v>
      </c>
    </row>
    <row r="30" spans="7:7">
      <c r="G30" s="1" t="e">
        <f t="shared" si="0"/>
        <v>#DIV/0!</v>
      </c>
    </row>
    <row r="31" spans="7:7">
      <c r="G31" s="1" t="e">
        <f t="shared" si="0"/>
        <v>#DIV/0!</v>
      </c>
    </row>
    <row r="32" spans="7:7">
      <c r="G32" s="1" t="e">
        <f t="shared" si="0"/>
        <v>#DIV/0!</v>
      </c>
    </row>
    <row r="1048576" spans="9:9">
      <c r="I104857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showRuler="0" workbookViewId="0">
      <selection activeCell="J20" sqref="J20"/>
    </sheetView>
  </sheetViews>
  <sheetFormatPr baseColWidth="10" defaultRowHeight="15" x14ac:dyDescent="0"/>
  <cols>
    <col min="1" max="1" width="11.6640625" bestFit="1" customWidth="1"/>
    <col min="2" max="2" width="13.5" customWidth="1"/>
    <col min="8" max="8" width="19" customWidth="1"/>
    <col min="9" max="10" width="18.1640625" customWidth="1"/>
    <col min="11" max="11" width="61.6640625" customWidth="1"/>
  </cols>
  <sheetData>
    <row r="1" spans="1:11" s="5" customFormat="1" ht="46" customHeight="1">
      <c r="A1" s="5" t="s">
        <v>22</v>
      </c>
      <c r="B1" s="5" t="s">
        <v>0</v>
      </c>
      <c r="C1" s="5" t="s">
        <v>18</v>
      </c>
      <c r="D1" s="5" t="s">
        <v>11</v>
      </c>
      <c r="E1" s="5" t="s">
        <v>8</v>
      </c>
      <c r="F1" s="5" t="s">
        <v>9</v>
      </c>
      <c r="G1" s="5" t="s">
        <v>10</v>
      </c>
      <c r="H1" s="5" t="s">
        <v>21</v>
      </c>
      <c r="I1" s="5" t="s">
        <v>20</v>
      </c>
      <c r="J1" s="5" t="s">
        <v>23</v>
      </c>
      <c r="K1" s="5" t="s">
        <v>6</v>
      </c>
    </row>
    <row r="2" spans="1:11">
      <c r="A2" s="2">
        <v>42870</v>
      </c>
      <c r="B2" t="s">
        <v>1</v>
      </c>
      <c r="C2">
        <v>300</v>
      </c>
      <c r="D2">
        <v>0.2</v>
      </c>
      <c r="E2">
        <v>51</v>
      </c>
      <c r="F2">
        <v>71</v>
      </c>
      <c r="G2">
        <v>67</v>
      </c>
      <c r="H2" s="1">
        <f t="shared" ref="H2" si="0">(AVERAGE(E2:G2)/D2)*C2</f>
        <v>94500</v>
      </c>
      <c r="I2" s="1">
        <f>'Larval collection counts'!G2+'Larval collection counts'!G5+'Larval Counts - rearing bucket'!G5</f>
        <v>114200</v>
      </c>
      <c r="J2" s="6">
        <f>H2/I2</f>
        <v>0.82749562171628721</v>
      </c>
      <c r="K2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Larval collection counts</vt:lpstr>
      <vt:lpstr>Larval Counts - rearing bucket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2017-05-12T19:28:56Z</dcterms:created>
  <dcterms:modified xsi:type="dcterms:W3CDTF">2017-05-16T20:33:09Z</dcterms:modified>
</cp:coreProperties>
</file>