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360" yWindow="0" windowWidth="22540" windowHeight="15460" tabRatio="1000" firstSheet="2" activeTab="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" i="10" l="1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L28" i="4"/>
  <c r="L29" i="4"/>
  <c r="M2" i="4"/>
  <c r="N2" i="4"/>
  <c r="O2" i="4"/>
  <c r="Q2" i="4"/>
  <c r="X2" i="4"/>
  <c r="Q72" i="4"/>
  <c r="R2" i="4"/>
  <c r="W2" i="4"/>
  <c r="V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Q83" i="4"/>
  <c r="P13" i="4"/>
  <c r="R13" i="4"/>
  <c r="L47" i="4"/>
  <c r="M13" i="4"/>
  <c r="N13" i="4"/>
  <c r="Q13" i="4"/>
  <c r="V13" i="4"/>
  <c r="Q82" i="4"/>
  <c r="P12" i="4"/>
  <c r="R12" i="4"/>
  <c r="L46" i="4"/>
  <c r="M12" i="4"/>
  <c r="N12" i="4"/>
  <c r="O12" i="4"/>
  <c r="Q12" i="4"/>
  <c r="V12" i="4"/>
  <c r="Q81" i="4"/>
  <c r="P11" i="4"/>
  <c r="R11" i="4"/>
  <c r="L45" i="4"/>
  <c r="M11" i="4"/>
  <c r="N11" i="4"/>
  <c r="O11" i="4"/>
  <c r="Q11" i="4"/>
  <c r="V11" i="4"/>
  <c r="Q80" i="4"/>
  <c r="P10" i="4"/>
  <c r="R10" i="4"/>
  <c r="L44" i="4"/>
  <c r="M10" i="4"/>
  <c r="N10" i="4"/>
  <c r="Q10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C573" i="2"/>
  <c r="AC577" i="2"/>
  <c r="AC585" i="2"/>
  <c r="AC589" i="2"/>
  <c r="AC593" i="2"/>
  <c r="AC597" i="2"/>
  <c r="AC601" i="2"/>
  <c r="AC605" i="2"/>
  <c r="AC609" i="2"/>
  <c r="AC613" i="2"/>
  <c r="AC617" i="2"/>
  <c r="AC621" i="2"/>
  <c r="AC629" i="2"/>
  <c r="AC633" i="2"/>
  <c r="AD573" i="2"/>
  <c r="AC381" i="2"/>
  <c r="AC385" i="2"/>
  <c r="AC393" i="2"/>
  <c r="AC397" i="2"/>
  <c r="AC401" i="2"/>
  <c r="AC405" i="2"/>
  <c r="AC409" i="2"/>
  <c r="AC413" i="2"/>
  <c r="AC417" i="2"/>
  <c r="AC421" i="2"/>
  <c r="AC425" i="2"/>
  <c r="AC429" i="2"/>
  <c r="AC433" i="2"/>
  <c r="AC437" i="2"/>
  <c r="AD381" i="2"/>
  <c r="AC317" i="2"/>
  <c r="AC321" i="2"/>
  <c r="AC325" i="2"/>
  <c r="AC329" i="2"/>
  <c r="AC333" i="2"/>
  <c r="AC337" i="2"/>
  <c r="AC341" i="2"/>
  <c r="AC345" i="2"/>
  <c r="AC349" i="2"/>
  <c r="AC353" i="2"/>
  <c r="AC357" i="2"/>
  <c r="AC361" i="2"/>
  <c r="AC365" i="2"/>
  <c r="AC369" i="2"/>
  <c r="AC373" i="2"/>
  <c r="AC377" i="2"/>
  <c r="AD317" i="2"/>
  <c r="AC253" i="2"/>
  <c r="AC257" i="2"/>
  <c r="AC261" i="2"/>
  <c r="AC265" i="2"/>
  <c r="AC269" i="2"/>
  <c r="AC273" i="2"/>
  <c r="AC277" i="2"/>
  <c r="AC281" i="2"/>
  <c r="AC285" i="2"/>
  <c r="AC289" i="2"/>
  <c r="AC293" i="2"/>
  <c r="AC297" i="2"/>
  <c r="AC301" i="2"/>
  <c r="AC305" i="2"/>
  <c r="AC309" i="2"/>
  <c r="AC313" i="2"/>
  <c r="AD253" i="2"/>
  <c r="AC193" i="2"/>
  <c r="AC197" i="2"/>
  <c r="AC201" i="2"/>
  <c r="AC205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AB829" i="2"/>
  <c r="Y717" i="2"/>
  <c r="AB717" i="2"/>
  <c r="AC717" i="2"/>
  <c r="Y681" i="2"/>
  <c r="AB681" i="2"/>
  <c r="AC681" i="2"/>
  <c r="AC701" i="2"/>
  <c r="AC705" i="2"/>
  <c r="AC709" i="2"/>
  <c r="AC713" i="2"/>
  <c r="AC721" i="2"/>
  <c r="AC725" i="2"/>
  <c r="AC729" i="2"/>
  <c r="AC733" i="2"/>
  <c r="AC737" i="2"/>
  <c r="AC741" i="2"/>
  <c r="AC745" i="2"/>
  <c r="AC749" i="2"/>
  <c r="AC753" i="2"/>
  <c r="AC757" i="2"/>
  <c r="AC761" i="2"/>
  <c r="AC389" i="2"/>
  <c r="AC441" i="2"/>
  <c r="AC445" i="2"/>
  <c r="AC449" i="2"/>
  <c r="AC453" i="2"/>
  <c r="AC457" i="2"/>
  <c r="AC461" i="2"/>
  <c r="AC465" i="2"/>
  <c r="AC469" i="2"/>
  <c r="AC473" i="2"/>
  <c r="AC477" i="2"/>
  <c r="AC481" i="2"/>
  <c r="AC485" i="2"/>
  <c r="AC489" i="2"/>
  <c r="AC493" i="2"/>
  <c r="AC497" i="2"/>
  <c r="AC501" i="2"/>
  <c r="AC505" i="2"/>
  <c r="AC509" i="2"/>
  <c r="AC513" i="2"/>
  <c r="AC517" i="2"/>
  <c r="AC521" i="2"/>
  <c r="AC525" i="2"/>
  <c r="AC529" i="2"/>
  <c r="AC533" i="2"/>
  <c r="AC537" i="2"/>
  <c r="AC541" i="2"/>
  <c r="AC545" i="2"/>
  <c r="AC549" i="2"/>
  <c r="AC553" i="2"/>
  <c r="AC557" i="2"/>
  <c r="AC561" i="2"/>
  <c r="AC565" i="2"/>
  <c r="AC569" i="2"/>
  <c r="AC581" i="2"/>
  <c r="AC625" i="2"/>
  <c r="AC637" i="2"/>
  <c r="AC641" i="2"/>
  <c r="AC645" i="2"/>
  <c r="AC649" i="2"/>
  <c r="AC653" i="2"/>
  <c r="AC657" i="2"/>
  <c r="AC661" i="2"/>
  <c r="AC665" i="2"/>
  <c r="AC669" i="2"/>
  <c r="AC673" i="2"/>
  <c r="AC677" i="2"/>
  <c r="AC685" i="2"/>
  <c r="AC689" i="2"/>
  <c r="AC693" i="2"/>
  <c r="AC697" i="2"/>
  <c r="AC765" i="2"/>
  <c r="AC769" i="2"/>
  <c r="AC773" i="2"/>
  <c r="AC777" i="2"/>
  <c r="AC781" i="2"/>
  <c r="AC785" i="2"/>
  <c r="AC789" i="2"/>
  <c r="AC793" i="2"/>
  <c r="AC797" i="2"/>
  <c r="AC801" i="2"/>
  <c r="AC805" i="2"/>
  <c r="AC809" i="2"/>
  <c r="AC813" i="2"/>
  <c r="AC817" i="2"/>
  <c r="AC821" i="2"/>
  <c r="AC825" i="2"/>
  <c r="AC833" i="2"/>
  <c r="AC837" i="2"/>
  <c r="AC841" i="2"/>
  <c r="AC845" i="2"/>
  <c r="AC849" i="2"/>
  <c r="AC853" i="2"/>
  <c r="AC857" i="2"/>
  <c r="AC861" i="2"/>
  <c r="AC865" i="2"/>
  <c r="AC869" i="2"/>
  <c r="AC873" i="2"/>
  <c r="AC877" i="2"/>
  <c r="AC881" i="2"/>
  <c r="AC885" i="2"/>
  <c r="AC889" i="2"/>
  <c r="AC893" i="2"/>
  <c r="AC897" i="2"/>
  <c r="AC901" i="2"/>
  <c r="AC905" i="2"/>
  <c r="AC909" i="2"/>
  <c r="AC913" i="2"/>
  <c r="AC917" i="2"/>
  <c r="AC921" i="2"/>
  <c r="AC925" i="2"/>
  <c r="AC929" i="2"/>
  <c r="AA925" i="2"/>
  <c r="Y925" i="2"/>
  <c r="AB925" i="2"/>
  <c r="AA921" i="2"/>
  <c r="Y921" i="2"/>
  <c r="AB921" i="2"/>
  <c r="AA917" i="2"/>
  <c r="Y917" i="2"/>
  <c r="AB917" i="2"/>
  <c r="AB913" i="2"/>
  <c r="AA913" i="2"/>
  <c r="Y913" i="2"/>
  <c r="AA909" i="2"/>
  <c r="Y909" i="2"/>
  <c r="AB909" i="2"/>
  <c r="AA905" i="2"/>
  <c r="Y905" i="2"/>
  <c r="AB905" i="2"/>
  <c r="AA901" i="2"/>
  <c r="Y901" i="2"/>
  <c r="AB901" i="2"/>
  <c r="AA897" i="2"/>
  <c r="Y897" i="2"/>
  <c r="AB897" i="2"/>
  <c r="AA893" i="2"/>
  <c r="Y893" i="2"/>
  <c r="AB893" i="2"/>
  <c r="AA889" i="2"/>
  <c r="Y889" i="2"/>
  <c r="AB889" i="2"/>
  <c r="AA885" i="2"/>
  <c r="Y885" i="2"/>
  <c r="AB885" i="2"/>
  <c r="AA881" i="2"/>
  <c r="Y881" i="2"/>
  <c r="AB881" i="2"/>
  <c r="AB877" i="2"/>
  <c r="AA877" i="2"/>
  <c r="Y877" i="2"/>
  <c r="AA873" i="2"/>
  <c r="Y873" i="2"/>
  <c r="AB873" i="2"/>
  <c r="AA869" i="2"/>
  <c r="Y869" i="2"/>
  <c r="AB869" i="2"/>
  <c r="AA865" i="2"/>
  <c r="Y865" i="2"/>
  <c r="AB865" i="2"/>
  <c r="AA861" i="2"/>
  <c r="Y861" i="2"/>
  <c r="AB861" i="2"/>
  <c r="AA857" i="2"/>
  <c r="Y857" i="2"/>
  <c r="AB857" i="2"/>
  <c r="AA853" i="2"/>
  <c r="Y853" i="2"/>
  <c r="AB853" i="2"/>
  <c r="AA849" i="2"/>
  <c r="Y849" i="2"/>
  <c r="AB849" i="2"/>
  <c r="AA845" i="2"/>
  <c r="Y845" i="2"/>
  <c r="AB845" i="2"/>
  <c r="AA841" i="2"/>
  <c r="Y841" i="2"/>
  <c r="AB841" i="2"/>
  <c r="AA837" i="2"/>
  <c r="Y837" i="2"/>
  <c r="AB837" i="2"/>
  <c r="AA833" i="2"/>
  <c r="Y833" i="2"/>
  <c r="AB833" i="2"/>
  <c r="AA829" i="2"/>
  <c r="AA825" i="2"/>
  <c r="Y825" i="2"/>
  <c r="AB825" i="2"/>
  <c r="Y821" i="2"/>
  <c r="AB821" i="2"/>
  <c r="AA821" i="2"/>
  <c r="AA817" i="2"/>
  <c r="Y817" i="2"/>
  <c r="AB817" i="2"/>
  <c r="AA813" i="2"/>
  <c r="Y813" i="2"/>
  <c r="AB813" i="2"/>
  <c r="AA809" i="2"/>
  <c r="Y809" i="2"/>
  <c r="AB809" i="2"/>
  <c r="Y805" i="2"/>
  <c r="AB805" i="2"/>
  <c r="AA801" i="2"/>
  <c r="Y801" i="2"/>
  <c r="AB801" i="2"/>
  <c r="AA797" i="2"/>
  <c r="Y797" i="2"/>
  <c r="AB797" i="2"/>
  <c r="AA793" i="2"/>
  <c r="Y793" i="2"/>
  <c r="AB793" i="2"/>
  <c r="AA789" i="2"/>
  <c r="Y789" i="2"/>
  <c r="AB789" i="2"/>
  <c r="AA785" i="2"/>
  <c r="Y785" i="2"/>
  <c r="AB785" i="2"/>
  <c r="AA781" i="2"/>
  <c r="Y781" i="2"/>
  <c r="AB781" i="2"/>
  <c r="AA777" i="2"/>
  <c r="Y777" i="2"/>
  <c r="AB777" i="2"/>
  <c r="AA773" i="2"/>
  <c r="Y773" i="2"/>
  <c r="AB773" i="2"/>
  <c r="AA769" i="2"/>
  <c r="Y769" i="2"/>
  <c r="AB769" i="2"/>
  <c r="Y765" i="2"/>
  <c r="AB765" i="2"/>
  <c r="AA765" i="2"/>
  <c r="AA761" i="2"/>
  <c r="Y761" i="2"/>
  <c r="AB761" i="2"/>
  <c r="AA757" i="2"/>
  <c r="Y757" i="2"/>
  <c r="AB757" i="2"/>
  <c r="AA753" i="2"/>
  <c r="Y753" i="2"/>
  <c r="AB753" i="2"/>
  <c r="AA749" i="2"/>
  <c r="Y749" i="2"/>
  <c r="AB749" i="2"/>
  <c r="AA745" i="2"/>
  <c r="Y745" i="2"/>
  <c r="AB745" i="2"/>
  <c r="AA741" i="2"/>
  <c r="Y741" i="2"/>
  <c r="AB741" i="2"/>
  <c r="AA737" i="2"/>
  <c r="Y737" i="2"/>
  <c r="AB737" i="2"/>
  <c r="AA733" i="2"/>
  <c r="Y733" i="2"/>
  <c r="AB733" i="2"/>
  <c r="AA729" i="2"/>
  <c r="Y729" i="2"/>
  <c r="AB729" i="2"/>
  <c r="AA725" i="2"/>
  <c r="Y725" i="2"/>
  <c r="AB725" i="2"/>
  <c r="AA721" i="2"/>
  <c r="Y721" i="2"/>
  <c r="AB721" i="2"/>
  <c r="AA717" i="2"/>
  <c r="AA713" i="2"/>
  <c r="Y713" i="2"/>
  <c r="AB713" i="2"/>
  <c r="AA709" i="2"/>
  <c r="Y709" i="2"/>
  <c r="AB709" i="2"/>
  <c r="AA705" i="2"/>
  <c r="Y705" i="2"/>
  <c r="AB705" i="2"/>
  <c r="Y701" i="2"/>
  <c r="AB701" i="2"/>
  <c r="AA701" i="2"/>
  <c r="AB585" i="2"/>
  <c r="AA697" i="2"/>
  <c r="Y697" i="2"/>
  <c r="AB697" i="2"/>
  <c r="AA693" i="2"/>
  <c r="Y693" i="2"/>
  <c r="AB693" i="2"/>
  <c r="AA689" i="2"/>
  <c r="Y689" i="2"/>
  <c r="AB689" i="2"/>
  <c r="AA685" i="2"/>
  <c r="Y685" i="2"/>
  <c r="AB685" i="2"/>
  <c r="AA681" i="2"/>
  <c r="AA677" i="2"/>
  <c r="Y677" i="2"/>
  <c r="AB677" i="2"/>
  <c r="AA673" i="2"/>
  <c r="Y673" i="2"/>
  <c r="AB673" i="2"/>
  <c r="AA669" i="2"/>
  <c r="Y669" i="2"/>
  <c r="AB669" i="2"/>
  <c r="AA665" i="2"/>
  <c r="Y665" i="2"/>
  <c r="AB665" i="2"/>
  <c r="AA661" i="2"/>
  <c r="Y661" i="2"/>
  <c r="AB661" i="2"/>
  <c r="AA657" i="2"/>
  <c r="Y657" i="2"/>
  <c r="AB657" i="2"/>
  <c r="AA653" i="2"/>
  <c r="Y653" i="2"/>
  <c r="AB653" i="2"/>
  <c r="AA649" i="2"/>
  <c r="Y649" i="2"/>
  <c r="AB649" i="2"/>
  <c r="AA645" i="2"/>
  <c r="Y645" i="2"/>
  <c r="AB645" i="2"/>
  <c r="AA641" i="2"/>
  <c r="Y641" i="2"/>
  <c r="AB641" i="2"/>
  <c r="AB637" i="2"/>
  <c r="AA637" i="2"/>
  <c r="Y637" i="2"/>
  <c r="Y613" i="2"/>
  <c r="AA633" i="2"/>
  <c r="Y633" i="2"/>
  <c r="AB633" i="2"/>
  <c r="AA629" i="2"/>
  <c r="Y629" i="2"/>
  <c r="AB629" i="2"/>
  <c r="AA625" i="2"/>
  <c r="Y625" i="2"/>
  <c r="AB625" i="2"/>
  <c r="AA621" i="2"/>
  <c r="Y621" i="2"/>
  <c r="AB621" i="2"/>
  <c r="AA617" i="2"/>
  <c r="Y617" i="2"/>
  <c r="AB617" i="2"/>
  <c r="AA613" i="2"/>
  <c r="AB613" i="2"/>
  <c r="AA609" i="2"/>
  <c r="Y609" i="2"/>
  <c r="AB609" i="2"/>
  <c r="AA605" i="2"/>
  <c r="Y605" i="2"/>
  <c r="AB605" i="2"/>
  <c r="AA601" i="2"/>
  <c r="Y601" i="2"/>
  <c r="AB601" i="2"/>
  <c r="AA597" i="2"/>
  <c r="Y597" i="2"/>
  <c r="AB597" i="2"/>
  <c r="AA593" i="2"/>
  <c r="Y593" i="2"/>
  <c r="AB593" i="2"/>
  <c r="AA589" i="2"/>
  <c r="Y589" i="2"/>
  <c r="AB589" i="2"/>
  <c r="AA585" i="2"/>
  <c r="Y585" i="2"/>
  <c r="AA581" i="2"/>
  <c r="Y581" i="2"/>
  <c r="AB581" i="2"/>
  <c r="AA577" i="2"/>
  <c r="Y577" i="2"/>
  <c r="AB577" i="2"/>
  <c r="Y573" i="2"/>
  <c r="AB573" i="2"/>
  <c r="AA573" i="2"/>
  <c r="AA541" i="2"/>
  <c r="AA521" i="2"/>
  <c r="AA569" i="2"/>
  <c r="Y569" i="2"/>
  <c r="AB569" i="2"/>
  <c r="AA565" i="2"/>
  <c r="Y565" i="2"/>
  <c r="AB565" i="2"/>
  <c r="AA561" i="2"/>
  <c r="Y561" i="2"/>
  <c r="AB561" i="2"/>
  <c r="AA557" i="2"/>
  <c r="Y557" i="2"/>
  <c r="AB557" i="2"/>
  <c r="AA553" i="2"/>
  <c r="Y553" i="2"/>
  <c r="AB553" i="2"/>
  <c r="AA549" i="2"/>
  <c r="Y549" i="2"/>
  <c r="AB549" i="2"/>
  <c r="AA545" i="2"/>
  <c r="Y545" i="2"/>
  <c r="AB545" i="2"/>
  <c r="Y541" i="2"/>
  <c r="AB541" i="2"/>
  <c r="AA537" i="2"/>
  <c r="Y537" i="2"/>
  <c r="AB537" i="2"/>
  <c r="AA533" i="2"/>
  <c r="Y533" i="2"/>
  <c r="AB533" i="2"/>
  <c r="AA529" i="2"/>
  <c r="Y529" i="2"/>
  <c r="AB529" i="2"/>
  <c r="AA525" i="2"/>
  <c r="Y525" i="2"/>
  <c r="AB525" i="2"/>
  <c r="Y521" i="2"/>
  <c r="AB521" i="2"/>
  <c r="AA517" i="2"/>
  <c r="Y517" i="2"/>
  <c r="AB517" i="2"/>
  <c r="AA513" i="2"/>
  <c r="Y513" i="2"/>
  <c r="AB513" i="2"/>
  <c r="AB509" i="2"/>
  <c r="AA509" i="2"/>
  <c r="Y509" i="2"/>
  <c r="AA465" i="2"/>
  <c r="AA505" i="2"/>
  <c r="Y505" i="2"/>
  <c r="AB505" i="2"/>
  <c r="AA501" i="2"/>
  <c r="Y501" i="2"/>
  <c r="AB501" i="2"/>
  <c r="AA497" i="2"/>
  <c r="Y497" i="2"/>
  <c r="AB497" i="2"/>
  <c r="AA493" i="2"/>
  <c r="Y493" i="2"/>
  <c r="AB493" i="2"/>
  <c r="AA489" i="2"/>
  <c r="Y489" i="2"/>
  <c r="AB489" i="2"/>
  <c r="AA485" i="2"/>
  <c r="Y485" i="2"/>
  <c r="AB485" i="2"/>
  <c r="AA481" i="2"/>
  <c r="Y481" i="2"/>
  <c r="AB481" i="2"/>
  <c r="AA477" i="2"/>
  <c r="Y477" i="2"/>
  <c r="AB477" i="2"/>
  <c r="AA473" i="2"/>
  <c r="Y473" i="2"/>
  <c r="AB473" i="2"/>
  <c r="AA469" i="2"/>
  <c r="Y469" i="2"/>
  <c r="AB469" i="2"/>
  <c r="Y465" i="2"/>
  <c r="AB465" i="2"/>
  <c r="AA461" i="2"/>
  <c r="Y461" i="2"/>
  <c r="AB461" i="2"/>
  <c r="AA457" i="2"/>
  <c r="Y457" i="2"/>
  <c r="AB457" i="2"/>
  <c r="AA453" i="2"/>
  <c r="Y453" i="2"/>
  <c r="AB453" i="2"/>
  <c r="AA449" i="2"/>
  <c r="Y449" i="2"/>
  <c r="AB449" i="2"/>
  <c r="Y445" i="2"/>
  <c r="AB445" i="2"/>
  <c r="AA445" i="2"/>
  <c r="AA441" i="2"/>
  <c r="Y441" i="2"/>
  <c r="AB441" i="2"/>
  <c r="AA437" i="2"/>
  <c r="Y437" i="2"/>
  <c r="AB437" i="2"/>
  <c r="AA433" i="2"/>
  <c r="Y433" i="2"/>
  <c r="AB433" i="2"/>
  <c r="AA429" i="2"/>
  <c r="Y429" i="2"/>
  <c r="AB429" i="2"/>
  <c r="AA425" i="2"/>
  <c r="Y425" i="2"/>
  <c r="AB425" i="2"/>
  <c r="AA421" i="2"/>
  <c r="Y421" i="2"/>
  <c r="AB421" i="2"/>
  <c r="AA417" i="2"/>
  <c r="Y417" i="2"/>
  <c r="AB417" i="2"/>
  <c r="AA413" i="2"/>
  <c r="Y413" i="2"/>
  <c r="AB413" i="2"/>
  <c r="AA409" i="2"/>
  <c r="Y409" i="2"/>
  <c r="AB409" i="2"/>
  <c r="AA405" i="2"/>
  <c r="Y405" i="2"/>
  <c r="AB405" i="2"/>
  <c r="AA401" i="2"/>
  <c r="Y401" i="2"/>
  <c r="AB401" i="2"/>
  <c r="AA397" i="2"/>
  <c r="Y397" i="2"/>
  <c r="AB397" i="2"/>
  <c r="AA393" i="2"/>
  <c r="Y393" i="2"/>
  <c r="AB393" i="2"/>
  <c r="AA389" i="2"/>
  <c r="Y389" i="2"/>
  <c r="AB389" i="2"/>
  <c r="AA385" i="2"/>
  <c r="Y385" i="2"/>
  <c r="AB385" i="2"/>
  <c r="AB381" i="2"/>
  <c r="AA381" i="2"/>
  <c r="Y381" i="2"/>
  <c r="Y345" i="2"/>
  <c r="AA377" i="2"/>
  <c r="Y377" i="2"/>
  <c r="AB377" i="2"/>
  <c r="AA373" i="2"/>
  <c r="Y373" i="2"/>
  <c r="AB373" i="2"/>
  <c r="AA369" i="2"/>
  <c r="Y369" i="2"/>
  <c r="AB369" i="2"/>
  <c r="AA365" i="2"/>
  <c r="Y365" i="2"/>
  <c r="AB365" i="2"/>
  <c r="AA361" i="2"/>
  <c r="Y361" i="2"/>
  <c r="AB361" i="2"/>
  <c r="AA357" i="2"/>
  <c r="Y357" i="2"/>
  <c r="AB357" i="2"/>
  <c r="AA353" i="2"/>
  <c r="Y353" i="2"/>
  <c r="AB353" i="2"/>
  <c r="AA349" i="2"/>
  <c r="Y349" i="2"/>
  <c r="AB349" i="2"/>
  <c r="AA345" i="2"/>
  <c r="AB345" i="2"/>
  <c r="AA341" i="2"/>
  <c r="Y341" i="2"/>
  <c r="AB341" i="2"/>
  <c r="AA337" i="2"/>
  <c r="Y337" i="2"/>
  <c r="AB337" i="2"/>
  <c r="AA333" i="2"/>
  <c r="Y333" i="2"/>
  <c r="AB333" i="2"/>
  <c r="AA329" i="2"/>
  <c r="Y329" i="2"/>
  <c r="AB329" i="2"/>
  <c r="AA325" i="2"/>
  <c r="Y325" i="2"/>
  <c r="AB325" i="2"/>
  <c r="AA321" i="2"/>
  <c r="Y321" i="2"/>
  <c r="AB321" i="2"/>
  <c r="Y317" i="2"/>
  <c r="AB317" i="2"/>
  <c r="AA317" i="2"/>
  <c r="AA277" i="2"/>
  <c r="Y253" i="2"/>
  <c r="AB253" i="2"/>
  <c r="AA253" i="2"/>
  <c r="AA313" i="2"/>
  <c r="Y313" i="2"/>
  <c r="AB313" i="2"/>
  <c r="AA309" i="2"/>
  <c r="Y309" i="2"/>
  <c r="AB309" i="2"/>
  <c r="AA305" i="2"/>
  <c r="Y305" i="2"/>
  <c r="AB305" i="2"/>
  <c r="AA301" i="2"/>
  <c r="Y301" i="2"/>
  <c r="AB301" i="2"/>
  <c r="AA297" i="2"/>
  <c r="Y297" i="2"/>
  <c r="AB297" i="2"/>
  <c r="AA293" i="2"/>
  <c r="Y293" i="2"/>
  <c r="AB293" i="2"/>
  <c r="AA289" i="2"/>
  <c r="Y289" i="2"/>
  <c r="AB289" i="2"/>
  <c r="AA285" i="2"/>
  <c r="Y285" i="2"/>
  <c r="AB285" i="2"/>
  <c r="AA281" i="2"/>
  <c r="Y281" i="2"/>
  <c r="AB281" i="2"/>
  <c r="Y277" i="2"/>
  <c r="AB277" i="2"/>
  <c r="AA273" i="2"/>
  <c r="Y273" i="2"/>
  <c r="AB273" i="2"/>
  <c r="AA269" i="2"/>
  <c r="Y269" i="2"/>
  <c r="AB269" i="2"/>
  <c r="AA265" i="2"/>
  <c r="Y265" i="2"/>
  <c r="AB265" i="2"/>
  <c r="AA261" i="2"/>
  <c r="Y261" i="2"/>
  <c r="AB261" i="2"/>
  <c r="AA257" i="2"/>
  <c r="Y257" i="2"/>
  <c r="AB257" i="2"/>
  <c r="Y237" i="2"/>
  <c r="Y249" i="2"/>
  <c r="AB249" i="2"/>
  <c r="AB245" i="2"/>
  <c r="AB241" i="2"/>
  <c r="AB237" i="2"/>
  <c r="AB233" i="2"/>
  <c r="P171" i="2"/>
  <c r="Y229" i="2"/>
  <c r="AB229" i="2"/>
  <c r="AB225" i="2"/>
  <c r="AB221" i="2"/>
  <c r="Y217" i="2"/>
  <c r="AB217" i="2"/>
  <c r="Y213" i="2"/>
  <c r="AB213" i="2"/>
  <c r="Y209" i="2"/>
  <c r="AB209" i="2"/>
  <c r="AB205" i="2"/>
  <c r="AB201" i="2"/>
  <c r="Y197" i="2"/>
  <c r="AB197" i="2"/>
  <c r="Y193" i="2"/>
  <c r="AB193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<sst xmlns="http://schemas.openxmlformats.org/spreadsheetml/2006/main" count="2263" uniqueCount="393">
  <si>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</si>
  <si>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</si>
  <si>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</si>
  <si>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</si>
  <si>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</si>
  <si>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</si>
  <si>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</si>
  <si>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</si>
  <si>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</si>
  <si>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</si>
  <si>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</si>
  <si>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</si>
  <si>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</si>
  <si>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</si>
  <si>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</si>
  <si>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</si>
  <si>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</si>
  <si>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</si>
  <si>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</si>
  <si>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</si>
  <si>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</si>
  <si>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</si>
  <si>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</si>
  <si>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</si>
  <si>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</si>
  <si>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</si>
  <si>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</si>
  <si>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</si>
  <si>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</si>
  <si>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</si>
  <si>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</si>
  <si>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</si>
  <si>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</si>
  <si>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</si>
  <si>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</si>
  <si>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</si>
  <si>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</si>
  <si>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</si>
  <si>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</si>
  <si>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</si>
  <si>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</si>
  <si>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</si>
  <si>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</si>
  <si>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</si>
  <si>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</si>
  <si>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</si>
  <si>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</si>
  <si>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</si>
  <si>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</si>
  <si>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</si>
  <si>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</si>
  <si>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</si>
  <si>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</si>
  <si>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</si>
  <si>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</si>
  <si>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</si>
  <si>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</si>
  <si>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</si>
  <si>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</si>
  <si>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</si>
  <si>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</si>
  <si>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</si>
  <si>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</si>
  <si>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</si>
  <si>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</si>
  <si>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</si>
  <si>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</si>
  <si>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</si>
  <si>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</si>
  <si>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</si>
  <si>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</si>
  <si>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</si>
  <si>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</si>
  <si>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</si>
  <si>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</si>
  <si>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</si>
  <si>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</si>
  <si>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</si>
  <si>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</si>
  <si>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</si>
  <si>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</si>
  <si>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</si>
  <si>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</si>
  <si>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</si>
  <si>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</si>
  <si>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</si>
  <si>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</si>
  <si>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</si>
  <si>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</si>
  <si>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</si>
  <si>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</si>
  <si>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</si>
  <si>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</si>
  <si>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</si>
  <si>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</si>
  <si>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</si>
  <si>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</si>
  <si>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</si>
  <si>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</si>
  <si>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</si>
  <si>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</si>
  <si>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</si>
  <si>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</si>
  <si>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</si>
  <si>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</si>
  <si>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</si>
  <si>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</si>
  <si>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</si>
  <si>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</si>
  <si>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</si>
  <si>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</si>
  <si>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</si>
  <si>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</si>
  <si>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</si>
  <si>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</si>
  <si>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</si>
  <si>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</si>
  <si>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</si>
  <si>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</si>
  <si>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</si>
  <si>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</si>
  <si>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</si>
  <si>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</si>
  <si>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</si>
  <si>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</si>
  <si>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</si>
  <si>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</si>
  <si>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</si>
  <si>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</si>
  <si>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</si>
  <si>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</si>
  <si>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</si>
  <si>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</si>
  <si>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</si>
  <si>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</si>
  <si>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</si>
  <si>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</si>
  <si>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</si>
  <si>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</si>
  <si>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</si>
  <si>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</si>
  <si>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</si>
  <si>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</si>
  <si>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</si>
  <si>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</si>
  <si>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</si>
  <si>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</si>
  <si>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</si>
  <si>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</si>
  <si>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</si>
  <si>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</si>
  <si>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</si>
  <si>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</si>
  <si>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</si>
  <si>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</si>
  <si>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</si>
  <si>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</si>
  <si>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</si>
  <si>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</si>
  <si>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</si>
  <si>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</si>
  <si>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</si>
  <si>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</si>
  <si>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</si>
  <si>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</si>
  <si>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</si>
  <si>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</si>
  <si>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</si>
  <si>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</si>
  <si>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</si>
  <si>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</si>
  <si>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</si>
  <si>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</si>
  <si>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</si>
  <si>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</si>
  <si>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</si>
  <si>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</si>
  <si>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</si>
  <si>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</si>
  <si>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</si>
  <si>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</si>
  <si>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</si>
  <si>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</si>
  <si>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</si>
  <si>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</si>
  <si>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</si>
  <si>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</si>
  <si>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</si>
  <si>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</si>
  <si>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</si>
  <si>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</si>
  <si>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</si>
  <si>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</si>
  <si>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</si>
  <si>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</si>
  <si>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</si>
  <si>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</si>
  <si>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</si>
  <si>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</si>
  <si>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</si>
  <si>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</si>
  <si>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</si>
  <si>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</si>
  <si>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</si>
  <si>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</si>
  <si>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</si>
  <si>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</si>
  <si>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</si>
  <si>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</si>
  <si>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</si>
  <si>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</si>
  <si>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</si>
  <si>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</si>
  <si>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</si>
  <si>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</si>
  <si>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</si>
  <si>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</si>
  <si>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</si>
  <si>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</si>
  <si>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</si>
  <si>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</si>
  <si>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</si>
  <si>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</si>
  <si>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</si>
  <si>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</si>
  <si>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</si>
  <si>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</si>
  <si>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</si>
  <si>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</si>
  <si>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</si>
  <si>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</si>
  <si>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</si>
  <si>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</si>
  <si>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</si>
  <si>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</si>
  <si>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</si>
  <si>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</si>
  <si>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</si>
  <si>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</si>
  <si>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</si>
  <si>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</si>
  <si>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</si>
  <si>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</si>
  <si>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</si>
  <si>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</si>
  <si>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</si>
  <si>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</si>
  <si>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</si>
  <si>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</si>
  <si>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</si>
  <si>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</si>
  <si>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</si>
  <si>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</si>
  <si>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</si>
  <si>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</si>
  <si>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</si>
  <si>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</si>
  <si>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</si>
  <si>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</si>
  <si>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</si>
  <si>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</si>
  <si>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</si>
  <si>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</si>
  <si>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</si>
  <si>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</si>
  <si>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</si>
  <si>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</si>
  <si>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</si>
  <si>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</si>
  <si>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</si>
  <si>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</si>
  <si>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</si>
  <si>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</si>
  <si>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</si>
  <si>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</si>
  <si>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</si>
  <si>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</si>
  <si>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</si>
  <si>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</si>
  <si>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</si>
  <si>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</si>
  <si>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</si>
  <si>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</si>
  <si>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</si>
  <si>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</si>
  <si>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</si>
  <si>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</si>
  <si>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</si>
  <si>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</si>
  <si>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</si>
  <si>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</si>
  <si>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</si>
  <si>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</si>
  <si>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</si>
  <si>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</si>
  <si>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</si>
  <si>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</si>
  <si>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</si>
  <si>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</si>
  <si>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</si>
  <si>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</si>
  <si>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</si>
  <si>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</si>
  <si>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</si>
  <si>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</si>
  <si>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</si>
  <si>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</si>
  <si>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</si>
  <si>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</si>
  <si>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</si>
  <si>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</si>
  <si>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</si>
  <si>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</si>
  <si>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</si>
  <si>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</si>
  <si>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</si>
  <si>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</si>
  <si>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</si>
  <si>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</si>
  <si>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</si>
  <si>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</si>
  <si>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</si>
  <si>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</si>
  <si>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</si>
  <si>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</si>
  <si>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</si>
  <si>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</si>
  <si>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</si>
  <si>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</si>
  <si>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</si>
  <si>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</si>
  <si>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</si>
  <si>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</si>
  <si>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</si>
  <si>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</si>
  <si>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</si>
  <si>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</si>
  <si>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</si>
  <si>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</si>
  <si>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</si>
  <si>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</si>
  <si>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</si>
  <si>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</si>
  <si>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</si>
  <si>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</si>
  <si>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</si>
  <si>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</si>
  <si>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</si>
  <si>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</si>
  <si>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</si>
  <si>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</si>
  <si>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</si>
  <si>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</si>
  <si>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</si>
  <si>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</si>
  <si>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</si>
  <si>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</si>
  <si>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</si>
  <si>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</si>
  <si>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</si>
  <si>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</si>
  <si>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Final # Stocked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</si>
  <si>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</si>
  <si>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</si>
  <si>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</si>
  <si>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</si>
  <si>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</si>
  <si>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</si>
  <si>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</si>
  <si>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</si>
  <si>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# new stocked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</si>
  <si>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</si>
  <si>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</si>
  <si>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</si>
  <si>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</si>
  <si>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</si>
  <si>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</si>
  <si>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</si>
  <si>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</si>
  <si>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</si>
  <si>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</si>
  <si>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</si>
  <si>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</si>
  <si>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</si>
  <si>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</si>
  <si>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</si>
  <si>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</si>
  <si>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</si>
  <si>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</si>
  <si>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</si>
  <si>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</si>
  <si>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TBD</t>
  </si>
  <si>
    <t># Survived to 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</si>
</sst>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621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164" fontId="0" fillId="2" borderId="14" xfId="0" applyNumberFormat="1" applyFill="1" applyBorder="1" applyAlignment="1">
      <alignment horizontal="right"/>
    </xf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</cellXfs>
  <cellStyles count="262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47544"/>
        <c:axId val="-214128788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95224"/>
        <c:axId val="2092789544"/>
      </c:scatterChart>
      <c:catAx>
        <c:axId val="209074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87880"/>
        <c:crosses val="autoZero"/>
        <c:auto val="1"/>
        <c:lblAlgn val="ctr"/>
        <c:lblOffset val="100"/>
        <c:noMultiLvlLbl val="0"/>
      </c:catAx>
      <c:valAx>
        <c:axId val="-214128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0747544"/>
        <c:crosses val="autoZero"/>
        <c:crossBetween val="between"/>
        <c:majorUnit val="0.0001"/>
      </c:valAx>
      <c:valAx>
        <c:axId val="20927895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92795224"/>
        <c:crosses val="max"/>
        <c:crossBetween val="midCat"/>
      </c:valAx>
      <c:valAx>
        <c:axId val="2092795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2789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20408"/>
        <c:axId val="2094822200"/>
      </c:barChart>
      <c:dateAx>
        <c:axId val="2094820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822200"/>
        <c:crosses val="autoZero"/>
        <c:auto val="1"/>
        <c:lblOffset val="100"/>
        <c:baseTimeUnit val="days"/>
        <c:minorUnit val="1.0"/>
        <c:minorTimeUnit val="days"/>
      </c:dateAx>
      <c:valAx>
        <c:axId val="209482220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820408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49256"/>
        <c:axId val="2094851208"/>
      </c:scatterChart>
      <c:valAx>
        <c:axId val="209484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851208"/>
        <c:crosses val="autoZero"/>
        <c:crossBetween val="midCat"/>
        <c:minorUnit val="1.0"/>
      </c:valAx>
      <c:valAx>
        <c:axId val="20948512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84925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28808"/>
        <c:axId val="-2137325608"/>
      </c:scatterChart>
      <c:valAx>
        <c:axId val="-213732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7325608"/>
        <c:crosses val="autoZero"/>
        <c:crossBetween val="midCat"/>
        <c:minorUnit val="1.0"/>
      </c:valAx>
      <c:valAx>
        <c:axId val="-21373256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732880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80040"/>
        <c:axId val="-2137276840"/>
      </c:scatterChart>
      <c:valAx>
        <c:axId val="-2137280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7276840"/>
        <c:crosses val="autoZero"/>
        <c:crossBetween val="midCat"/>
        <c:minorUnit val="1.0"/>
      </c:valAx>
      <c:valAx>
        <c:axId val="-213727684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728004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37384"/>
        <c:axId val="-2137234184"/>
      </c:scatterChart>
      <c:valAx>
        <c:axId val="-2137237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7234184"/>
        <c:crosses val="autoZero"/>
        <c:crossBetween val="midCat"/>
        <c:minorUnit val="1.0"/>
      </c:valAx>
      <c:valAx>
        <c:axId val="-213723418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72373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94744"/>
        <c:axId val="-2137191544"/>
      </c:scatterChart>
      <c:valAx>
        <c:axId val="-21371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7191544"/>
        <c:crosses val="autoZero"/>
        <c:crossBetween val="midCat"/>
        <c:minorUnit val="1.0"/>
      </c:valAx>
      <c:valAx>
        <c:axId val="-213719154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71947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60168"/>
        <c:axId val="-2139256968"/>
      </c:scatterChart>
      <c:valAx>
        <c:axId val="-2139260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9256968"/>
        <c:crosses val="autoZero"/>
        <c:crossBetween val="midCat"/>
        <c:minorUnit val="1.0"/>
      </c:valAx>
      <c:valAx>
        <c:axId val="-213925696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926016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01224"/>
        <c:axId val="-2139708088"/>
      </c:scatterChart>
      <c:valAx>
        <c:axId val="2088801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9708088"/>
        <c:crosses val="autoZero"/>
        <c:crossBetween val="midCat"/>
        <c:minorUnit val="1.0"/>
      </c:valAx>
      <c:valAx>
        <c:axId val="-21397080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8880122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38120"/>
        <c:axId val="2132911016"/>
      </c:scatterChart>
      <c:valAx>
        <c:axId val="-2139638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11016"/>
        <c:crosses val="autoZero"/>
        <c:crossBetween val="midCat"/>
        <c:minorUnit val="1.0"/>
      </c:valAx>
      <c:valAx>
        <c:axId val="213291101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96381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Ostrea</a:t>
            </a:r>
            <a:r>
              <a:rPr lang="en-US" baseline="0"/>
              <a:t> lurida survival rate, </a:t>
            </a:r>
          </a:p>
          <a:p>
            <a:pPr>
              <a:defRPr/>
            </a:pPr>
            <a:r>
              <a:rPr lang="en-US" baseline="0"/>
              <a:t>larvae -&gt; juvenile</a:t>
            </a:r>
            <a:endParaRPr lang="en-US"/>
          </a:p>
        </c:rich>
      </c:tx>
      <c:layout>
        <c:manualLayout>
          <c:xMode val="edge"/>
          <c:yMode val="edge"/>
          <c:x val="0.408712951100491"/>
          <c:y val="0.052391799544419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5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8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9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9BBB59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('Total Larvae to Date'!$J$2:$J$9,'Total Larvae to Date'!$J$14:$J$17)</c:f>
              <c:strCache>
                <c:ptCount val="12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K-10 Ambient</c:v>
                </c:pt>
                <c:pt idx="9">
                  <c:v>K-10 Low</c:v>
                </c:pt>
                <c:pt idx="10">
                  <c:v>K-6 Ambient</c:v>
                </c:pt>
                <c:pt idx="11">
                  <c:v>K-6 Low</c:v>
                </c:pt>
              </c:strCache>
            </c:strRef>
          </c:cat>
          <c:val>
            <c:numRef>
              <c:f>('Total Larvae to Date'!$X$2:$X$9,'Total Larvae to Date'!$X$14:$X$17)</c:f>
              <c:numCache>
                <c:formatCode>0.000%</c:formatCode>
                <c:ptCount val="12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0.00082369310276287</c:v>
                </c:pt>
                <c:pt idx="9">
                  <c:v>0.000550823224874334</c:v>
                </c:pt>
                <c:pt idx="10">
                  <c:v>0.00111652290489379</c:v>
                </c:pt>
                <c:pt idx="11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113576"/>
        <c:axId val="-2137110600"/>
      </c:barChart>
      <c:catAx>
        <c:axId val="-213711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10600"/>
        <c:crosses val="autoZero"/>
        <c:auto val="1"/>
        <c:lblAlgn val="ctr"/>
        <c:lblOffset val="100"/>
        <c:noMultiLvlLbl val="0"/>
      </c:catAx>
      <c:valAx>
        <c:axId val="-2137110600"/>
        <c:scaling>
          <c:orientation val="minMax"/>
          <c:max val="0.01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13711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842360"/>
        <c:axId val="209284541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56728"/>
        <c:axId val="2092851048"/>
      </c:scatterChart>
      <c:catAx>
        <c:axId val="209284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45416"/>
        <c:crosses val="autoZero"/>
        <c:auto val="1"/>
        <c:lblAlgn val="ctr"/>
        <c:lblOffset val="100"/>
        <c:noMultiLvlLbl val="0"/>
      </c:catAx>
      <c:valAx>
        <c:axId val="2092845416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2842360"/>
        <c:crosses val="autoZero"/>
        <c:crossBetween val="between"/>
      </c:valAx>
      <c:valAx>
        <c:axId val="20928510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92856728"/>
        <c:crosses val="max"/>
        <c:crossBetween val="midCat"/>
      </c:valAx>
      <c:valAx>
        <c:axId val="209285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285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819704"/>
        <c:axId val="20928659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22392"/>
        <c:axId val="-2140556920"/>
      </c:scatterChart>
      <c:catAx>
        <c:axId val="209281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65944"/>
        <c:crosses val="autoZero"/>
        <c:auto val="1"/>
        <c:lblAlgn val="ctr"/>
        <c:lblOffset val="100"/>
        <c:noMultiLvlLbl val="0"/>
      </c:catAx>
      <c:valAx>
        <c:axId val="20928659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2819704"/>
        <c:crosses val="autoZero"/>
        <c:crossBetween val="between"/>
      </c:valAx>
      <c:valAx>
        <c:axId val="-2140556920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0422392"/>
        <c:crosses val="max"/>
        <c:crossBetween val="midCat"/>
        <c:minorUnit val="5.0"/>
      </c:valAx>
      <c:valAx>
        <c:axId val="-2140422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56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24696"/>
        <c:axId val="-214070325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54824"/>
        <c:axId val="-2140841128"/>
      </c:scatterChart>
      <c:catAx>
        <c:axId val="21145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03256"/>
        <c:crosses val="autoZero"/>
        <c:auto val="1"/>
        <c:lblAlgn val="ctr"/>
        <c:lblOffset val="100"/>
        <c:noMultiLvlLbl val="0"/>
      </c:catAx>
      <c:valAx>
        <c:axId val="-214070325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4524696"/>
        <c:crosses val="autoZero"/>
        <c:crossBetween val="between"/>
      </c:valAx>
      <c:valAx>
        <c:axId val="-2140841128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0554824"/>
        <c:crosses val="max"/>
        <c:crossBetween val="midCat"/>
        <c:minorUnit val="5.0"/>
      </c:valAx>
      <c:valAx>
        <c:axId val="-2140554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841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073832"/>
        <c:axId val="-2141426184"/>
      </c:barChart>
      <c:dateAx>
        <c:axId val="-214207383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-2141426184"/>
        <c:crosses val="autoZero"/>
        <c:auto val="1"/>
        <c:lblOffset val="100"/>
        <c:baseTimeUnit val="days"/>
        <c:minorUnit val="1.0"/>
        <c:minorTimeUnit val="days"/>
      </c:dateAx>
      <c:valAx>
        <c:axId val="-214142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207383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390808"/>
        <c:axId val="-2137387864"/>
      </c:barChart>
      <c:dateAx>
        <c:axId val="-2137390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7387864"/>
        <c:crosses val="autoZero"/>
        <c:auto val="1"/>
        <c:lblOffset val="100"/>
        <c:baseTimeUnit val="days"/>
        <c:minorUnit val="1.0"/>
        <c:minorTimeUnit val="days"/>
      </c:dateAx>
      <c:valAx>
        <c:axId val="-21373878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739080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13656"/>
        <c:axId val="2094815592"/>
      </c:barChart>
      <c:dateAx>
        <c:axId val="2094813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815592"/>
        <c:crosses val="autoZero"/>
        <c:auto val="1"/>
        <c:lblOffset val="100"/>
        <c:baseTimeUnit val="days"/>
        <c:minorUnit val="1.0"/>
        <c:minorTimeUnit val="days"/>
      </c:dateAx>
      <c:valAx>
        <c:axId val="20948155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81365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983864"/>
        <c:axId val="2091860104"/>
      </c:barChart>
      <c:dateAx>
        <c:axId val="209098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1860104"/>
        <c:crosses val="autoZero"/>
        <c:auto val="1"/>
        <c:lblOffset val="100"/>
        <c:baseTimeUnit val="days"/>
        <c:minorUnit val="1.0"/>
        <c:minorTimeUnit val="days"/>
      </c:dateAx>
      <c:valAx>
        <c:axId val="2091860104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983864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648856"/>
        <c:axId val="-2136817576"/>
      </c:barChart>
      <c:dateAx>
        <c:axId val="-2139648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6817576"/>
        <c:crosses val="autoZero"/>
        <c:auto val="1"/>
        <c:lblOffset val="100"/>
        <c:baseTimeUnit val="days"/>
        <c:minorUnit val="1.0"/>
        <c:minorTimeUnit val="days"/>
      </c:dateAx>
      <c:valAx>
        <c:axId val="-21368175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9648856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165100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24" activePane="bottomLeft"/>
      <selection activeCell="T1" sqref="T1:T1048576"/>
      <selection pane="bottomLeft" activeCell="O168" sqref="O168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4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Q33" sqref="Q3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zoomScale="90" zoomScaleNormal="90" zoomScalePageLayoutView="90" workbookViewId="0">
      <pane ySplit="1140" topLeftCell="A920" activePane="bottomLeft"/>
      <selection activeCell="R1" sqref="R1:X1048576"/>
      <selection pane="bottomLeft" activeCell="P898" sqref="P898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0.83203125" style="1" customWidth="1"/>
    <col min="26" max="26" width="14.1640625" style="368" customWidth="1"/>
    <col min="27" max="27" width="12.1640625" style="17" customWidth="1"/>
    <col min="28" max="28" width="16" style="17" customWidth="1"/>
    <col min="29" max="29" width="16.1640625" customWidth="1"/>
  </cols>
  <sheetData>
    <row r="1" spans="1:30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9" t="s">
        <v>1</v>
      </c>
      <c r="Z1" s="354" t="s">
        <v>368</v>
      </c>
      <c r="AA1" s="116" t="s">
        <v>369</v>
      </c>
      <c r="AB1" s="116" t="s">
        <v>370</v>
      </c>
      <c r="AC1" s="15" t="s">
        <v>367</v>
      </c>
      <c r="AD1" s="15" t="s">
        <v>371</v>
      </c>
    </row>
    <row r="2" spans="1:30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/>
      <c r="Z2" s="355"/>
      <c r="AA2" s="117"/>
      <c r="AB2" s="117"/>
    </row>
    <row r="3" spans="1:30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/>
      <c r="Z3" s="356"/>
      <c r="AA3" s="118"/>
      <c r="AB3" s="118"/>
    </row>
    <row r="4" spans="1:30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/>
      <c r="Z4" s="356"/>
      <c r="AA4" s="118"/>
      <c r="AB4" s="118"/>
    </row>
    <row r="5" spans="1:30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/>
      <c r="Z5" s="356"/>
      <c r="AA5" s="118"/>
      <c r="AB5" s="118"/>
    </row>
    <row r="6" spans="1:30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/>
      <c r="Z6" s="356"/>
      <c r="AA6" s="118"/>
      <c r="AB6" s="118"/>
    </row>
    <row r="7" spans="1:30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/>
      <c r="Z7" s="356"/>
      <c r="AA7" s="118"/>
      <c r="AB7" s="118"/>
    </row>
    <row r="8" spans="1:30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/>
      <c r="Z8" s="356"/>
      <c r="AA8" s="118"/>
      <c r="AB8" s="118"/>
    </row>
    <row r="9" spans="1:30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/>
      <c r="Z9" s="356"/>
      <c r="AA9" s="118"/>
      <c r="AB9" s="118"/>
    </row>
    <row r="10" spans="1:30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/>
      <c r="Z10" s="356"/>
      <c r="AA10" s="118"/>
      <c r="AB10" s="118"/>
    </row>
    <row r="11" spans="1:30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/>
      <c r="Z11" s="356"/>
      <c r="AA11" s="118"/>
      <c r="AB11" s="118"/>
    </row>
    <row r="12" spans="1:30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/>
      <c r="Z12" s="356"/>
      <c r="AA12" s="118"/>
      <c r="AB12" s="118"/>
    </row>
    <row r="13" spans="1:30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/>
      <c r="Z13" s="356"/>
      <c r="AA13" s="118"/>
      <c r="AB13" s="118"/>
    </row>
    <row r="14" spans="1:30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/>
      <c r="Z14" s="356"/>
      <c r="AA14" s="118"/>
      <c r="AB14" s="118"/>
    </row>
    <row r="15" spans="1:30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/>
      <c r="Z15" s="356"/>
      <c r="AA15" s="118"/>
      <c r="AB15" s="118"/>
    </row>
    <row r="16" spans="1:30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/>
      <c r="Z16" s="356"/>
      <c r="AA16" s="118"/>
      <c r="AB16" s="118"/>
    </row>
    <row r="17" spans="1:28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/>
      <c r="Z17" s="356"/>
      <c r="AA17" s="118"/>
      <c r="AB17" s="118"/>
    </row>
    <row r="18" spans="1:28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/>
      <c r="Z18" s="356"/>
      <c r="AA18" s="118"/>
      <c r="AB18" s="118"/>
    </row>
    <row r="19" spans="1:28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 t="shared" si="0"/>
        <v>#DIV/0!</v>
      </c>
      <c r="Q19" s="119"/>
      <c r="R19" s="169"/>
      <c r="S19" s="178"/>
      <c r="U19" s="29"/>
      <c r="V19" s="29"/>
      <c r="Y19" s="28"/>
      <c r="Z19" s="357"/>
      <c r="AA19" s="119"/>
      <c r="AB19" s="119"/>
    </row>
    <row r="20" spans="1:28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1">P20</f>
        <v>118400</v>
      </c>
      <c r="V20" s="21">
        <f>(200000-U20)/4</f>
        <v>20400</v>
      </c>
      <c r="Y20" s="20"/>
      <c r="Z20" s="355"/>
      <c r="AA20" s="117"/>
      <c r="AB20" s="117"/>
    </row>
    <row r="21" spans="1:28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1"/>
        <v>12000</v>
      </c>
      <c r="V21" s="25">
        <f>(200000-U21)/4</f>
        <v>47000</v>
      </c>
      <c r="Y21" s="24"/>
      <c r="Z21" s="356"/>
      <c r="AA21" s="118"/>
      <c r="AB21" s="118"/>
    </row>
    <row r="22" spans="1:28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1"/>
        <v>97600</v>
      </c>
      <c r="V22" s="25">
        <f t="shared" ref="V22:V34" si="2">(200000-U22)/4</f>
        <v>25600</v>
      </c>
      <c r="Y22" s="24"/>
      <c r="Z22" s="356"/>
      <c r="AA22" s="118"/>
      <c r="AB22" s="118"/>
    </row>
    <row r="23" spans="1:28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1"/>
        <v>97600</v>
      </c>
      <c r="V23" s="25">
        <f t="shared" si="2"/>
        <v>25600</v>
      </c>
      <c r="Y23" s="24"/>
      <c r="Z23" s="356"/>
      <c r="AA23" s="118"/>
      <c r="AB23" s="118"/>
    </row>
    <row r="24" spans="1:28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1"/>
        <v>69866.666666666657</v>
      </c>
      <c r="V24" s="25">
        <f t="shared" si="2"/>
        <v>32533.333333333336</v>
      </c>
      <c r="Y24" s="24"/>
      <c r="Z24" s="356"/>
      <c r="AA24" s="118"/>
      <c r="AB24" s="118"/>
    </row>
    <row r="25" spans="1:28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1"/>
        <v>112000</v>
      </c>
      <c r="V25" s="25">
        <f t="shared" si="2"/>
        <v>22000</v>
      </c>
      <c r="Y25" s="24"/>
      <c r="Z25" s="356"/>
      <c r="AA25" s="118"/>
      <c r="AB25" s="118"/>
    </row>
    <row r="26" spans="1:28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2"/>
        <v>12333.333333333336</v>
      </c>
      <c r="Y26" s="24"/>
      <c r="Z26" s="356"/>
      <c r="AA26" s="118"/>
      <c r="AB26" s="118"/>
    </row>
    <row r="27" spans="1:28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2"/>
        <v>5150</v>
      </c>
      <c r="Y27" s="24"/>
      <c r="Z27" s="356"/>
      <c r="AA27" s="118"/>
      <c r="AB27" s="118"/>
    </row>
    <row r="28" spans="1:28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/>
      <c r="Z28" s="356"/>
      <c r="AA28" s="118"/>
      <c r="AB28" s="118"/>
    </row>
    <row r="29" spans="1:28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3">P29</f>
        <v>100100</v>
      </c>
      <c r="V29" s="25">
        <f t="shared" si="2"/>
        <v>24975</v>
      </c>
      <c r="Y29" s="24"/>
      <c r="Z29" s="356"/>
      <c r="AA29" s="118"/>
      <c r="AB29" s="118"/>
    </row>
    <row r="30" spans="1:28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3"/>
        <v>20666.666666666668</v>
      </c>
      <c r="V30" s="25">
        <f t="shared" si="2"/>
        <v>44833.333333333336</v>
      </c>
      <c r="Y30" s="24"/>
      <c r="Z30" s="356"/>
      <c r="AA30" s="118"/>
      <c r="AB30" s="118"/>
    </row>
    <row r="31" spans="1:28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3"/>
        <v>80000</v>
      </c>
      <c r="V31" s="25">
        <f t="shared" si="2"/>
        <v>30000</v>
      </c>
      <c r="Y31" s="24"/>
      <c r="Z31" s="356"/>
      <c r="AA31" s="118"/>
      <c r="AB31" s="118"/>
    </row>
    <row r="32" spans="1:28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3"/>
        <v>71466.666666666657</v>
      </c>
      <c r="V32" s="25">
        <f t="shared" si="2"/>
        <v>32133.333333333336</v>
      </c>
      <c r="Y32" s="24"/>
      <c r="Z32" s="356"/>
      <c r="AA32" s="118"/>
      <c r="AB32" s="118"/>
    </row>
    <row r="33" spans="1:28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3"/>
        <v>71400</v>
      </c>
      <c r="V33" s="25">
        <f t="shared" si="2"/>
        <v>32150</v>
      </c>
      <c r="Y33" s="24"/>
      <c r="Z33" s="356"/>
      <c r="AA33" s="118"/>
      <c r="AB33" s="118"/>
    </row>
    <row r="34" spans="1:28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3"/>
        <v>86933.333333333343</v>
      </c>
      <c r="V34" s="29">
        <f t="shared" si="2"/>
        <v>28266.666666666664</v>
      </c>
      <c r="Y34" s="28"/>
      <c r="Z34" s="357"/>
      <c r="AA34" s="119"/>
      <c r="AB34" s="119"/>
    </row>
    <row r="35" spans="1:28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/>
      <c r="Z35" s="358"/>
      <c r="AA35" s="120"/>
      <c r="AB35" s="120"/>
    </row>
    <row r="36" spans="1:28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4">(AVERAGE(I36,K36,M36)/G36)*H36</f>
        <v>32666.666666666668</v>
      </c>
      <c r="Q36" s="120">
        <f t="shared" ref="Q36:Q99" si="5">(AVERAGE(J36,L36,N36)/G36)*H36</f>
        <v>85750</v>
      </c>
      <c r="R36" s="106">
        <f t="shared" ref="R36:R99" si="6">P36/(P36+Q36)</f>
        <v>0.27586206896551724</v>
      </c>
      <c r="S36" s="179"/>
      <c r="T36" s="62">
        <v>5</v>
      </c>
      <c r="U36" s="65"/>
      <c r="V36" s="65"/>
      <c r="Y36" s="89"/>
      <c r="Z36" s="358"/>
      <c r="AA36" s="120"/>
      <c r="AB36" s="120"/>
    </row>
    <row r="37" spans="1:28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4"/>
        <v>37866.666666666672</v>
      </c>
      <c r="Q37" s="120">
        <f t="shared" si="5"/>
        <v>123200</v>
      </c>
      <c r="R37" s="106">
        <f t="shared" si="6"/>
        <v>0.23509933774834438</v>
      </c>
      <c r="S37" s="179"/>
      <c r="T37" s="62">
        <v>7</v>
      </c>
      <c r="U37" s="65"/>
      <c r="V37" s="65"/>
      <c r="Y37" s="89"/>
      <c r="Z37" s="358"/>
      <c r="AA37" s="120"/>
      <c r="AB37" s="120"/>
    </row>
    <row r="38" spans="1:28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4"/>
        <v>36800</v>
      </c>
      <c r="Q38" s="120">
        <f t="shared" si="5"/>
        <v>26133.333333333332</v>
      </c>
      <c r="R38" s="106">
        <f t="shared" si="6"/>
        <v>0.5847457627118644</v>
      </c>
      <c r="S38" s="179"/>
      <c r="T38" s="62">
        <v>8</v>
      </c>
      <c r="U38" s="65"/>
      <c r="V38" s="65"/>
      <c r="Y38" s="89"/>
      <c r="Z38" s="358"/>
      <c r="AA38" s="120"/>
      <c r="AB38" s="120"/>
    </row>
    <row r="39" spans="1:28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4"/>
        <v>77333.333333333343</v>
      </c>
      <c r="Q39" s="120">
        <f t="shared" si="5"/>
        <v>4266.6666666666661</v>
      </c>
      <c r="R39" s="106">
        <f t="shared" si="6"/>
        <v>0.94771241830065356</v>
      </c>
      <c r="S39" s="179"/>
      <c r="T39" s="62">
        <v>7</v>
      </c>
      <c r="U39" s="65"/>
      <c r="V39" s="65"/>
      <c r="Y39" s="89"/>
      <c r="Z39" s="358"/>
      <c r="AA39" s="120"/>
      <c r="AB39" s="120"/>
    </row>
    <row r="40" spans="1:28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4"/>
        <v>35200</v>
      </c>
      <c r="Q40" s="120">
        <f t="shared" si="5"/>
        <v>76266.666666666657</v>
      </c>
      <c r="R40" s="106">
        <f t="shared" si="6"/>
        <v>0.31578947368421056</v>
      </c>
      <c r="S40" s="179"/>
      <c r="T40" s="62">
        <v>10</v>
      </c>
      <c r="U40" s="65"/>
      <c r="V40" s="65"/>
      <c r="Y40" s="89"/>
      <c r="Z40" s="358"/>
      <c r="AA40" s="120"/>
      <c r="AB40" s="120"/>
    </row>
    <row r="41" spans="1:28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4"/>
        <v>25600</v>
      </c>
      <c r="Q41" s="120">
        <f t="shared" si="5"/>
        <v>101333.33333333334</v>
      </c>
      <c r="R41" s="106">
        <f t="shared" si="6"/>
        <v>0.20168067226890754</v>
      </c>
      <c r="S41" s="179"/>
      <c r="T41" s="62">
        <v>5</v>
      </c>
      <c r="U41" s="65"/>
      <c r="V41" s="65"/>
      <c r="Y41" s="89"/>
      <c r="Z41" s="358"/>
      <c r="AA41" s="120"/>
      <c r="AB41" s="120"/>
    </row>
    <row r="42" spans="1:28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4"/>
        <v>54933.333333333336</v>
      </c>
      <c r="Q42" s="120">
        <f t="shared" si="5"/>
        <v>65066.666666666664</v>
      </c>
      <c r="R42" s="106">
        <f t="shared" si="6"/>
        <v>0.45777777777777778</v>
      </c>
      <c r="S42" s="179"/>
      <c r="T42" s="62">
        <v>12</v>
      </c>
      <c r="U42" s="65"/>
      <c r="V42" s="65"/>
      <c r="Y42" s="89"/>
      <c r="Z42" s="358"/>
      <c r="AA42" s="120"/>
      <c r="AB42" s="120"/>
    </row>
    <row r="43" spans="1:28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4"/>
        <v>98666.666666666657</v>
      </c>
      <c r="Q43" s="120">
        <f t="shared" si="5"/>
        <v>136533.33333333331</v>
      </c>
      <c r="R43" s="106">
        <f t="shared" si="6"/>
        <v>0.41950113378684806</v>
      </c>
      <c r="S43" s="179"/>
      <c r="T43" s="62">
        <v>13</v>
      </c>
      <c r="U43" s="65"/>
      <c r="V43" s="65"/>
      <c r="Y43" s="89"/>
      <c r="Z43" s="358"/>
      <c r="AA43" s="120"/>
      <c r="AB43" s="120"/>
    </row>
    <row r="44" spans="1:28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4"/>
        <v>19733.333333333336</v>
      </c>
      <c r="Q44" s="120">
        <f t="shared" si="5"/>
        <v>50666.666666666672</v>
      </c>
      <c r="R44" s="106">
        <f t="shared" si="6"/>
        <v>0.28030303030303033</v>
      </c>
      <c r="S44" s="179"/>
      <c r="T44" s="62">
        <v>16</v>
      </c>
      <c r="U44" s="65">
        <f>P44</f>
        <v>19733.333333333336</v>
      </c>
      <c r="V44" s="65"/>
      <c r="Y44" s="89"/>
      <c r="Z44" s="358"/>
      <c r="AA44" s="120"/>
      <c r="AB44" s="120"/>
    </row>
    <row r="45" spans="1:28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4"/>
        <v>17600</v>
      </c>
      <c r="Q45" s="120">
        <f t="shared" si="5"/>
        <v>22933.333333333336</v>
      </c>
      <c r="R45" s="106">
        <f t="shared" si="6"/>
        <v>0.43421052631578944</v>
      </c>
      <c r="S45" s="179"/>
      <c r="T45" s="62">
        <v>17</v>
      </c>
      <c r="U45" s="65"/>
      <c r="V45" s="65"/>
      <c r="Y45" s="89"/>
      <c r="Z45" s="358"/>
      <c r="AA45" s="120"/>
      <c r="AB45" s="120"/>
    </row>
    <row r="46" spans="1:28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4"/>
        <v>69866.666666666657</v>
      </c>
      <c r="Q46" s="120">
        <f t="shared" si="5"/>
        <v>58666.666666666664</v>
      </c>
      <c r="R46" s="106">
        <f t="shared" si="6"/>
        <v>0.54356846473029041</v>
      </c>
      <c r="S46" s="179"/>
      <c r="T46" s="62">
        <v>18</v>
      </c>
      <c r="Y46" s="89"/>
      <c r="Z46" s="358"/>
      <c r="AA46" s="120"/>
      <c r="AB46" s="120"/>
    </row>
    <row r="47" spans="1:28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4"/>
        <v>60266.666666666664</v>
      </c>
      <c r="Q47" s="120">
        <f t="shared" si="5"/>
        <v>6400</v>
      </c>
      <c r="R47" s="106">
        <f t="shared" si="6"/>
        <v>0.90400000000000014</v>
      </c>
      <c r="S47" s="179"/>
      <c r="T47" s="62">
        <v>19</v>
      </c>
      <c r="Y47" s="89"/>
      <c r="Z47" s="358"/>
      <c r="AA47" s="120"/>
      <c r="AB47" s="120"/>
    </row>
    <row r="48" spans="1:28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4"/>
        <v>83200</v>
      </c>
      <c r="Q48" s="120">
        <f t="shared" si="5"/>
        <v>10666.666666666668</v>
      </c>
      <c r="R48" s="106">
        <f t="shared" si="6"/>
        <v>0.88636363636363635</v>
      </c>
      <c r="S48" s="179"/>
      <c r="T48" s="62">
        <v>20</v>
      </c>
      <c r="Y48" s="89"/>
      <c r="Z48" s="358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4"/>
        <v>96533.333333333343</v>
      </c>
      <c r="Q49" s="120">
        <f t="shared" si="5"/>
        <v>58666.666666666664</v>
      </c>
      <c r="R49" s="106">
        <f t="shared" si="6"/>
        <v>0.62199312714776633</v>
      </c>
      <c r="S49" s="179"/>
      <c r="T49" s="62">
        <v>21</v>
      </c>
      <c r="Y49" s="89"/>
      <c r="Z49" s="358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5"/>
        <v>34133.333333333328</v>
      </c>
      <c r="R50" s="106">
        <f t="shared" si="6"/>
        <v>0.68472906403940892</v>
      </c>
      <c r="S50" s="179"/>
      <c r="T50" s="65">
        <v>22</v>
      </c>
      <c r="Y50" s="89"/>
      <c r="Z50" s="358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5"/>
        <v>54400</v>
      </c>
      <c r="R51" s="112">
        <f t="shared" si="6"/>
        <v>6.8493150684931503E-2</v>
      </c>
      <c r="S51" s="115">
        <f>I51/(I51+I52)</f>
        <v>0.25</v>
      </c>
      <c r="T51" s="113"/>
      <c r="Y51" s="111"/>
      <c r="Z51" s="359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7">(AVERAGE(I52,K52,M52)/G52)*H52</f>
        <v>12000</v>
      </c>
      <c r="Q52" s="121">
        <f t="shared" si="5"/>
        <v>0</v>
      </c>
      <c r="R52" s="112">
        <f t="shared" si="6"/>
        <v>1</v>
      </c>
      <c r="S52" s="115">
        <f>I52/(I51+I52)</f>
        <v>0.75</v>
      </c>
      <c r="T52" s="113">
        <v>3</v>
      </c>
      <c r="Y52" s="111"/>
      <c r="Z52" s="359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7"/>
        <v>0</v>
      </c>
      <c r="Q53" s="121">
        <f t="shared" si="5"/>
        <v>99200</v>
      </c>
      <c r="R53" s="112">
        <f t="shared" si="6"/>
        <v>0</v>
      </c>
      <c r="S53" s="115">
        <f>I53/(I53+I54)</f>
        <v>0</v>
      </c>
      <c r="T53" s="113"/>
      <c r="Y53" s="111"/>
      <c r="Z53" s="359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5"/>
        <v>5600</v>
      </c>
      <c r="R54" s="112">
        <f t="shared" si="6"/>
        <v>0.22222222222222221</v>
      </c>
      <c r="S54" s="115">
        <f>I54/(I53+I54)</f>
        <v>1</v>
      </c>
      <c r="T54" s="113">
        <v>5</v>
      </c>
      <c r="Y54" s="111"/>
      <c r="Z54" s="359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8">I55/G55*H55</f>
        <v>1600</v>
      </c>
      <c r="Q55" s="121">
        <f t="shared" si="5"/>
        <v>141600</v>
      </c>
      <c r="R55" s="112">
        <f t="shared" si="6"/>
        <v>1.11731843575419E-2</v>
      </c>
      <c r="S55" s="115">
        <f>I55/(I55+I56)</f>
        <v>0.15384615384615385</v>
      </c>
      <c r="Y55" s="111"/>
      <c r="Z55" s="359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8"/>
        <v>8800</v>
      </c>
      <c r="Q56" s="121">
        <f t="shared" si="5"/>
        <v>800</v>
      </c>
      <c r="R56" s="112">
        <f t="shared" si="6"/>
        <v>0.91666666666666663</v>
      </c>
      <c r="S56" s="115">
        <f>I56/(I55+I56)</f>
        <v>0.84615384615384615</v>
      </c>
      <c r="T56" s="113">
        <v>7</v>
      </c>
      <c r="Y56" s="111"/>
      <c r="Z56" s="359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8"/>
        <v>3200</v>
      </c>
      <c r="Q57" s="121">
        <f t="shared" si="5"/>
        <v>55200</v>
      </c>
      <c r="R57" s="112">
        <f t="shared" si="6"/>
        <v>5.4794520547945202E-2</v>
      </c>
      <c r="S57" s="115">
        <f>I57/(I57+I58)</f>
        <v>4.7619047619047616E-2</v>
      </c>
      <c r="Y57" s="111"/>
      <c r="Z57" s="359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8"/>
        <v>64000</v>
      </c>
      <c r="Q58" s="121">
        <f t="shared" si="5"/>
        <v>4800</v>
      </c>
      <c r="R58" s="112">
        <f t="shared" si="6"/>
        <v>0.93023255813953487</v>
      </c>
      <c r="S58" s="115">
        <f>I58/(I57+I58)</f>
        <v>0.95238095238095233</v>
      </c>
      <c r="T58" s="113">
        <v>8</v>
      </c>
      <c r="Y58" s="111"/>
      <c r="Z58" s="359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8"/>
        <v>16000</v>
      </c>
      <c r="Q59" s="121">
        <f t="shared" si="5"/>
        <v>12000</v>
      </c>
      <c r="R59" s="112">
        <f t="shared" si="6"/>
        <v>0.5714285714285714</v>
      </c>
      <c r="S59" s="115">
        <f>I59/(I59+I60)</f>
        <v>0.32786885245901637</v>
      </c>
      <c r="T59" s="110" t="s">
        <v>163</v>
      </c>
      <c r="Y59" s="111"/>
      <c r="Z59" s="359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8"/>
        <v>32800</v>
      </c>
      <c r="Q60" s="121">
        <f t="shared" si="5"/>
        <v>0</v>
      </c>
      <c r="R60" s="112">
        <f t="shared" si="6"/>
        <v>1</v>
      </c>
      <c r="S60" s="115">
        <f>I60/(I59+I60)</f>
        <v>0.67213114754098358</v>
      </c>
      <c r="T60" s="113">
        <v>7</v>
      </c>
      <c r="Y60" s="111"/>
      <c r="Z60" s="359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8"/>
        <v>2400</v>
      </c>
      <c r="Q61" s="121">
        <f t="shared" si="5"/>
        <v>71200</v>
      </c>
      <c r="R61" s="112">
        <f t="shared" si="6"/>
        <v>3.2608695652173912E-2</v>
      </c>
      <c r="S61" s="115">
        <f>I61/(I61+I62)</f>
        <v>0.14285714285714285</v>
      </c>
      <c r="Y61" s="111"/>
      <c r="Z61" s="359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8"/>
        <v>14400</v>
      </c>
      <c r="Q62" s="121">
        <f t="shared" si="5"/>
        <v>6400</v>
      </c>
      <c r="R62" s="112">
        <f t="shared" si="6"/>
        <v>0.69230769230769229</v>
      </c>
      <c r="S62" s="115">
        <f>I62/(I61+I62)</f>
        <v>0.8571428571428571</v>
      </c>
      <c r="T62" s="113">
        <v>10</v>
      </c>
      <c r="Y62" s="111"/>
      <c r="Z62" s="359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8"/>
        <v>800</v>
      </c>
      <c r="Q63" s="121">
        <f t="shared" si="5"/>
        <v>91200</v>
      </c>
      <c r="R63" s="112">
        <f t="shared" si="6"/>
        <v>8.6956521739130436E-3</v>
      </c>
      <c r="S63" s="115">
        <f>I63/(I63+I64)</f>
        <v>0.25</v>
      </c>
      <c r="Y63" s="111"/>
      <c r="Z63" s="359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8"/>
        <v>2400</v>
      </c>
      <c r="Q64" s="121">
        <f t="shared" si="5"/>
        <v>0</v>
      </c>
      <c r="R64" s="112">
        <f t="shared" si="6"/>
        <v>1</v>
      </c>
      <c r="S64" s="115">
        <f>I64/(I63+I64)</f>
        <v>0.75</v>
      </c>
      <c r="T64" s="113">
        <v>5</v>
      </c>
      <c r="Y64" s="111"/>
      <c r="Z64" s="359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8"/>
        <v>8000</v>
      </c>
      <c r="Q65" s="121">
        <f t="shared" si="5"/>
        <v>95200</v>
      </c>
      <c r="R65" s="112">
        <f t="shared" si="6"/>
        <v>7.7519379844961239E-2</v>
      </c>
      <c r="S65" s="115">
        <f>I65/(I65+I66)</f>
        <v>0.58823529411764708</v>
      </c>
      <c r="Y65" s="111"/>
      <c r="Z65" s="359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8"/>
        <v>5600</v>
      </c>
      <c r="Q66" s="121">
        <f t="shared" si="5"/>
        <v>5600</v>
      </c>
      <c r="R66" s="112">
        <f t="shared" si="6"/>
        <v>0.5</v>
      </c>
      <c r="S66" s="115">
        <f>I66/(I65+I66)</f>
        <v>0.41176470588235292</v>
      </c>
      <c r="T66" s="113">
        <v>12</v>
      </c>
      <c r="Y66" s="111"/>
      <c r="Z66" s="359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 t="shared" si="8"/>
        <v>10400</v>
      </c>
      <c r="Q67" s="121">
        <f t="shared" si="5"/>
        <v>101600</v>
      </c>
      <c r="R67" s="112">
        <f t="shared" si="6"/>
        <v>9.285714285714286E-2</v>
      </c>
      <c r="S67" s="115" t="e">
        <f>I67/(I67+I68)</f>
        <v>#VALUE!</v>
      </c>
      <c r="Y67" s="111"/>
      <c r="Z67" s="359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8"/>
        <v>#VALUE!</v>
      </c>
      <c r="Q68" s="121" t="e">
        <f t="shared" si="5"/>
        <v>#DIV/0!</v>
      </c>
      <c r="R68" s="112" t="e">
        <f t="shared" si="6"/>
        <v>#VALUE!</v>
      </c>
      <c r="S68" s="115" t="e">
        <f>I68/(I67+I68)</f>
        <v>#VALUE!</v>
      </c>
      <c r="T68" s="113">
        <v>13</v>
      </c>
      <c r="Y68" s="111"/>
      <c r="Z68" s="359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8"/>
        <v>0</v>
      </c>
      <c r="Q69" s="121">
        <f t="shared" si="5"/>
        <v>65600</v>
      </c>
      <c r="R69" s="112">
        <f t="shared" si="6"/>
        <v>0</v>
      </c>
      <c r="S69" s="115">
        <f>I69/(I69+I70)</f>
        <v>0</v>
      </c>
      <c r="Y69" s="111"/>
      <c r="Z69" s="359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8"/>
        <v>400</v>
      </c>
      <c r="Q70" s="121">
        <f t="shared" si="5"/>
        <v>2400</v>
      </c>
      <c r="R70" s="112">
        <f t="shared" si="6"/>
        <v>0.14285714285714285</v>
      </c>
      <c r="S70" s="115">
        <f>I70/(I69+I70)</f>
        <v>1</v>
      </c>
      <c r="T70" s="113">
        <v>16</v>
      </c>
      <c r="Y70" s="111"/>
      <c r="Z70" s="359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8"/>
        <v>3200</v>
      </c>
      <c r="Q71" s="121">
        <f t="shared" si="5"/>
        <v>32000</v>
      </c>
      <c r="R71" s="112">
        <f t="shared" si="6"/>
        <v>9.0909090909090912E-2</v>
      </c>
      <c r="S71" s="115">
        <f>I71/(I71+I72)</f>
        <v>0.19047619047619047</v>
      </c>
      <c r="Y71" s="111"/>
      <c r="Z71" s="359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8"/>
        <v>13600</v>
      </c>
      <c r="Q72" s="121">
        <f t="shared" si="5"/>
        <v>4000</v>
      </c>
      <c r="R72" s="112">
        <f t="shared" si="6"/>
        <v>0.77272727272727271</v>
      </c>
      <c r="S72" s="115">
        <f>I72/(I71+I72)</f>
        <v>0.80952380952380953</v>
      </c>
      <c r="T72" s="113">
        <v>17</v>
      </c>
      <c r="Y72" s="111"/>
      <c r="Z72" s="359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8"/>
        <v>4800</v>
      </c>
      <c r="Q73" s="121">
        <f t="shared" si="5"/>
        <v>28000</v>
      </c>
      <c r="R73" s="112">
        <f t="shared" si="6"/>
        <v>0.14634146341463414</v>
      </c>
      <c r="S73" s="115">
        <f>I73/(I73+I74)</f>
        <v>8.9552238805970144E-2</v>
      </c>
      <c r="Y73" s="111"/>
      <c r="Z73" s="359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8"/>
        <v>48800</v>
      </c>
      <c r="Q74" s="121">
        <f t="shared" si="5"/>
        <v>2400</v>
      </c>
      <c r="R74" s="112">
        <f t="shared" si="6"/>
        <v>0.953125</v>
      </c>
      <c r="S74" s="115">
        <f>I74/(I73+I74)</f>
        <v>0.91044776119402981</v>
      </c>
      <c r="T74" s="113">
        <v>18</v>
      </c>
      <c r="Y74" s="111"/>
      <c r="Z74" s="359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8"/>
        <v>0</v>
      </c>
      <c r="Q75" s="121">
        <f t="shared" si="5"/>
        <v>3200</v>
      </c>
      <c r="R75" s="112">
        <f t="shared" si="6"/>
        <v>0</v>
      </c>
      <c r="S75" s="115" t="e">
        <f>I75/(I75+I76)</f>
        <v>#VALUE!</v>
      </c>
      <c r="Y75" s="111"/>
      <c r="Z75" s="359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8"/>
        <v>#VALUE!</v>
      </c>
      <c r="Q76" s="121" t="e">
        <f t="shared" si="5"/>
        <v>#DIV/0!</v>
      </c>
      <c r="R76" s="112" t="e">
        <f t="shared" si="6"/>
        <v>#VALUE!</v>
      </c>
      <c r="S76" s="115" t="e">
        <f>I76/(I75+I76)</f>
        <v>#VALUE!</v>
      </c>
      <c r="T76" s="113">
        <v>19</v>
      </c>
      <c r="Y76" s="111"/>
      <c r="Z76" s="359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5"/>
        <v>19200</v>
      </c>
      <c r="R77" s="112">
        <f t="shared" si="6"/>
        <v>0.46666666666666667</v>
      </c>
      <c r="S77" s="115">
        <f>I77/(I77+I78)</f>
        <v>0.80769230769230771</v>
      </c>
      <c r="T77" s="110" t="s">
        <v>163</v>
      </c>
      <c r="Y77" s="111"/>
      <c r="Z77" s="359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8"/>
        <v>4000</v>
      </c>
      <c r="Q78" s="121">
        <f t="shared" si="5"/>
        <v>800</v>
      </c>
      <c r="R78" s="112">
        <f t="shared" si="6"/>
        <v>0.83333333333333337</v>
      </c>
      <c r="S78" s="115">
        <f>I78/(I77+I78)</f>
        <v>0.19230769230769232</v>
      </c>
      <c r="T78" s="113">
        <v>20</v>
      </c>
      <c r="Y78" s="111"/>
      <c r="Z78" s="359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8"/>
        <v>800</v>
      </c>
      <c r="Q79" s="121">
        <f t="shared" si="5"/>
        <v>141600</v>
      </c>
      <c r="R79" s="112">
        <f t="shared" si="6"/>
        <v>5.6179775280898875E-3</v>
      </c>
      <c r="S79" s="115">
        <f>I79/(I79+I80)</f>
        <v>1.5873015873015872E-2</v>
      </c>
      <c r="Y79" s="111"/>
      <c r="Z79" s="359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8"/>
        <v>49600</v>
      </c>
      <c r="Q80" s="121">
        <f t="shared" si="5"/>
        <v>0</v>
      </c>
      <c r="R80" s="112">
        <f t="shared" si="6"/>
        <v>1</v>
      </c>
      <c r="S80" s="115">
        <f>I80/(I79+I80)</f>
        <v>0.98412698412698407</v>
      </c>
      <c r="T80" s="113">
        <v>21</v>
      </c>
      <c r="Y80" s="111"/>
      <c r="Z80" s="359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8"/>
        <v>4000</v>
      </c>
      <c r="Q81" s="121">
        <f t="shared" si="5"/>
        <v>46400</v>
      </c>
      <c r="R81" s="112">
        <f t="shared" si="6"/>
        <v>7.9365079365079361E-2</v>
      </c>
      <c r="S81" s="115">
        <f>I81/(I81+I82)</f>
        <v>5.5555555555555552E-2</v>
      </c>
      <c r="T81" s="113"/>
      <c r="Y81" s="111"/>
      <c r="Z81" s="359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8"/>
        <v>68000</v>
      </c>
      <c r="Q82" s="131">
        <f t="shared" si="5"/>
        <v>1600</v>
      </c>
      <c r="R82" s="130">
        <f t="shared" si="6"/>
        <v>0.97701149425287359</v>
      </c>
      <c r="S82" s="132">
        <f>I82/(I81+I82)</f>
        <v>0.94444444444444442</v>
      </c>
      <c r="T82" s="133">
        <v>22</v>
      </c>
      <c r="Y82" s="128"/>
      <c r="Z82" s="360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1">
        <f>(AVERAGE(I83,K83,M83)/G83)*H83</f>
        <v>115.83333333333333</v>
      </c>
      <c r="Q83" s="122">
        <f t="shared" si="5"/>
        <v>0</v>
      </c>
      <c r="R83" s="160">
        <f t="shared" si="6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6"/>
      <c r="Z83" s="361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9">(AVERAGE(I84,K84,M84)/G84)*H84</f>
        <v>1760</v>
      </c>
      <c r="Q84" s="124">
        <f t="shared" si="5"/>
        <v>0</v>
      </c>
      <c r="R84" s="161">
        <f t="shared" si="6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2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9"/>
        <v>37333.333333333328</v>
      </c>
      <c r="Q85" s="124">
        <f t="shared" si="5"/>
        <v>5600</v>
      </c>
      <c r="R85" s="161">
        <f t="shared" si="6"/>
        <v>0.86956521739130432</v>
      </c>
      <c r="S85" s="174"/>
      <c r="T85" s="81"/>
      <c r="U85" s="81"/>
      <c r="V85" s="81"/>
      <c r="Y85" s="87"/>
      <c r="Z85" s="362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9"/>
        <v>38.888888888888886</v>
      </c>
      <c r="Q86" s="124">
        <f t="shared" si="5"/>
        <v>0</v>
      </c>
      <c r="R86" s="161">
        <f t="shared" si="6"/>
        <v>1</v>
      </c>
      <c r="S86" s="174" t="str">
        <f>D86</f>
        <v>NF-6 Low</v>
      </c>
      <c r="T86" s="81"/>
      <c r="U86" s="81"/>
      <c r="V86" s="81"/>
      <c r="Y86" s="87"/>
      <c r="Z86" s="362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9"/>
        <v>70</v>
      </c>
      <c r="Q87" s="124">
        <f t="shared" si="5"/>
        <v>0</v>
      </c>
      <c r="R87" s="161">
        <f t="shared" si="6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2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9"/>
        <v>7800</v>
      </c>
      <c r="Q88" s="124">
        <f t="shared" si="5"/>
        <v>9880</v>
      </c>
      <c r="R88" s="161">
        <f t="shared" si="6"/>
        <v>0.44117647058823528</v>
      </c>
      <c r="S88" s="174"/>
      <c r="T88" s="81"/>
      <c r="U88" s="81"/>
      <c r="V88" s="81"/>
      <c r="Y88" s="87"/>
      <c r="Z88" s="362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9"/>
        <v>0</v>
      </c>
      <c r="Q89" s="124">
        <f t="shared" si="5"/>
        <v>0</v>
      </c>
      <c r="R89" s="161" t="e">
        <f t="shared" si="6"/>
        <v>#DIV/0!</v>
      </c>
      <c r="S89" s="174" t="str">
        <f>D89</f>
        <v>SN-10 Ambient</v>
      </c>
      <c r="T89" s="81"/>
      <c r="U89" s="81"/>
      <c r="V89" s="81"/>
      <c r="Y89" s="87"/>
      <c r="Z89" s="362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9"/>
        <v>786.66666666666663</v>
      </c>
      <c r="Q90" s="124">
        <f t="shared" si="5"/>
        <v>393.33333333333331</v>
      </c>
      <c r="R90" s="161">
        <f t="shared" si="6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2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9"/>
        <v>138133.33333333331</v>
      </c>
      <c r="Q91" s="124">
        <f t="shared" si="5"/>
        <v>31466.666666666668</v>
      </c>
      <c r="R91" s="161">
        <f t="shared" si="6"/>
        <v>0.81446540880503149</v>
      </c>
      <c r="S91" s="174"/>
      <c r="T91" s="81"/>
      <c r="U91" s="81"/>
      <c r="V91" s="81"/>
      <c r="Y91" s="87"/>
      <c r="Z91" s="362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9"/>
        <v>90</v>
      </c>
      <c r="Q92" s="124">
        <f t="shared" si="5"/>
        <v>0</v>
      </c>
      <c r="R92" s="161">
        <f t="shared" si="6"/>
        <v>1</v>
      </c>
      <c r="S92" s="174" t="str">
        <f>D92</f>
        <v>NF-10 Low</v>
      </c>
      <c r="T92" s="81"/>
      <c r="U92" s="81"/>
      <c r="V92" s="81"/>
      <c r="Y92" s="87"/>
      <c r="Z92" s="362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9"/>
        <v>840</v>
      </c>
      <c r="Q93" s="124">
        <f t="shared" si="5"/>
        <v>480</v>
      </c>
      <c r="R93" s="161">
        <f t="shared" si="6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2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9"/>
        <v>46933.333333333328</v>
      </c>
      <c r="Q94" s="124">
        <f t="shared" si="5"/>
        <v>10133.333333333332</v>
      </c>
      <c r="R94" s="161">
        <f t="shared" si="6"/>
        <v>0.82242990654205617</v>
      </c>
      <c r="S94" s="174"/>
      <c r="T94" s="81"/>
      <c r="U94" s="81"/>
      <c r="V94" s="81"/>
      <c r="Y94" s="87"/>
      <c r="Z94" s="362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9"/>
        <v>27.222222222222221</v>
      </c>
      <c r="Q95" s="124">
        <f t="shared" si="5"/>
        <v>54.444444444444443</v>
      </c>
      <c r="R95" s="161">
        <f t="shared" si="6"/>
        <v>0.33333333333333337</v>
      </c>
      <c r="S95" s="174" t="str">
        <f>D95</f>
        <v>SN-6 Low</v>
      </c>
      <c r="T95" s="81"/>
      <c r="U95" s="81"/>
      <c r="V95" s="81"/>
      <c r="Y95" s="87"/>
      <c r="Z95" s="362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9"/>
        <v>1819.9999999999998</v>
      </c>
      <c r="Q96" s="124">
        <f t="shared" si="5"/>
        <v>140</v>
      </c>
      <c r="R96" s="161">
        <f t="shared" si="6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2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9"/>
        <v>93500</v>
      </c>
      <c r="Q97" s="124">
        <f t="shared" si="5"/>
        <v>18133.333333333332</v>
      </c>
      <c r="R97" s="161">
        <f t="shared" si="6"/>
        <v>0.83756345177664981</v>
      </c>
      <c r="S97" s="174"/>
      <c r="T97" s="81"/>
      <c r="U97" s="81"/>
      <c r="V97" s="81"/>
      <c r="Y97" s="87"/>
      <c r="Z97" s="362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9"/>
        <v>90</v>
      </c>
      <c r="Q98" s="124">
        <f t="shared" si="5"/>
        <v>45</v>
      </c>
      <c r="R98" s="161">
        <f t="shared" si="6"/>
        <v>0.66666666666666663</v>
      </c>
      <c r="S98" s="174" t="str">
        <f>D98</f>
        <v>NF-6 Ambient</v>
      </c>
      <c r="T98" s="81"/>
      <c r="U98" s="81"/>
      <c r="V98" s="81"/>
      <c r="Y98" s="87"/>
      <c r="Z98" s="362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9"/>
        <v>1485</v>
      </c>
      <c r="Q99" s="124">
        <f t="shared" si="5"/>
        <v>0</v>
      </c>
      <c r="R99" s="161">
        <f t="shared" si="6"/>
        <v>1</v>
      </c>
      <c r="S99" s="174">
        <f>(P98+P99+P100)/(P98+P99+P100+Q98+Q99+Q100)</f>
        <v>0.86138640525692123</v>
      </c>
      <c r="T99" s="81"/>
      <c r="Y99" s="87"/>
      <c r="Z99" s="362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9"/>
        <v>51733.333333333336</v>
      </c>
      <c r="Q100" s="124">
        <f t="shared" ref="Q100:Q163" si="10">(AVERAGE(J100,L100,N100)/G100)*H100</f>
        <v>8533.3333333333321</v>
      </c>
      <c r="R100" s="161">
        <f t="shared" ref="R100:R163" si="11">P100/(P100+Q100)</f>
        <v>0.8584070796460177</v>
      </c>
      <c r="S100" s="174"/>
      <c r="T100" s="81"/>
      <c r="Y100" s="87"/>
      <c r="Z100" s="362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9"/>
        <v>123.33333333333333</v>
      </c>
      <c r="Q101" s="124">
        <f t="shared" si="10"/>
        <v>41.111111111111107</v>
      </c>
      <c r="R101" s="161">
        <f t="shared" si="11"/>
        <v>0.75</v>
      </c>
      <c r="S101" s="174" t="str">
        <f>D101</f>
        <v>SN-6 Ambient</v>
      </c>
      <c r="T101" s="81"/>
      <c r="Y101" s="87"/>
      <c r="Z101" s="362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9"/>
        <v>0</v>
      </c>
      <c r="Q102" s="124">
        <f t="shared" si="10"/>
        <v>0</v>
      </c>
      <c r="R102" s="161" t="e">
        <f t="shared" si="11"/>
        <v>#DIV/0!</v>
      </c>
      <c r="S102" s="174">
        <f>(P101+P102+P103)/(P101+P102+P103+Q101+Q102+Q103)</f>
        <v>0.75958466453674123</v>
      </c>
      <c r="T102" s="81"/>
      <c r="Y102" s="87"/>
      <c r="Z102" s="362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9"/>
        <v>38973.333333333328</v>
      </c>
      <c r="Q103" s="124">
        <f t="shared" si="10"/>
        <v>12333.333333333334</v>
      </c>
      <c r="R103" s="161">
        <f t="shared" si="11"/>
        <v>0.75961538461538458</v>
      </c>
      <c r="S103" s="174"/>
      <c r="T103" s="81"/>
      <c r="Y103" s="87"/>
      <c r="Z103" s="362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9"/>
        <v>0</v>
      </c>
      <c r="Q104" s="124">
        <f t="shared" si="10"/>
        <v>0</v>
      </c>
      <c r="R104" s="161" t="e">
        <f t="shared" si="11"/>
        <v>#DIV/0!</v>
      </c>
      <c r="S104" s="174" t="str">
        <f>D104</f>
        <v>NF-10 Ambient</v>
      </c>
      <c r="Y104" s="87"/>
      <c r="Z104" s="362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9"/>
        <v>1400</v>
      </c>
      <c r="Q105" s="124">
        <f t="shared" si="10"/>
        <v>100</v>
      </c>
      <c r="R105" s="161">
        <f t="shared" si="11"/>
        <v>0.93333333333333335</v>
      </c>
      <c r="S105" s="174">
        <f>(P104+P105+P106)/(P104+P105+P106+Q104+Q105+Q106)</f>
        <v>0.8665880734846253</v>
      </c>
      <c r="Y105" s="87"/>
      <c r="Z105" s="362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9"/>
        <v>57406.666666666672</v>
      </c>
      <c r="Q106" s="124">
        <f t="shared" si="10"/>
        <v>8953.3333333333339</v>
      </c>
      <c r="R106" s="161">
        <f t="shared" si="11"/>
        <v>0.86507936507936511</v>
      </c>
      <c r="S106" s="174"/>
      <c r="Y106" s="87"/>
      <c r="Z106" s="362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9"/>
        <v>155.55555555555557</v>
      </c>
      <c r="Q107" s="124">
        <f t="shared" si="10"/>
        <v>22.222222222222221</v>
      </c>
      <c r="R107" s="161">
        <f t="shared" si="11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/>
      <c r="Z107" s="362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9"/>
        <v>933.33333333333326</v>
      </c>
      <c r="Q108" s="124">
        <f t="shared" si="10"/>
        <v>116.66666666666666</v>
      </c>
      <c r="R108" s="161">
        <f t="shared" si="11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2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9"/>
        <v>6006.666666666667</v>
      </c>
      <c r="Q109" s="124">
        <f t="shared" si="10"/>
        <v>14486.666666666666</v>
      </c>
      <c r="R109" s="161">
        <f t="shared" si="11"/>
        <v>0.2931034482758621</v>
      </c>
      <c r="S109" s="174"/>
      <c r="T109" s="81"/>
      <c r="U109" s="81"/>
      <c r="V109" s="81"/>
      <c r="Y109" s="87"/>
      <c r="Z109" s="362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9"/>
        <v>0</v>
      </c>
      <c r="Q110" s="124">
        <f t="shared" si="10"/>
        <v>0</v>
      </c>
      <c r="R110" s="161" t="e">
        <f t="shared" si="11"/>
        <v>#DIV/0!</v>
      </c>
      <c r="S110" s="174" t="str">
        <f>D110</f>
        <v>NF-10 Ambient</v>
      </c>
      <c r="T110" s="81"/>
      <c r="U110" s="81"/>
      <c r="V110" s="81"/>
      <c r="Y110" s="87"/>
      <c r="Z110" s="362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9"/>
        <v>1603.3333333333333</v>
      </c>
      <c r="Q111" s="124">
        <f t="shared" si="10"/>
        <v>0</v>
      </c>
      <c r="R111" s="161">
        <f t="shared" si="11"/>
        <v>1</v>
      </c>
      <c r="S111" s="174"/>
      <c r="T111" s="81"/>
      <c r="U111" s="81"/>
      <c r="V111" s="81"/>
      <c r="Y111" s="87"/>
      <c r="Z111" s="362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9"/>
        <v>48533.333333333328</v>
      </c>
      <c r="Q112" s="124">
        <f t="shared" si="10"/>
        <v>12266.666666666668</v>
      </c>
      <c r="R112" s="161">
        <f t="shared" si="11"/>
        <v>0.79824561403508765</v>
      </c>
      <c r="S112" s="174"/>
      <c r="T112" s="81"/>
      <c r="U112" s="81"/>
      <c r="V112" s="81"/>
      <c r="Y112" s="87"/>
      <c r="Z112" s="362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9"/>
        <v>0</v>
      </c>
      <c r="Q113" s="124">
        <f t="shared" si="10"/>
        <v>0</v>
      </c>
      <c r="R113" s="161" t="e">
        <f t="shared" si="11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/>
      <c r="Z113" s="362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9"/>
        <v>400</v>
      </c>
      <c r="Q114" s="124">
        <f t="shared" si="10"/>
        <v>133.33333333333331</v>
      </c>
      <c r="R114" s="161">
        <f t="shared" si="11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2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9"/>
        <v>0</v>
      </c>
      <c r="Q115" s="124">
        <f t="shared" si="10"/>
        <v>42673.333333333328</v>
      </c>
      <c r="R115" s="161">
        <f t="shared" si="11"/>
        <v>0</v>
      </c>
      <c r="S115" s="174"/>
      <c r="T115" s="81"/>
      <c r="U115" s="81"/>
      <c r="V115" s="81"/>
      <c r="Y115" s="87"/>
      <c r="Z115" s="362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9"/>
        <v>0</v>
      </c>
      <c r="Q116" s="124">
        <f t="shared" si="10"/>
        <v>0</v>
      </c>
      <c r="R116" s="161" t="e">
        <f t="shared" si="11"/>
        <v>#DIV/0!</v>
      </c>
      <c r="S116" s="174" t="str">
        <f>D116</f>
        <v xml:space="preserve">HL-10 Low </v>
      </c>
      <c r="T116" s="81"/>
      <c r="U116" s="81"/>
      <c r="V116" s="81"/>
      <c r="Y116" s="87"/>
      <c r="Z116" s="362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9"/>
        <v>250</v>
      </c>
      <c r="Q117" s="124">
        <f t="shared" si="10"/>
        <v>0</v>
      </c>
      <c r="R117" s="161">
        <f t="shared" si="11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2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9"/>
        <v>70313.333333333328</v>
      </c>
      <c r="Q118" s="124">
        <f t="shared" si="10"/>
        <v>7773.333333333333</v>
      </c>
      <c r="R118" s="161">
        <f t="shared" si="11"/>
        <v>0.90045248868778283</v>
      </c>
      <c r="S118" s="174"/>
      <c r="T118" s="81"/>
      <c r="U118" s="81"/>
      <c r="V118" s="81"/>
      <c r="Y118" s="87"/>
      <c r="Z118" s="362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9"/>
        <v>940</v>
      </c>
      <c r="Q119" s="124">
        <f t="shared" si="10"/>
        <v>208.88888888888889</v>
      </c>
      <c r="R119" s="161">
        <f t="shared" si="11"/>
        <v>0.81818181818181812</v>
      </c>
      <c r="S119" s="174" t="str">
        <f>D119</f>
        <v xml:space="preserve">K-10 Low </v>
      </c>
      <c r="T119" s="81"/>
      <c r="U119" s="81"/>
      <c r="V119" s="81"/>
      <c r="Y119" s="87"/>
      <c r="Z119" s="362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9"/>
        <v>21466.666666666664</v>
      </c>
      <c r="Q120" s="124">
        <f t="shared" si="10"/>
        <v>613.33333333333326</v>
      </c>
      <c r="R120" s="161">
        <f t="shared" si="11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2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9"/>
        <v>74146.666666666657</v>
      </c>
      <c r="Q121" s="124">
        <f t="shared" si="10"/>
        <v>9960</v>
      </c>
      <c r="R121" s="161">
        <f t="shared" si="11"/>
        <v>0.88157894736842102</v>
      </c>
      <c r="S121" s="174"/>
      <c r="T121" s="81"/>
      <c r="U121" s="81"/>
      <c r="V121" s="81"/>
      <c r="Y121" s="87"/>
      <c r="Z121" s="362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9"/>
        <v>0</v>
      </c>
      <c r="Q122" s="124">
        <f t="shared" si="10"/>
        <v>0</v>
      </c>
      <c r="R122" s="161" t="e">
        <f t="shared" si="11"/>
        <v>#DIV/0!</v>
      </c>
      <c r="S122" s="174" t="str">
        <f>D122</f>
        <v>HL-10 Ambient</v>
      </c>
      <c r="T122" s="81"/>
      <c r="U122" s="81"/>
      <c r="V122" s="81"/>
      <c r="Y122" s="87"/>
      <c r="Z122" s="362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9"/>
        <v>3266.666666666667</v>
      </c>
      <c r="Q123" s="124">
        <f t="shared" si="10"/>
        <v>0</v>
      </c>
      <c r="R123" s="161">
        <f t="shared" si="11"/>
        <v>1</v>
      </c>
      <c r="S123" s="174">
        <f>(P122+P123+P124)/(P122+P123+P124+Q122+Q123+Q124)</f>
        <v>0.95704367949088809</v>
      </c>
      <c r="T123" s="81"/>
      <c r="Y123" s="87"/>
      <c r="Z123" s="362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9"/>
        <v>84960</v>
      </c>
      <c r="Q124" s="124">
        <f t="shared" si="10"/>
        <v>3960</v>
      </c>
      <c r="R124" s="161">
        <f t="shared" si="11"/>
        <v>0.95546558704453444</v>
      </c>
      <c r="S124" s="174"/>
      <c r="T124" s="81"/>
      <c r="Y124" s="87"/>
      <c r="Z124" s="362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9"/>
        <v>55.55555555555555</v>
      </c>
      <c r="Q125" s="124">
        <f t="shared" si="10"/>
        <v>0</v>
      </c>
      <c r="R125" s="161">
        <f t="shared" si="11"/>
        <v>1</v>
      </c>
      <c r="S125" s="174" t="str">
        <f>D125</f>
        <v>K-6 Ambient</v>
      </c>
      <c r="T125" s="81"/>
      <c r="Y125" s="87"/>
      <c r="Z125" s="362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9"/>
        <v>3813.333333333333</v>
      </c>
      <c r="Q126" s="124">
        <f t="shared" si="10"/>
        <v>0</v>
      </c>
      <c r="R126" s="161">
        <f t="shared" si="11"/>
        <v>1</v>
      </c>
      <c r="S126" s="174">
        <f>(P125+P126+P127)/(P125+P126+P127+Q125+Q126+Q127)</f>
        <v>0.88352628524299726</v>
      </c>
      <c r="T126" s="81"/>
      <c r="Y126" s="87"/>
      <c r="Z126" s="362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9"/>
        <v>60406.666666666672</v>
      </c>
      <c r="Q127" s="124">
        <f t="shared" si="10"/>
        <v>8473.3333333333339</v>
      </c>
      <c r="R127" s="161">
        <f t="shared" si="11"/>
        <v>0.87698412698412709</v>
      </c>
      <c r="S127" s="174"/>
      <c r="T127" s="81"/>
      <c r="Y127" s="87"/>
      <c r="Z127" s="362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2">(AVERAGE(I128,K128,M128)/G128)*H128</f>
        <v>0</v>
      </c>
      <c r="Q128" s="124">
        <f t="shared" si="10"/>
        <v>0</v>
      </c>
      <c r="R128" s="161" t="e">
        <f t="shared" si="11"/>
        <v>#DIV/0!</v>
      </c>
      <c r="S128" s="174" t="str">
        <f>D128</f>
        <v>K-6 Low</v>
      </c>
      <c r="Y128" s="87"/>
      <c r="Z128" s="362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2"/>
        <v>375</v>
      </c>
      <c r="Q129" s="124">
        <f t="shared" si="10"/>
        <v>0</v>
      </c>
      <c r="R129" s="161">
        <f t="shared" si="11"/>
        <v>1</v>
      </c>
      <c r="S129" s="174">
        <f>(P128+P129+P130)/(P128+P129+P130+Q128+Q129+Q130)</f>
        <v>0.91578947368421049</v>
      </c>
      <c r="Y129" s="87"/>
      <c r="Z129" s="362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0"/>
        <v>200</v>
      </c>
      <c r="R130" s="161">
        <f t="shared" si="11"/>
        <v>0.9</v>
      </c>
      <c r="S130" s="174"/>
      <c r="Y130" s="87"/>
      <c r="Z130" s="362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9"/>
        <v>200</v>
      </c>
      <c r="Q131" s="124">
        <f t="shared" si="10"/>
        <v>0</v>
      </c>
      <c r="R131" s="161">
        <f t="shared" si="11"/>
        <v>1</v>
      </c>
      <c r="S131" s="174" t="str">
        <f>D131</f>
        <v>K-10 Ambient</v>
      </c>
      <c r="Y131" s="87"/>
      <c r="Z131" s="362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9"/>
        <v>17833.333333333332</v>
      </c>
      <c r="Q132" s="124">
        <f t="shared" si="10"/>
        <v>3666.6666666666665</v>
      </c>
      <c r="R132" s="161">
        <f t="shared" si="11"/>
        <v>0.82945736434108519</v>
      </c>
      <c r="S132" s="174">
        <f>(P131+P132+P133)/(P131+P132+P133+Q131+Q132+Q133)</f>
        <v>0.762990335417851</v>
      </c>
      <c r="Y132" s="87"/>
      <c r="Z132" s="362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0"/>
        <v>24126.666666666668</v>
      </c>
      <c r="R133" s="162">
        <f t="shared" si="11"/>
        <v>0.7475409836065573</v>
      </c>
      <c r="S133" s="174"/>
      <c r="Y133" s="158"/>
      <c r="Z133" s="363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0"/>
        <v>0</v>
      </c>
      <c r="R134" s="164">
        <f t="shared" si="11"/>
        <v>1</v>
      </c>
      <c r="S134" s="175"/>
      <c r="Y134" s="140"/>
      <c r="Z134" s="364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0"/>
        <v>0</v>
      </c>
      <c r="R135" s="163">
        <f t="shared" si="11"/>
        <v>1</v>
      </c>
      <c r="S135" s="180" t="str">
        <f>D135</f>
        <v>SN-6 Low</v>
      </c>
      <c r="Y135" s="347"/>
      <c r="Z135" s="365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3">(AVERAGE(I136,K136,M136)/G136)*H136</f>
        <v>22933.333333333336</v>
      </c>
      <c r="Q136" s="139">
        <f t="shared" si="10"/>
        <v>533.33333333333326</v>
      </c>
      <c r="R136" s="163">
        <f t="shared" si="11"/>
        <v>0.97727272727272729</v>
      </c>
      <c r="S136" s="181">
        <f>(SUM(P135:P138)/(SUM(P135:Q138)))</f>
        <v>0.43924592973436166</v>
      </c>
      <c r="U136" s="65"/>
      <c r="V136" s="65"/>
      <c r="Y136" s="89"/>
      <c r="Z136" s="358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3"/>
        <v>19283.333333333336</v>
      </c>
      <c r="Q137" s="139">
        <f t="shared" si="10"/>
        <v>0</v>
      </c>
      <c r="R137" s="163">
        <f t="shared" si="11"/>
        <v>1</v>
      </c>
      <c r="S137" s="179"/>
      <c r="U137" s="65"/>
      <c r="V137" s="65"/>
      <c r="Y137" s="89"/>
      <c r="Z137" s="358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3"/>
        <v>0</v>
      </c>
      <c r="Q138" s="139">
        <f t="shared" si="10"/>
        <v>54000</v>
      </c>
      <c r="R138" s="163">
        <f t="shared" si="11"/>
        <v>0</v>
      </c>
      <c r="S138" s="182"/>
      <c r="U138" s="65"/>
      <c r="V138" s="65"/>
      <c r="Y138" s="89"/>
      <c r="Z138" s="358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3"/>
        <v>0</v>
      </c>
      <c r="Q139" s="139">
        <f t="shared" si="10"/>
        <v>0</v>
      </c>
      <c r="R139" s="163" t="e">
        <f t="shared" si="11"/>
        <v>#DIV/0!</v>
      </c>
      <c r="S139" s="183" t="str">
        <f>D139</f>
        <v>NF-6 Low</v>
      </c>
      <c r="U139" s="65"/>
      <c r="V139" s="65"/>
      <c r="Y139" s="89"/>
      <c r="Z139" s="358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3"/>
        <v>1750</v>
      </c>
      <c r="Q140" s="139">
        <f t="shared" si="10"/>
        <v>700</v>
      </c>
      <c r="R140" s="163">
        <f t="shared" si="11"/>
        <v>0.7142857142857143</v>
      </c>
      <c r="S140" s="181">
        <f>(SUM(P139:P142)/(SUM(P139:Q142)))</f>
        <v>0.37013089418072853</v>
      </c>
      <c r="U140" s="65"/>
      <c r="V140" s="65"/>
      <c r="Y140" s="89"/>
      <c r="Z140" s="358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3"/>
        <v>37000</v>
      </c>
      <c r="Q141" s="139">
        <f t="shared" si="10"/>
        <v>21500</v>
      </c>
      <c r="R141" s="163">
        <f t="shared" si="11"/>
        <v>0.63247863247863245</v>
      </c>
      <c r="S141" s="182"/>
      <c r="U141" s="65"/>
      <c r="V141" s="65"/>
      <c r="Y141" s="89"/>
      <c r="Z141" s="358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3"/>
        <v>366.66666666666663</v>
      </c>
      <c r="Q142" s="139">
        <f t="shared" si="10"/>
        <v>44366.666666666672</v>
      </c>
      <c r="R142" s="163">
        <f t="shared" si="11"/>
        <v>8.1967213114754085E-3</v>
      </c>
      <c r="S142" s="182"/>
      <c r="U142" s="65"/>
      <c r="V142" s="65"/>
      <c r="Y142" s="89"/>
      <c r="Z142" s="358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3"/>
        <v>150</v>
      </c>
      <c r="Q143" s="139">
        <f t="shared" si="10"/>
        <v>0</v>
      </c>
      <c r="R143" s="163">
        <f t="shared" si="11"/>
        <v>1</v>
      </c>
      <c r="S143" s="183" t="str">
        <f>D143</f>
        <v>SN-10 Ambient</v>
      </c>
      <c r="U143" s="65"/>
      <c r="V143" s="65"/>
      <c r="Y143" s="89"/>
      <c r="Z143" s="358"/>
      <c r="AA143" s="120"/>
      <c r="AB143" s="120"/>
      <c r="AC143" s="348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3"/>
        <v>94500</v>
      </c>
      <c r="Q144" s="139">
        <f t="shared" si="10"/>
        <v>1620</v>
      </c>
      <c r="R144" s="163">
        <f t="shared" si="11"/>
        <v>0.9831460674157303</v>
      </c>
      <c r="S144" s="181">
        <f>(SUM(P143:P146)/(SUM(P143:Q146)))</f>
        <v>0.62550352645192298</v>
      </c>
      <c r="U144" s="65"/>
      <c r="V144" s="65"/>
      <c r="Y144" s="89"/>
      <c r="Z144" s="358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3"/>
        <v>51666.666666666672</v>
      </c>
      <c r="Q145" s="139">
        <f t="shared" si="10"/>
        <v>7500</v>
      </c>
      <c r="R145" s="163">
        <f t="shared" si="11"/>
        <v>0.87323943661971837</v>
      </c>
      <c r="S145" s="182"/>
      <c r="U145" s="65"/>
      <c r="V145" s="65"/>
      <c r="Y145" s="89"/>
      <c r="Z145" s="358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3"/>
        <v>1200</v>
      </c>
      <c r="Q146" s="139">
        <f t="shared" si="10"/>
        <v>79200</v>
      </c>
      <c r="R146" s="163">
        <f t="shared" si="11"/>
        <v>1.4925373134328358E-2</v>
      </c>
      <c r="S146" s="182"/>
      <c r="U146" s="65"/>
      <c r="V146" s="65"/>
      <c r="Y146" s="89"/>
      <c r="Z146" s="358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3"/>
        <v>613.33333333333326</v>
      </c>
      <c r="Q147" s="139">
        <f t="shared" si="10"/>
        <v>0</v>
      </c>
      <c r="R147" s="163">
        <f t="shared" si="11"/>
        <v>1</v>
      </c>
      <c r="S147" s="183" t="str">
        <f>D147</f>
        <v>NF-6 Ambient</v>
      </c>
      <c r="U147" s="65"/>
      <c r="V147" s="65"/>
      <c r="Y147" s="89"/>
      <c r="Z147" s="358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3"/>
        <v>31166.666666666664</v>
      </c>
      <c r="Q148" s="139">
        <f t="shared" si="10"/>
        <v>566.66666666666663</v>
      </c>
      <c r="R148" s="163">
        <f t="shared" si="11"/>
        <v>0.9821428571428571</v>
      </c>
      <c r="S148" s="181">
        <f>(SUM(P147:P150)/(SUM(P147:Q150)))</f>
        <v>0.71986596457635232</v>
      </c>
      <c r="U148" s="65"/>
      <c r="V148" s="65"/>
      <c r="Y148" s="89"/>
      <c r="Z148" s="358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3"/>
        <v>18346.666666666668</v>
      </c>
      <c r="Q149" s="139">
        <f t="shared" si="10"/>
        <v>1706.6666666666665</v>
      </c>
      <c r="R149" s="163">
        <f t="shared" si="11"/>
        <v>0.91489361702127658</v>
      </c>
      <c r="S149" s="182"/>
      <c r="U149" s="65"/>
      <c r="V149" s="65"/>
      <c r="Y149" s="89"/>
      <c r="Z149" s="358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3"/>
        <v>0</v>
      </c>
      <c r="Q150" s="139">
        <f t="shared" si="10"/>
        <v>17233.333333333332</v>
      </c>
      <c r="R150" s="163">
        <f t="shared" si="11"/>
        <v>0</v>
      </c>
      <c r="S150" s="182"/>
      <c r="U150" s="65"/>
      <c r="V150" s="65"/>
      <c r="Y150" s="89"/>
      <c r="Z150" s="358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50">
        <f t="shared" si="13"/>
        <v>326.66666666666663</v>
      </c>
      <c r="Q151" s="139">
        <f t="shared" si="10"/>
        <v>0</v>
      </c>
      <c r="R151" s="163">
        <f t="shared" si="11"/>
        <v>1</v>
      </c>
      <c r="S151" s="183" t="str">
        <f>D151</f>
        <v>SN-10 Low</v>
      </c>
      <c r="U151" s="65"/>
      <c r="V151" s="65"/>
      <c r="Y151" s="89"/>
      <c r="Z151" s="358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3"/>
        <v>34000</v>
      </c>
      <c r="Q152" s="139">
        <f t="shared" si="10"/>
        <v>0</v>
      </c>
      <c r="R152" s="163">
        <f t="shared" si="11"/>
        <v>1</v>
      </c>
      <c r="S152" s="181">
        <f>(SUM(P151:P154)/(SUM(P151:Q154)))</f>
        <v>0.6721273756384889</v>
      </c>
      <c r="Y152" s="89"/>
      <c r="Z152" s="358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3"/>
        <v>14000</v>
      </c>
      <c r="Q153" s="139">
        <f t="shared" si="10"/>
        <v>350</v>
      </c>
      <c r="R153" s="163">
        <f t="shared" si="11"/>
        <v>0.97560975609756095</v>
      </c>
      <c r="S153" s="182"/>
      <c r="Y153" s="89"/>
      <c r="Z153" s="358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3"/>
        <v>360</v>
      </c>
      <c r="Q154" s="139">
        <f t="shared" si="10"/>
        <v>23400</v>
      </c>
      <c r="R154" s="163">
        <f t="shared" si="11"/>
        <v>1.5151515151515152E-2</v>
      </c>
      <c r="S154" s="182"/>
      <c r="Y154" s="89"/>
      <c r="Z154" s="358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3"/>
        <v>143.33333333333331</v>
      </c>
      <c r="Q155" s="139">
        <f t="shared" si="10"/>
        <v>0</v>
      </c>
      <c r="R155" s="163">
        <f t="shared" si="11"/>
        <v>1</v>
      </c>
      <c r="S155" s="183" t="str">
        <f>D155</f>
        <v>NF-10 Low</v>
      </c>
      <c r="Y155" s="89"/>
      <c r="Z155" s="358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3"/>
        <v>40133.333333333336</v>
      </c>
      <c r="Q156" s="139">
        <f t="shared" si="10"/>
        <v>0</v>
      </c>
      <c r="R156" s="163">
        <f t="shared" si="11"/>
        <v>1</v>
      </c>
      <c r="S156" s="181">
        <f>(SUM(P155:P158)/(SUM(P155:Q158)))</f>
        <v>0.84220869481857819</v>
      </c>
      <c r="Y156" s="89"/>
      <c r="Z156" s="358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3"/>
        <v>18293.333333333332</v>
      </c>
      <c r="Q157" s="139">
        <f t="shared" si="10"/>
        <v>373.33333333333331</v>
      </c>
      <c r="R157" s="163">
        <f t="shared" si="11"/>
        <v>0.98000000000000009</v>
      </c>
      <c r="S157" s="182"/>
      <c r="Y157" s="89"/>
      <c r="Z157" s="358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3"/>
        <v>0</v>
      </c>
      <c r="Q158" s="139">
        <f t="shared" si="10"/>
        <v>10600</v>
      </c>
      <c r="R158" s="163">
        <f t="shared" si="11"/>
        <v>0</v>
      </c>
      <c r="S158" s="182"/>
      <c r="Y158" s="89"/>
      <c r="Z158" s="358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3"/>
        <v>0</v>
      </c>
      <c r="Q159" s="139">
        <f t="shared" si="10"/>
        <v>0</v>
      </c>
      <c r="R159" s="163" t="e">
        <f t="shared" si="11"/>
        <v>#DIV/0!</v>
      </c>
      <c r="S159" s="184" t="str">
        <f>D159</f>
        <v>HL-6 Low</v>
      </c>
      <c r="U159" s="65"/>
      <c r="V159" s="65"/>
      <c r="Y159" s="89"/>
      <c r="Z159" s="358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3"/>
        <v>64533.333333333336</v>
      </c>
      <c r="Q160" s="139">
        <f t="shared" si="10"/>
        <v>0</v>
      </c>
      <c r="R160" s="163">
        <f t="shared" si="11"/>
        <v>1</v>
      </c>
      <c r="S160" s="182">
        <f>SUM(P159:P160)/(SUM(P159:Q160))</f>
        <v>1</v>
      </c>
      <c r="U160" s="65"/>
      <c r="V160" s="65"/>
      <c r="Y160" s="89"/>
      <c r="Z160" s="358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3"/>
        <v>156.66666666666666</v>
      </c>
      <c r="Q161" s="139">
        <f t="shared" si="10"/>
        <v>0</v>
      </c>
      <c r="R161" s="163">
        <f t="shared" si="11"/>
        <v>1</v>
      </c>
      <c r="S161" s="183" t="str">
        <f>D161</f>
        <v>NF-10 Ambient</v>
      </c>
      <c r="U161" s="65"/>
      <c r="V161" s="65"/>
      <c r="Y161" s="89"/>
      <c r="Z161" s="358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3"/>
        <v>8213.3333333333339</v>
      </c>
      <c r="Q162" s="139">
        <f t="shared" si="10"/>
        <v>586.66666666666663</v>
      </c>
      <c r="R162" s="163">
        <f t="shared" si="11"/>
        <v>0.93333333333333335</v>
      </c>
      <c r="S162" s="181">
        <f>(SUM(P161:P164)/(SUM(P161:Q164)))</f>
        <v>0.78777032514211809</v>
      </c>
      <c r="U162" s="65"/>
      <c r="V162" s="65"/>
      <c r="Y162" s="89"/>
      <c r="Z162" s="358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3"/>
        <v>78933.333333333343</v>
      </c>
      <c r="Q163" s="139">
        <f t="shared" si="10"/>
        <v>3733.3333333333335</v>
      </c>
      <c r="R163" s="163">
        <f t="shared" si="11"/>
        <v>0.95483870967741946</v>
      </c>
      <c r="S163" s="182"/>
      <c r="U163" s="65"/>
      <c r="V163" s="65"/>
      <c r="Y163" s="89"/>
      <c r="Z163" s="358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3"/>
        <v>0</v>
      </c>
      <c r="Q164" s="139">
        <f t="shared" ref="Q164:Q227" si="14">(AVERAGE(J164,L164,N164)/G164)*H164</f>
        <v>19200</v>
      </c>
      <c r="R164" s="163">
        <f t="shared" ref="R164:R227" si="15">P164/(P164+Q164)</f>
        <v>0</v>
      </c>
      <c r="S164" s="182"/>
      <c r="U164" s="65"/>
      <c r="V164" s="65"/>
      <c r="Y164" s="89"/>
      <c r="Z164" s="358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3"/>
        <v>0</v>
      </c>
      <c r="Q165" s="139">
        <f t="shared" si="14"/>
        <v>0</v>
      </c>
      <c r="R165" s="163" t="e">
        <f t="shared" si="15"/>
        <v>#DIV/0!</v>
      </c>
      <c r="S165" s="183" t="str">
        <f>D165</f>
        <v>SN-6 Ambient</v>
      </c>
      <c r="U165" s="65"/>
      <c r="V165" s="65"/>
      <c r="Y165" s="89"/>
      <c r="Z165" s="358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3"/>
        <v>666.66666666666674</v>
      </c>
      <c r="Q166" s="139">
        <f t="shared" si="14"/>
        <v>0</v>
      </c>
      <c r="R166" s="163">
        <f t="shared" si="15"/>
        <v>1</v>
      </c>
      <c r="S166" s="181">
        <f>(SUM(P165:P168)/(SUM(P165:Q168)))</f>
        <v>0.21549354618818303</v>
      </c>
      <c r="U166" s="65"/>
      <c r="V166" s="65"/>
      <c r="Y166" s="89"/>
      <c r="Z166" s="358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3"/>
        <v>32000</v>
      </c>
      <c r="Q167" s="139">
        <f t="shared" si="14"/>
        <v>1706.6666666666665</v>
      </c>
      <c r="R167" s="163">
        <f t="shared" si="15"/>
        <v>0.949367088607595</v>
      </c>
      <c r="S167" s="182"/>
      <c r="U167" s="65"/>
      <c r="V167" s="65"/>
      <c r="Y167" s="89"/>
      <c r="Z167" s="358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3"/>
        <v>0</v>
      </c>
      <c r="Q168" s="139">
        <f t="shared" si="14"/>
        <v>117216.66666666667</v>
      </c>
      <c r="R168" s="163">
        <f t="shared" si="15"/>
        <v>0</v>
      </c>
      <c r="S168" s="182"/>
      <c r="U168" s="65"/>
      <c r="V168" s="65"/>
      <c r="Y168" s="89"/>
      <c r="Z168" s="358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3"/>
        <v>1400</v>
      </c>
      <c r="Q169" s="139">
        <f t="shared" si="14"/>
        <v>233.33333333333331</v>
      </c>
      <c r="R169" s="163">
        <f t="shared" si="15"/>
        <v>0.85714285714285721</v>
      </c>
      <c r="S169" s="183" t="str">
        <f>D169</f>
        <v>K-10 Low</v>
      </c>
      <c r="U169" s="65"/>
      <c r="V169" s="65"/>
      <c r="Y169" s="89"/>
      <c r="Z169" s="358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3"/>
        <v>11000</v>
      </c>
      <c r="Q170" s="139">
        <f t="shared" si="14"/>
        <v>3333.3333333333335</v>
      </c>
      <c r="R170" s="163">
        <f t="shared" si="15"/>
        <v>0.7674418604651162</v>
      </c>
      <c r="S170" s="181">
        <f>(SUM(P169:P172)/(SUM(P169:Q172)))</f>
        <v>0.54103019538188279</v>
      </c>
      <c r="U170" s="65"/>
      <c r="V170" s="65"/>
      <c r="Y170" s="89"/>
      <c r="Z170" s="358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3"/>
        <v>45746.666666666664</v>
      </c>
      <c r="Q171" s="139">
        <f t="shared" si="14"/>
        <v>4380</v>
      </c>
      <c r="R171" s="163">
        <f t="shared" si="15"/>
        <v>0.91262135922330101</v>
      </c>
      <c r="S171" s="182"/>
      <c r="U171" s="65"/>
      <c r="V171" s="65"/>
      <c r="Y171" s="89"/>
      <c r="Z171" s="358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3"/>
        <v>2773.333333333333</v>
      </c>
      <c r="Q172" s="139">
        <f t="shared" si="14"/>
        <v>43733.333333333328</v>
      </c>
      <c r="R172" s="163">
        <f t="shared" si="15"/>
        <v>5.9633027522935776E-2</v>
      </c>
      <c r="S172" s="182"/>
      <c r="U172" s="65"/>
      <c r="V172" s="65"/>
      <c r="Y172" s="89"/>
      <c r="Z172" s="358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3"/>
        <v>30.555555555555554</v>
      </c>
      <c r="Q173" s="139">
        <f t="shared" si="14"/>
        <v>0</v>
      </c>
      <c r="R173" s="163">
        <f t="shared" si="15"/>
        <v>1</v>
      </c>
      <c r="S173" s="183" t="str">
        <f>D173</f>
        <v>HL-10 Ambient</v>
      </c>
      <c r="U173" s="65"/>
      <c r="V173" s="65"/>
      <c r="Y173" s="89"/>
      <c r="Z173" s="358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3"/>
        <v>49066.666666666672</v>
      </c>
      <c r="Q174" s="139">
        <f t="shared" si="14"/>
        <v>0</v>
      </c>
      <c r="R174" s="163">
        <f t="shared" si="15"/>
        <v>1</v>
      </c>
      <c r="S174" s="181">
        <f>(SUM(P173:P176)/(SUM(P173:Q176)))</f>
        <v>0.89880529579209911</v>
      </c>
      <c r="U174" s="65"/>
      <c r="V174" s="65"/>
      <c r="Y174" s="89"/>
      <c r="Z174" s="358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3"/>
        <v>44400</v>
      </c>
      <c r="Q175" s="139">
        <f t="shared" si="14"/>
        <v>493.33333333333331</v>
      </c>
      <c r="R175" s="163">
        <f t="shared" si="15"/>
        <v>0.98901098901098894</v>
      </c>
      <c r="S175" s="182"/>
      <c r="U175" s="65"/>
      <c r="V175" s="65"/>
      <c r="Y175" s="89"/>
      <c r="Z175" s="358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3"/>
        <v>0</v>
      </c>
      <c r="Q176" s="139">
        <f t="shared" si="14"/>
        <v>10033.333333333334</v>
      </c>
      <c r="R176" s="163">
        <f t="shared" si="15"/>
        <v>0</v>
      </c>
      <c r="S176" s="182"/>
      <c r="U176" s="65"/>
      <c r="V176" s="65"/>
      <c r="Y176" s="89"/>
      <c r="Z176" s="358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3"/>
        <v>87.5</v>
      </c>
      <c r="Q177" s="139">
        <f t="shared" si="14"/>
        <v>0</v>
      </c>
      <c r="R177" s="163">
        <f t="shared" si="15"/>
        <v>1</v>
      </c>
      <c r="S177" s="183" t="str">
        <f>D177</f>
        <v>HL-10 Low</v>
      </c>
      <c r="U177" s="65"/>
      <c r="V177" s="65"/>
      <c r="Y177" s="89"/>
      <c r="Z177" s="358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3"/>
        <v>41080</v>
      </c>
      <c r="Q178" s="139">
        <f t="shared" si="14"/>
        <v>0</v>
      </c>
      <c r="R178" s="163">
        <f t="shared" si="15"/>
        <v>1</v>
      </c>
      <c r="S178" s="181">
        <f>(SUM(P177:P180)/(SUM(P177:Q180)))</f>
        <v>0.85446251937349593</v>
      </c>
      <c r="U178" s="65"/>
      <c r="V178" s="65"/>
      <c r="Y178" s="89"/>
      <c r="Z178" s="358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3"/>
        <v>15166.666666666666</v>
      </c>
      <c r="Q179" s="139">
        <f t="shared" si="14"/>
        <v>0</v>
      </c>
      <c r="R179" s="163">
        <f t="shared" si="15"/>
        <v>1</v>
      </c>
      <c r="S179" s="182"/>
      <c r="U179" s="65"/>
      <c r="V179" s="65"/>
      <c r="Y179" s="89"/>
      <c r="Z179" s="358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3"/>
        <v>175</v>
      </c>
      <c r="Q180" s="139">
        <f t="shared" si="14"/>
        <v>9625</v>
      </c>
      <c r="R180" s="163">
        <f t="shared" si="15"/>
        <v>1.7857142857142856E-2</v>
      </c>
      <c r="S180" s="182"/>
      <c r="U180" s="65"/>
      <c r="V180" s="65"/>
      <c r="Y180" s="89"/>
      <c r="Z180" s="358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3"/>
        <v>2600</v>
      </c>
      <c r="Q181" s="139">
        <f t="shared" si="14"/>
        <v>0</v>
      </c>
      <c r="R181" s="163">
        <f t="shared" si="15"/>
        <v>1</v>
      </c>
      <c r="S181" s="183" t="str">
        <f>D181</f>
        <v>K-10 Ambient</v>
      </c>
      <c r="U181" s="65"/>
      <c r="V181" s="65"/>
      <c r="Y181" s="89"/>
      <c r="Z181" s="358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3"/>
        <v>29166.666666666664</v>
      </c>
      <c r="Q182" s="139">
        <f t="shared" si="14"/>
        <v>0</v>
      </c>
      <c r="R182" s="163">
        <f t="shared" si="15"/>
        <v>1</v>
      </c>
      <c r="S182" s="181">
        <f>(SUM(P181:P184)/(SUM(P181:Q184)))</f>
        <v>0.53214003164556967</v>
      </c>
      <c r="U182" s="65"/>
      <c r="V182" s="65"/>
      <c r="Y182" s="89"/>
      <c r="Z182" s="358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3"/>
        <v>54166.666666666664</v>
      </c>
      <c r="Q183" s="139">
        <f t="shared" si="14"/>
        <v>2600</v>
      </c>
      <c r="R183" s="163">
        <f t="shared" si="15"/>
        <v>0.95419847328244278</v>
      </c>
      <c r="S183" s="182"/>
      <c r="U183" s="65"/>
      <c r="V183" s="65"/>
      <c r="Y183" s="89"/>
      <c r="Z183" s="358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3"/>
        <v>3750</v>
      </c>
      <c r="Q184" s="139">
        <f t="shared" si="14"/>
        <v>76250</v>
      </c>
      <c r="R184" s="163">
        <f t="shared" si="15"/>
        <v>4.6875E-2</v>
      </c>
      <c r="S184" s="182"/>
      <c r="U184" s="65"/>
      <c r="V184" s="65"/>
      <c r="Y184" s="89"/>
      <c r="Z184" s="358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3"/>
        <v>1050</v>
      </c>
      <c r="Q185" s="139">
        <f t="shared" si="14"/>
        <v>0</v>
      </c>
      <c r="R185" s="163">
        <f t="shared" si="15"/>
        <v>1</v>
      </c>
      <c r="S185" s="183" t="str">
        <f>D185</f>
        <v>K-6 Ambient</v>
      </c>
      <c r="U185" s="65"/>
      <c r="V185" s="65"/>
      <c r="Y185" s="89"/>
      <c r="Z185" s="358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3"/>
        <v>2166.6666666666665</v>
      </c>
      <c r="Q186" s="139">
        <f t="shared" si="14"/>
        <v>0</v>
      </c>
      <c r="R186" s="163">
        <f t="shared" si="15"/>
        <v>1</v>
      </c>
      <c r="S186" s="181">
        <f>(SUM(P185:P188)/(SUM(P185:Q188)))</f>
        <v>0.64942345380793953</v>
      </c>
      <c r="Y186" s="89"/>
      <c r="Z186" s="358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3"/>
        <v>44280</v>
      </c>
      <c r="Q187" s="139">
        <f t="shared" si="14"/>
        <v>1440</v>
      </c>
      <c r="R187" s="163">
        <f t="shared" si="15"/>
        <v>0.96850393700787396</v>
      </c>
      <c r="S187" s="182"/>
      <c r="Y187" s="89"/>
      <c r="Z187" s="358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3"/>
        <v>0</v>
      </c>
      <c r="Q188" s="139">
        <f t="shared" si="14"/>
        <v>24200</v>
      </c>
      <c r="R188" s="163">
        <f t="shared" si="15"/>
        <v>0</v>
      </c>
      <c r="S188" s="182"/>
      <c r="Y188" s="89"/>
      <c r="Z188" s="358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3"/>
        <v>183.33333333333331</v>
      </c>
      <c r="Q189" s="139">
        <f t="shared" si="14"/>
        <v>0</v>
      </c>
      <c r="R189" s="163">
        <f t="shared" si="15"/>
        <v>1</v>
      </c>
      <c r="S189" s="183" t="str">
        <f>D189</f>
        <v>K-6 Low</v>
      </c>
      <c r="Y189" s="89"/>
      <c r="Z189" s="358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3"/>
        <v>1500</v>
      </c>
      <c r="Q190" s="139">
        <f t="shared" si="14"/>
        <v>0</v>
      </c>
      <c r="R190" s="163">
        <f t="shared" si="15"/>
        <v>1</v>
      </c>
      <c r="S190" s="181">
        <f>(SUM(P189:P192)/(SUM(P189:Q192)))</f>
        <v>0.9923641703377386</v>
      </c>
      <c r="Y190" s="89"/>
      <c r="Z190" s="358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3"/>
        <v>53550</v>
      </c>
      <c r="Q191" s="139">
        <f t="shared" si="14"/>
        <v>0</v>
      </c>
      <c r="R191" s="163">
        <f t="shared" si="15"/>
        <v>1</v>
      </c>
      <c r="S191" s="182"/>
      <c r="Y191" s="89"/>
      <c r="Z191" s="358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3"/>
        <v>1083.3333333333335</v>
      </c>
      <c r="Q192" s="123">
        <f t="shared" si="14"/>
        <v>433.33333333333331</v>
      </c>
      <c r="R192" s="172">
        <f t="shared" si="15"/>
        <v>0.7142857142857143</v>
      </c>
      <c r="S192" s="196"/>
      <c r="Y192" s="148"/>
      <c r="Z192" s="366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4"/>
        <v>0</v>
      </c>
      <c r="R193" s="194">
        <f t="shared" si="15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2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70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6">(AVERAGE(I194,K194,M194)/G194)*H194</f>
        <v>22646.666666666668</v>
      </c>
      <c r="Q194" s="124">
        <f t="shared" si="14"/>
        <v>0</v>
      </c>
      <c r="R194" s="161">
        <f t="shared" si="15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2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6"/>
        <v>30799.999999999996</v>
      </c>
      <c r="Q195" s="124">
        <f t="shared" si="14"/>
        <v>0</v>
      </c>
      <c r="R195" s="161">
        <f t="shared" si="15"/>
        <v>1</v>
      </c>
      <c r="S195" s="185"/>
      <c r="T195" s="81"/>
      <c r="U195" s="81"/>
      <c r="V195" s="81"/>
      <c r="Y195" s="87"/>
      <c r="Z195" s="362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6"/>
        <v>900</v>
      </c>
      <c r="Q196" s="124">
        <f t="shared" si="14"/>
        <v>4950</v>
      </c>
      <c r="R196" s="161">
        <f t="shared" si="15"/>
        <v>0.15384615384615385</v>
      </c>
      <c r="S196" s="188"/>
      <c r="T196" s="81"/>
      <c r="U196" s="81"/>
      <c r="V196" s="81"/>
      <c r="Y196" s="87"/>
      <c r="Z196" s="362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6"/>
        <v>150</v>
      </c>
      <c r="Q197" s="124">
        <f t="shared" si="14"/>
        <v>0</v>
      </c>
      <c r="R197" s="161">
        <f t="shared" si="15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2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6"/>
        <v>1944.4444444444446</v>
      </c>
      <c r="Q198" s="124">
        <f t="shared" si="14"/>
        <v>416.66666666666663</v>
      </c>
      <c r="R198" s="161">
        <f t="shared" si="15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2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6"/>
        <v>67733.333333333343</v>
      </c>
      <c r="Q199" s="124">
        <f t="shared" si="14"/>
        <v>2666.666666666667</v>
      </c>
      <c r="R199" s="161">
        <f t="shared" si="15"/>
        <v>0.96212121212121204</v>
      </c>
      <c r="S199" s="188"/>
      <c r="T199" s="81"/>
      <c r="U199" s="81"/>
      <c r="V199" s="81"/>
      <c r="Y199" s="87"/>
      <c r="Z199" s="362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6"/>
        <v>183.33333333333331</v>
      </c>
      <c r="Q200" s="124">
        <f t="shared" si="14"/>
        <v>31350</v>
      </c>
      <c r="R200" s="161">
        <f t="shared" si="15"/>
        <v>5.8139534883720929E-3</v>
      </c>
      <c r="S200" s="188"/>
      <c r="T200" s="81"/>
      <c r="U200" s="81"/>
      <c r="V200" s="81"/>
      <c r="Y200" s="87"/>
      <c r="Z200" s="362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6"/>
        <v>991.66666666666674</v>
      </c>
      <c r="Q201" s="124">
        <f t="shared" si="14"/>
        <v>0</v>
      </c>
      <c r="R201" s="161">
        <f t="shared" si="15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2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6"/>
        <v>100200</v>
      </c>
      <c r="Q202" s="124">
        <f t="shared" si="14"/>
        <v>1200</v>
      </c>
      <c r="R202" s="161">
        <f t="shared" si="15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2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6"/>
        <v>7733.333333333333</v>
      </c>
      <c r="Q203" s="124">
        <f t="shared" si="14"/>
        <v>6283.333333333333</v>
      </c>
      <c r="R203" s="161">
        <f t="shared" si="15"/>
        <v>0.55172413793103448</v>
      </c>
      <c r="S203" s="188"/>
      <c r="T203" s="81"/>
      <c r="U203" s="81"/>
      <c r="V203" s="81"/>
      <c r="Y203" s="87"/>
      <c r="Z203" s="362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6"/>
        <v>3000</v>
      </c>
      <c r="Q204" s="124">
        <f t="shared" si="14"/>
        <v>14750</v>
      </c>
      <c r="R204" s="161">
        <f t="shared" si="15"/>
        <v>0.16901408450704225</v>
      </c>
      <c r="S204" s="188"/>
      <c r="T204" s="81"/>
      <c r="U204" s="81"/>
      <c r="V204" s="81"/>
      <c r="Y204" s="87"/>
      <c r="Z204" s="362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6"/>
        <v>2010</v>
      </c>
      <c r="Q205" s="124">
        <f t="shared" si="14"/>
        <v>0</v>
      </c>
      <c r="R205" s="161">
        <f t="shared" si="15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2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6"/>
        <v>35400</v>
      </c>
      <c r="Q206" s="124">
        <f t="shared" si="14"/>
        <v>1200</v>
      </c>
      <c r="R206" s="161">
        <f t="shared" si="15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2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6"/>
        <v>8313.3333333333339</v>
      </c>
      <c r="Q207" s="124">
        <f t="shared" si="14"/>
        <v>773.33333333333326</v>
      </c>
      <c r="R207" s="161">
        <f t="shared" si="15"/>
        <v>0.91489361702127658</v>
      </c>
      <c r="S207" s="188"/>
      <c r="T207" s="81"/>
      <c r="U207" s="81"/>
      <c r="V207" s="81"/>
      <c r="Y207" s="87"/>
      <c r="Z207" s="362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6"/>
        <v>380</v>
      </c>
      <c r="Q208" s="124">
        <f t="shared" si="14"/>
        <v>3736.666666666667</v>
      </c>
      <c r="R208" s="161">
        <f t="shared" si="15"/>
        <v>9.2307692307692299E-2</v>
      </c>
      <c r="S208" s="188"/>
      <c r="T208" s="81"/>
      <c r="U208" s="81"/>
      <c r="V208" s="81"/>
      <c r="Y208" s="87"/>
      <c r="Z208" s="362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6"/>
        <v>3750.0000000000005</v>
      </c>
      <c r="Q209" s="124">
        <f t="shared" si="14"/>
        <v>0</v>
      </c>
      <c r="R209" s="161">
        <f t="shared" si="15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2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6"/>
        <v>33120</v>
      </c>
      <c r="Q210" s="124">
        <f t="shared" si="14"/>
        <v>960</v>
      </c>
      <c r="R210" s="161">
        <f t="shared" si="15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2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6"/>
        <v>2773.333333333333</v>
      </c>
      <c r="Q211" s="124">
        <f t="shared" si="14"/>
        <v>1040</v>
      </c>
      <c r="R211" s="161">
        <f t="shared" si="15"/>
        <v>0.72727272727272729</v>
      </c>
      <c r="S211" s="188"/>
      <c r="T211" s="81"/>
      <c r="U211" s="81"/>
      <c r="V211" s="81"/>
      <c r="Y211" s="87"/>
      <c r="Z211" s="362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6"/>
        <v>333.33333333333331</v>
      </c>
      <c r="Q212" s="124">
        <f t="shared" si="14"/>
        <v>2333.3333333333335</v>
      </c>
      <c r="R212" s="161">
        <f t="shared" si="15"/>
        <v>0.12499999999999997</v>
      </c>
      <c r="S212" s="188"/>
      <c r="T212" s="81"/>
      <c r="U212" s="81"/>
      <c r="V212" s="81"/>
      <c r="Y212" s="87"/>
      <c r="Z212" s="362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6"/>
        <v>300</v>
      </c>
      <c r="Q213" s="124">
        <f t="shared" si="14"/>
        <v>0</v>
      </c>
      <c r="R213" s="161">
        <f t="shared" si="15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2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6"/>
        <v>44280</v>
      </c>
      <c r="Q214" s="124">
        <f t="shared" si="14"/>
        <v>0</v>
      </c>
      <c r="R214" s="161">
        <f t="shared" si="15"/>
        <v>1</v>
      </c>
      <c r="S214" s="187">
        <f>(SUM(P213:P216)/(SUM(P213:Q216)))</f>
        <v>0.96783803913602817</v>
      </c>
      <c r="T214" s="81"/>
      <c r="Y214" s="87"/>
      <c r="Z214" s="362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6"/>
        <v>2833.3333333333335</v>
      </c>
      <c r="Q215" s="124">
        <f t="shared" si="14"/>
        <v>1000</v>
      </c>
      <c r="R215" s="161">
        <f t="shared" si="15"/>
        <v>0.73913043478260876</v>
      </c>
      <c r="S215" s="188"/>
      <c r="T215" s="81"/>
      <c r="Y215" s="87"/>
      <c r="Z215" s="362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6"/>
        <v>233.33333333333331</v>
      </c>
      <c r="Q216" s="124">
        <f t="shared" si="14"/>
        <v>583.33333333333337</v>
      </c>
      <c r="R216" s="161">
        <f t="shared" si="15"/>
        <v>0.28571428571428564</v>
      </c>
      <c r="S216" s="188"/>
      <c r="T216" s="81"/>
      <c r="Y216" s="87"/>
      <c r="Z216" s="362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6"/>
        <v>0</v>
      </c>
      <c r="Q217" s="124">
        <f t="shared" si="14"/>
        <v>0</v>
      </c>
      <c r="R217" s="161" t="e">
        <f t="shared" si="15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2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6"/>
        <v>0</v>
      </c>
      <c r="Q218" s="124">
        <f t="shared" si="14"/>
        <v>0</v>
      </c>
      <c r="R218" s="161" t="e">
        <f t="shared" si="15"/>
        <v>#DIV/0!</v>
      </c>
      <c r="S218" s="187">
        <f>(SUM(P217:P220)/(SUM(P217:Q220)))</f>
        <v>0.97478646142602654</v>
      </c>
      <c r="T218" s="81"/>
      <c r="Y218" s="87"/>
      <c r="Z218" s="362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6"/>
        <v>70766.666666666657</v>
      </c>
      <c r="Q219" s="124">
        <f t="shared" si="14"/>
        <v>1100</v>
      </c>
      <c r="R219" s="161">
        <f t="shared" si="15"/>
        <v>0.98469387755102045</v>
      </c>
      <c r="S219" s="185"/>
      <c r="T219" s="81"/>
      <c r="Y219" s="87"/>
      <c r="Z219" s="362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6"/>
        <v>370</v>
      </c>
      <c r="Q220" s="124">
        <f t="shared" si="14"/>
        <v>740</v>
      </c>
      <c r="R220" s="161">
        <f t="shared" si="15"/>
        <v>0.33333333333333331</v>
      </c>
      <c r="S220" s="188"/>
      <c r="T220" s="81"/>
      <c r="Y220" s="87"/>
      <c r="Z220" s="362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6"/>
        <v>600</v>
      </c>
      <c r="Q221" s="124">
        <f t="shared" si="14"/>
        <v>0</v>
      </c>
      <c r="R221" s="161">
        <f t="shared" si="15"/>
        <v>1</v>
      </c>
      <c r="S221" s="189" t="str">
        <f>D221</f>
        <v>NF-10 Ambient</v>
      </c>
      <c r="Y221" s="87" t="str">
        <f>D221</f>
        <v>NF-10 Ambient</v>
      </c>
      <c r="Z221" s="362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6"/>
        <v>10166.666666666666</v>
      </c>
      <c r="Q222" s="124">
        <f t="shared" si="14"/>
        <v>0</v>
      </c>
      <c r="R222" s="161">
        <f t="shared" si="15"/>
        <v>1</v>
      </c>
      <c r="S222" s="187">
        <f>(SUM(P221:P224)/(SUM(P221:Q224)))</f>
        <v>0.8967977878868969</v>
      </c>
      <c r="Y222" s="87"/>
      <c r="Z222" s="362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6"/>
        <v>72366.666666666657</v>
      </c>
      <c r="Q223" s="124">
        <f t="shared" si="14"/>
        <v>433.33333333333331</v>
      </c>
      <c r="R223" s="161">
        <f t="shared" si="15"/>
        <v>0.99404761904761907</v>
      </c>
      <c r="S223" s="188"/>
      <c r="Y223" s="87"/>
      <c r="Z223" s="362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6"/>
        <v>650</v>
      </c>
      <c r="Q224" s="124">
        <f t="shared" si="14"/>
        <v>9208.3333333333321</v>
      </c>
      <c r="R224" s="161">
        <f t="shared" si="15"/>
        <v>6.5934065934065936E-2</v>
      </c>
      <c r="S224" s="188"/>
      <c r="Y224" s="87"/>
      <c r="Z224" s="362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6"/>
        <v>0</v>
      </c>
      <c r="Q225" s="124">
        <f t="shared" si="14"/>
        <v>0</v>
      </c>
      <c r="R225" s="161" t="e">
        <f t="shared" si="15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2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6"/>
        <v>17000</v>
      </c>
      <c r="Q226" s="124">
        <f t="shared" si="14"/>
        <v>0</v>
      </c>
      <c r="R226" s="161">
        <f t="shared" si="15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2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6"/>
        <v>20500</v>
      </c>
      <c r="Q227" s="124">
        <f t="shared" si="14"/>
        <v>333.33333333333331</v>
      </c>
      <c r="R227" s="161">
        <f t="shared" si="15"/>
        <v>0.9840000000000001</v>
      </c>
      <c r="S227" s="188"/>
      <c r="T227" s="81"/>
      <c r="U227" s="81"/>
      <c r="V227" s="81"/>
      <c r="Y227" s="87"/>
      <c r="Z227" s="362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6"/>
        <v>650</v>
      </c>
      <c r="Q228" s="124">
        <f t="shared" ref="Q228:Q291" si="17">(AVERAGE(J228,L228,N228)/G228)*H228</f>
        <v>2210</v>
      </c>
      <c r="R228" s="161">
        <f t="shared" ref="R228:R291" si="18">P228/(P228+Q228)</f>
        <v>0.22727272727272727</v>
      </c>
      <c r="S228" s="188"/>
      <c r="T228" s="81"/>
      <c r="U228" s="81"/>
      <c r="V228" s="81"/>
      <c r="Y228" s="87"/>
      <c r="Z228" s="362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6"/>
        <v>0</v>
      </c>
      <c r="Q229" s="124">
        <f t="shared" si="17"/>
        <v>0</v>
      </c>
      <c r="R229" s="161" t="e">
        <f t="shared" si="18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2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6"/>
        <v>3120</v>
      </c>
      <c r="Q230" s="124">
        <f t="shared" si="17"/>
        <v>0</v>
      </c>
      <c r="R230" s="161">
        <f t="shared" si="18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2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6"/>
        <v>20766.666666666668</v>
      </c>
      <c r="Q231" s="124">
        <f t="shared" si="17"/>
        <v>233.33333333333331</v>
      </c>
      <c r="R231" s="161">
        <f t="shared" si="18"/>
        <v>0.98888888888888893</v>
      </c>
      <c r="S231" s="188"/>
      <c r="T231" s="81"/>
      <c r="U231" s="81"/>
      <c r="V231" s="81"/>
      <c r="Y231" s="87"/>
      <c r="Z231" s="362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6"/>
        <v>266.66666666666663</v>
      </c>
      <c r="Q232" s="124">
        <f t="shared" si="17"/>
        <v>32800</v>
      </c>
      <c r="R232" s="161">
        <f t="shared" si="18"/>
        <v>8.0645161290322578E-3</v>
      </c>
      <c r="S232" s="188"/>
      <c r="T232" s="81"/>
      <c r="U232" s="81"/>
      <c r="V232" s="81"/>
      <c r="Y232" s="87"/>
      <c r="Z232" s="362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6"/>
        <v>1650</v>
      </c>
      <c r="Q233" s="124">
        <f t="shared" si="17"/>
        <v>0</v>
      </c>
      <c r="R233" s="161">
        <f t="shared" si="18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2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6"/>
        <v>48816.666666666664</v>
      </c>
      <c r="Q234" s="124">
        <f t="shared" si="17"/>
        <v>0</v>
      </c>
      <c r="R234" s="161">
        <f t="shared" si="18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2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6"/>
        <v>23920</v>
      </c>
      <c r="Q235" s="124">
        <f t="shared" si="17"/>
        <v>173.33333333333331</v>
      </c>
      <c r="R235" s="161">
        <f t="shared" si="18"/>
        <v>0.9928057553956835</v>
      </c>
      <c r="S235" s="188"/>
      <c r="T235" s="81"/>
      <c r="U235" s="81"/>
      <c r="V235" s="81"/>
      <c r="Y235" s="87"/>
      <c r="Z235" s="362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6"/>
        <v>2916.666666666667</v>
      </c>
      <c r="Q236" s="124">
        <f t="shared" si="17"/>
        <v>5133.333333333333</v>
      </c>
      <c r="R236" s="161">
        <f t="shared" si="18"/>
        <v>0.3623188405797102</v>
      </c>
      <c r="S236" s="188"/>
      <c r="T236" s="81"/>
      <c r="U236" s="81"/>
      <c r="V236" s="81"/>
      <c r="Y236" s="87"/>
      <c r="Z236" s="362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6"/>
        <v>3410</v>
      </c>
      <c r="Q237" s="124">
        <f t="shared" si="17"/>
        <v>0</v>
      </c>
      <c r="R237" s="161">
        <f t="shared" si="18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2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6"/>
        <v>46666.666666666672</v>
      </c>
      <c r="Q238" s="124">
        <f t="shared" si="17"/>
        <v>0</v>
      </c>
      <c r="R238" s="161">
        <f t="shared" si="18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2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6"/>
        <v>36000</v>
      </c>
      <c r="Q239" s="124">
        <f t="shared" si="17"/>
        <v>0</v>
      </c>
      <c r="R239" s="161">
        <f t="shared" si="18"/>
        <v>1</v>
      </c>
      <c r="S239" s="188"/>
      <c r="T239" s="81"/>
      <c r="U239" s="81"/>
      <c r="V239" s="81"/>
      <c r="Y239" s="87"/>
      <c r="Z239" s="362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6"/>
        <v>375</v>
      </c>
      <c r="Q240" s="124">
        <f t="shared" si="17"/>
        <v>20500</v>
      </c>
      <c r="R240" s="161">
        <f t="shared" si="18"/>
        <v>1.7964071856287425E-2</v>
      </c>
      <c r="S240" s="188"/>
      <c r="T240" s="81"/>
      <c r="U240" s="81"/>
      <c r="V240" s="81"/>
      <c r="Y240" s="87"/>
      <c r="Z240" s="362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6"/>
        <v>3616.666666666667</v>
      </c>
      <c r="Q241" s="124">
        <f t="shared" si="17"/>
        <v>116.66666666666666</v>
      </c>
      <c r="R241" s="161">
        <f t="shared" si="18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2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6"/>
        <v>29666.666666666668</v>
      </c>
      <c r="Q242" s="124">
        <f t="shared" si="17"/>
        <v>0</v>
      </c>
      <c r="R242" s="161">
        <f t="shared" si="18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2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6"/>
        <v>33106.666666666664</v>
      </c>
      <c r="Q243" s="124">
        <f t="shared" si="17"/>
        <v>173.33333333333331</v>
      </c>
      <c r="R243" s="161">
        <f t="shared" si="18"/>
        <v>0.99479166666666663</v>
      </c>
      <c r="S243" s="188"/>
      <c r="T243" s="81"/>
      <c r="U243" s="81"/>
      <c r="V243" s="81"/>
      <c r="Y243" s="87"/>
      <c r="Z243" s="362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6"/>
        <v>816.66666666666674</v>
      </c>
      <c r="Q244" s="124">
        <f t="shared" si="17"/>
        <v>11900</v>
      </c>
      <c r="R244" s="161">
        <f t="shared" si="18"/>
        <v>6.4220183486238536E-2</v>
      </c>
      <c r="S244" s="188"/>
      <c r="T244" s="81"/>
      <c r="U244" s="81"/>
      <c r="V244" s="81"/>
      <c r="Y244" s="87"/>
      <c r="Z244" s="362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6"/>
        <v>2133.333333333333</v>
      </c>
      <c r="Q245" s="124">
        <f t="shared" si="17"/>
        <v>0</v>
      </c>
      <c r="R245" s="161">
        <f t="shared" si="18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2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6"/>
        <v>40600</v>
      </c>
      <c r="Q246" s="124">
        <f t="shared" si="17"/>
        <v>200</v>
      </c>
      <c r="R246" s="161">
        <f t="shared" si="18"/>
        <v>0.99509803921568629</v>
      </c>
      <c r="S246" s="187">
        <f>(SUM(P245:P248)/(SUM(P245:Q248)))</f>
        <v>0.99785207990262759</v>
      </c>
      <c r="T246" s="81"/>
      <c r="Y246" s="87"/>
      <c r="Z246" s="362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6"/>
        <v>49680</v>
      </c>
      <c r="Q247" s="124">
        <f t="shared" si="17"/>
        <v>0</v>
      </c>
      <c r="R247" s="161">
        <f t="shared" si="18"/>
        <v>1</v>
      </c>
      <c r="S247" s="188"/>
      <c r="T247" s="81"/>
      <c r="Y247" s="87"/>
      <c r="Z247" s="362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6"/>
        <v>500</v>
      </c>
      <c r="Q248" s="124">
        <f t="shared" si="17"/>
        <v>0</v>
      </c>
      <c r="R248" s="161">
        <f t="shared" si="18"/>
        <v>1</v>
      </c>
      <c r="S248" s="188"/>
      <c r="T248" s="81"/>
      <c r="Y248" s="87"/>
      <c r="Z248" s="362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6"/>
        <v>812.5</v>
      </c>
      <c r="Q249" s="124">
        <f t="shared" si="17"/>
        <v>0</v>
      </c>
      <c r="R249" s="161">
        <f t="shared" si="18"/>
        <v>1</v>
      </c>
      <c r="S249" s="189" t="str">
        <f>D249</f>
        <v>K-6 Low</v>
      </c>
      <c r="T249" s="81"/>
      <c r="Y249" s="87" t="str">
        <f>D249</f>
        <v>K-6 Low</v>
      </c>
      <c r="Z249" s="362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6"/>
        <v>866.66666666666663</v>
      </c>
      <c r="Q250" s="124">
        <f t="shared" si="17"/>
        <v>0</v>
      </c>
      <c r="R250" s="161">
        <f t="shared" si="18"/>
        <v>1</v>
      </c>
      <c r="S250" s="187">
        <f>(SUM(P249:P252)/(SUM(P249:Q252)))</f>
        <v>0.96843152282029121</v>
      </c>
      <c r="T250" s="81"/>
      <c r="Y250" s="87"/>
      <c r="Z250" s="362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6"/>
        <v>46200</v>
      </c>
      <c r="Q251" s="124">
        <f t="shared" si="17"/>
        <v>0</v>
      </c>
      <c r="R251" s="161">
        <f t="shared" si="18"/>
        <v>1</v>
      </c>
      <c r="S251" s="188"/>
      <c r="T251" s="81"/>
      <c r="Y251" s="87"/>
      <c r="Z251" s="362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6"/>
        <v>1613.3333333333333</v>
      </c>
      <c r="Q252" s="141">
        <f t="shared" si="17"/>
        <v>1613.3333333333333</v>
      </c>
      <c r="R252" s="164">
        <f t="shared" si="18"/>
        <v>0.5</v>
      </c>
      <c r="S252" s="199"/>
      <c r="Y252" s="140"/>
      <c r="Z252" s="364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17"/>
        <v>133.33333333333331</v>
      </c>
      <c r="R253" s="171">
        <f t="shared" si="18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2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1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19">(AVERAGE(I254,K254,M254)/G254)*H254</f>
        <v>33300</v>
      </c>
      <c r="Q254" s="120">
        <f t="shared" si="17"/>
        <v>2200</v>
      </c>
      <c r="R254" s="106">
        <f t="shared" si="18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8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19"/>
        <v>49166.666666666672</v>
      </c>
      <c r="Q255" s="120">
        <f t="shared" si="17"/>
        <v>1458.3333333333335</v>
      </c>
      <c r="R255" s="106">
        <f t="shared" si="18"/>
        <v>0.97119341563785999</v>
      </c>
      <c r="S255" s="179"/>
      <c r="T255" s="65"/>
      <c r="U255" s="65"/>
      <c r="V255" s="65"/>
      <c r="Y255" s="89"/>
      <c r="Z255" s="358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19"/>
        <v>14220</v>
      </c>
      <c r="Q256" s="120">
        <f t="shared" si="17"/>
        <v>58140</v>
      </c>
      <c r="R256" s="106">
        <f t="shared" si="18"/>
        <v>0.19651741293532338</v>
      </c>
      <c r="S256" s="182"/>
      <c r="T256" s="65"/>
      <c r="U256" s="65"/>
      <c r="V256" s="65"/>
      <c r="Y256" s="89"/>
      <c r="Z256" s="358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19"/>
        <v>333.33333333333331</v>
      </c>
      <c r="Q257" s="120">
        <f t="shared" si="17"/>
        <v>0</v>
      </c>
      <c r="R257" s="106">
        <f t="shared" si="18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2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19"/>
        <v>4400</v>
      </c>
      <c r="Q258" s="120">
        <f t="shared" si="17"/>
        <v>600</v>
      </c>
      <c r="R258" s="106">
        <f t="shared" si="18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8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19"/>
        <v>65090</v>
      </c>
      <c r="Q259" s="120">
        <f t="shared" si="17"/>
        <v>1380</v>
      </c>
      <c r="R259" s="106">
        <f t="shared" si="18"/>
        <v>0.97923875432525953</v>
      </c>
      <c r="S259" s="182"/>
      <c r="T259" s="65"/>
      <c r="U259" s="65"/>
      <c r="V259" s="65"/>
      <c r="Y259" s="89"/>
      <c r="Z259" s="358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19"/>
        <v>0</v>
      </c>
      <c r="Q260" s="120">
        <f t="shared" si="17"/>
        <v>14536.666666666668</v>
      </c>
      <c r="R260" s="106">
        <f t="shared" si="18"/>
        <v>0</v>
      </c>
      <c r="S260" s="182"/>
      <c r="T260" s="65"/>
      <c r="U260" s="65"/>
      <c r="V260" s="65"/>
      <c r="Y260" s="89"/>
      <c r="Z260" s="358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19"/>
        <v>30333.333333333332</v>
      </c>
      <c r="Q261" s="120">
        <f t="shared" si="17"/>
        <v>0</v>
      </c>
      <c r="R261" s="106">
        <f t="shared" si="18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2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19"/>
        <v>61366.666666666672</v>
      </c>
      <c r="Q262" s="120">
        <f t="shared" si="17"/>
        <v>6533.3333333333339</v>
      </c>
      <c r="R262" s="106">
        <f t="shared" si="18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8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19"/>
        <v>32700.000000000004</v>
      </c>
      <c r="Q263" s="120">
        <f t="shared" si="17"/>
        <v>300</v>
      </c>
      <c r="R263" s="106">
        <f t="shared" si="18"/>
        <v>0.99090909090909107</v>
      </c>
      <c r="S263" s="182"/>
      <c r="T263" s="65"/>
      <c r="U263" s="65"/>
      <c r="V263" s="65"/>
      <c r="Y263" s="89"/>
      <c r="Z263" s="358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17"/>
        <v>8410</v>
      </c>
      <c r="R264" s="106">
        <f t="shared" si="18"/>
        <v>0.39583333333333331</v>
      </c>
      <c r="S264" s="182"/>
      <c r="T264" s="65"/>
      <c r="U264" s="65"/>
      <c r="V264" s="65"/>
      <c r="Y264" s="89"/>
      <c r="Z264" s="358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17"/>
        <v>1200</v>
      </c>
      <c r="R265" s="106">
        <f t="shared" si="18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2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19"/>
        <v>16800</v>
      </c>
      <c r="Q266" s="120">
        <f t="shared" si="17"/>
        <v>7600</v>
      </c>
      <c r="R266" s="106">
        <f t="shared" si="18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8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19"/>
        <v>89833.333333333343</v>
      </c>
      <c r="Q267" s="120">
        <f t="shared" si="17"/>
        <v>233.33333333333331</v>
      </c>
      <c r="R267" s="106">
        <f t="shared" si="18"/>
        <v>0.99740932642487057</v>
      </c>
      <c r="S267" s="182"/>
      <c r="T267" s="65"/>
      <c r="U267" s="65"/>
      <c r="V267" s="65"/>
      <c r="W267" s="62" t="s">
        <v>206</v>
      </c>
      <c r="Y267" s="89"/>
      <c r="Z267" s="358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19"/>
        <v>5100</v>
      </c>
      <c r="Q268" s="120">
        <f t="shared" si="17"/>
        <v>8600</v>
      </c>
      <c r="R268" s="106">
        <f t="shared" si="18"/>
        <v>0.37226277372262773</v>
      </c>
      <c r="S268" s="182"/>
      <c r="T268" s="65"/>
      <c r="U268" s="65"/>
      <c r="V268" s="65"/>
      <c r="W268" s="62" t="s">
        <v>206</v>
      </c>
      <c r="Y268" s="89"/>
      <c r="Z268" s="358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19"/>
        <v>1200</v>
      </c>
      <c r="Q269" s="120">
        <f t="shared" si="17"/>
        <v>200</v>
      </c>
      <c r="R269" s="106">
        <f t="shared" si="18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2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19"/>
        <v>21233.333333333332</v>
      </c>
      <c r="Q270" s="120">
        <f t="shared" si="17"/>
        <v>3033.333333333333</v>
      </c>
      <c r="R270" s="106">
        <f t="shared" si="18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8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19"/>
        <v>2683.3333333333335</v>
      </c>
      <c r="Q271" s="120">
        <f t="shared" si="17"/>
        <v>350</v>
      </c>
      <c r="R271" s="106">
        <f t="shared" si="18"/>
        <v>0.88461538461538458</v>
      </c>
      <c r="S271" s="182"/>
      <c r="T271" s="65"/>
      <c r="U271" s="65"/>
      <c r="V271" s="65"/>
      <c r="Y271" s="89"/>
      <c r="Z271" s="358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19"/>
        <v>0</v>
      </c>
      <c r="Q272" s="120">
        <f t="shared" si="17"/>
        <v>1473.3333333333333</v>
      </c>
      <c r="R272" s="106">
        <f t="shared" si="18"/>
        <v>0</v>
      </c>
      <c r="S272" s="182"/>
      <c r="T272" s="65"/>
      <c r="U272" s="65"/>
      <c r="V272" s="65"/>
      <c r="Y272" s="89"/>
      <c r="Z272" s="358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19"/>
        <v>1866.6666666666667</v>
      </c>
      <c r="Q273" s="120">
        <f t="shared" si="17"/>
        <v>1066.6666666666665</v>
      </c>
      <c r="R273" s="106">
        <f t="shared" si="18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2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19"/>
        <v>19550</v>
      </c>
      <c r="Q274" s="120">
        <f t="shared" si="17"/>
        <v>6133.333333333333</v>
      </c>
      <c r="R274" s="106">
        <f t="shared" si="18"/>
        <v>0.76119402985074636</v>
      </c>
      <c r="S274" s="181">
        <f>(SUM(P273:P276)/(SUM(P273:Q276)))</f>
        <v>0.73128702207862151</v>
      </c>
      <c r="T274" s="65"/>
      <c r="Y274" s="89"/>
      <c r="Z274" s="358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19"/>
        <v>1100</v>
      </c>
      <c r="Q275" s="120">
        <f t="shared" si="17"/>
        <v>300</v>
      </c>
      <c r="R275" s="106">
        <f t="shared" si="18"/>
        <v>0.7857142857142857</v>
      </c>
      <c r="S275" s="182"/>
      <c r="T275" s="65"/>
      <c r="Y275" s="89"/>
      <c r="Z275" s="358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19"/>
        <v>116.66666666666666</v>
      </c>
      <c r="Q276" s="120">
        <f t="shared" si="17"/>
        <v>816.66666666666674</v>
      </c>
      <c r="R276" s="106">
        <f t="shared" si="18"/>
        <v>0.12499999999999999</v>
      </c>
      <c r="S276" s="182"/>
      <c r="T276" s="65"/>
      <c r="Y276" s="89"/>
      <c r="Z276" s="358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19"/>
        <v>0</v>
      </c>
      <c r="Q277" s="120">
        <f t="shared" si="17"/>
        <v>0</v>
      </c>
      <c r="R277" s="106" t="e">
        <f t="shared" si="18"/>
        <v>#DIV/0!</v>
      </c>
      <c r="S277" s="180" t="str">
        <f>D277</f>
        <v>HL-6 Low</v>
      </c>
      <c r="T277" s="65"/>
      <c r="Y277" s="89" t="str">
        <f>D277</f>
        <v>HL-6 Low</v>
      </c>
      <c r="Z277" s="352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19"/>
        <v>0</v>
      </c>
      <c r="Q278" s="120">
        <f t="shared" si="17"/>
        <v>0</v>
      </c>
      <c r="R278" s="106" t="e">
        <f t="shared" si="18"/>
        <v>#DIV/0!</v>
      </c>
      <c r="S278" s="181">
        <f>(SUM(P277:P280)/(SUM(P277:Q280)))</f>
        <v>0.97701149425287348</v>
      </c>
      <c r="T278" s="65"/>
      <c r="Y278" s="89"/>
      <c r="Z278" s="358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19"/>
        <v>28333.333333333332</v>
      </c>
      <c r="Q279" s="120">
        <f t="shared" si="17"/>
        <v>0</v>
      </c>
      <c r="R279" s="106">
        <f t="shared" si="18"/>
        <v>1</v>
      </c>
      <c r="S279" s="179"/>
      <c r="T279" s="65"/>
      <c r="Y279" s="89"/>
      <c r="Z279" s="358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17"/>
        <v>666.66666666666674</v>
      </c>
      <c r="R280" s="106">
        <f t="shared" si="18"/>
        <v>0</v>
      </c>
      <c r="S280" s="182"/>
      <c r="T280" s="65"/>
      <c r="Y280" s="89"/>
      <c r="Z280" s="358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19"/>
        <v>0</v>
      </c>
      <c r="Q281" s="120">
        <f t="shared" si="17"/>
        <v>0</v>
      </c>
      <c r="R281" s="106" t="e">
        <f t="shared" si="18"/>
        <v>#DIV/0!</v>
      </c>
      <c r="S281" s="183" t="str">
        <f>D281</f>
        <v>HL-6 Ambient</v>
      </c>
      <c r="T281" s="65"/>
      <c r="Y281" s="89" t="str">
        <f>D281</f>
        <v>HL-6 Ambient</v>
      </c>
      <c r="Z281" s="352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19"/>
        <v>0</v>
      </c>
      <c r="Q282" s="120">
        <f t="shared" si="17"/>
        <v>0</v>
      </c>
      <c r="R282" s="106" t="e">
        <f t="shared" si="18"/>
        <v>#DIV/0!</v>
      </c>
      <c r="S282" s="181">
        <f>(SUM(P281:P284)/(SUM(P281:Q284)))</f>
        <v>0.97079556898288022</v>
      </c>
      <c r="T282" s="65"/>
      <c r="Y282" s="89"/>
      <c r="Z282" s="358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19"/>
        <v>55333.333333333336</v>
      </c>
      <c r="Q283" s="120">
        <f t="shared" si="17"/>
        <v>333.33333333333331</v>
      </c>
      <c r="R283" s="106">
        <f t="shared" si="18"/>
        <v>0.99401197604790414</v>
      </c>
      <c r="S283" s="182"/>
      <c r="T283" s="65"/>
      <c r="Y283" s="89"/>
      <c r="Z283" s="358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19"/>
        <v>8933.3333333333321</v>
      </c>
      <c r="Q284" s="120">
        <f t="shared" si="17"/>
        <v>1600</v>
      </c>
      <c r="R284" s="106">
        <f t="shared" si="18"/>
        <v>0.84810126582278478</v>
      </c>
      <c r="S284" s="182"/>
      <c r="T284" s="65"/>
      <c r="Y284" s="89"/>
      <c r="Z284" s="358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19"/>
        <v>466.66666666666663</v>
      </c>
      <c r="Q285" s="120">
        <f t="shared" si="17"/>
        <v>116.66666666666666</v>
      </c>
      <c r="R285" s="106">
        <f t="shared" si="18"/>
        <v>0.8</v>
      </c>
      <c r="S285" s="183" t="str">
        <f>D285</f>
        <v>NF-10 Ambient</v>
      </c>
      <c r="Y285" s="89" t="str">
        <f>D285</f>
        <v>NF-10 Ambient</v>
      </c>
      <c r="Z285" s="352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19"/>
        <v>15400</v>
      </c>
      <c r="Q286" s="120">
        <f t="shared" si="17"/>
        <v>1466.6666666666665</v>
      </c>
      <c r="R286" s="106">
        <f t="shared" si="18"/>
        <v>0.91304347826086951</v>
      </c>
      <c r="S286" s="181">
        <f>(SUM(P285:P288)/(SUM(P285:Q288)))</f>
        <v>0.77275211806504518</v>
      </c>
      <c r="Y286" s="89"/>
      <c r="Z286" s="358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19"/>
        <v>75716.666666666657</v>
      </c>
      <c r="Q287" s="120">
        <f t="shared" si="17"/>
        <v>1466.6666666666665</v>
      </c>
      <c r="R287" s="106">
        <f t="shared" si="18"/>
        <v>0.98099762470308782</v>
      </c>
      <c r="S287" s="182"/>
      <c r="Y287" s="89"/>
      <c r="Z287" s="358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19"/>
        <v>2666.666666666667</v>
      </c>
      <c r="Q288" s="120">
        <f t="shared" si="17"/>
        <v>24666.666666666664</v>
      </c>
      <c r="R288" s="106">
        <f t="shared" si="18"/>
        <v>9.7560975609756115E-2</v>
      </c>
      <c r="S288" s="182"/>
      <c r="Y288" s="89"/>
      <c r="Z288" s="358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19"/>
        <v>0</v>
      </c>
      <c r="Q289" s="120">
        <f t="shared" si="17"/>
        <v>0</v>
      </c>
      <c r="R289" s="106" t="e">
        <f t="shared" si="18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2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19"/>
        <v>758.33333333333326</v>
      </c>
      <c r="Q290" s="120">
        <f t="shared" si="17"/>
        <v>58.333333333333329</v>
      </c>
      <c r="R290" s="106">
        <f t="shared" si="18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8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19"/>
        <v>2566.6666666666665</v>
      </c>
      <c r="Q291" s="120">
        <f t="shared" si="17"/>
        <v>700</v>
      </c>
      <c r="R291" s="106">
        <f t="shared" si="18"/>
        <v>0.7857142857142857</v>
      </c>
      <c r="S291" s="182"/>
      <c r="T291" s="65"/>
      <c r="U291" s="65"/>
      <c r="V291" s="65"/>
      <c r="Y291" s="89"/>
      <c r="Z291" s="358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19"/>
        <v>533.33333333333326</v>
      </c>
      <c r="Q292" s="120">
        <f t="shared" ref="Q292:Q355" si="20">(AVERAGE(J292,L292,N292)/G292)*H292</f>
        <v>18533.333333333336</v>
      </c>
      <c r="R292" s="106">
        <f t="shared" ref="R292:R355" si="21">P292/(P292+Q292)</f>
        <v>2.7972027972027965E-2</v>
      </c>
      <c r="S292" s="182"/>
      <c r="T292" s="65"/>
      <c r="U292" s="65"/>
      <c r="V292" s="65"/>
      <c r="Y292" s="89"/>
      <c r="Z292" s="358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19"/>
        <v>350</v>
      </c>
      <c r="Q293" s="120">
        <f t="shared" si="20"/>
        <v>0</v>
      </c>
      <c r="R293" s="106">
        <f t="shared" si="21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2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0"/>
        <v>17510</v>
      </c>
      <c r="R294" s="106">
        <f t="shared" si="21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8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19"/>
        <v>7791.6666666666661</v>
      </c>
      <c r="Q295" s="120">
        <f t="shared" si="20"/>
        <v>283.33333333333331</v>
      </c>
      <c r="R295" s="106">
        <f t="shared" si="21"/>
        <v>0.96491228070175439</v>
      </c>
      <c r="S295" s="182"/>
      <c r="T295" s="65"/>
      <c r="U295" s="65"/>
      <c r="V295" s="65"/>
      <c r="Y295" s="89"/>
      <c r="Z295" s="358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19"/>
        <v>933.33333333333326</v>
      </c>
      <c r="Q296" s="120">
        <f t="shared" si="20"/>
        <v>1050</v>
      </c>
      <c r="R296" s="106">
        <f t="shared" si="21"/>
        <v>0.47058823529411764</v>
      </c>
      <c r="S296" s="182"/>
      <c r="T296" s="65"/>
      <c r="U296" s="65"/>
      <c r="V296" s="65"/>
      <c r="Y296" s="89"/>
      <c r="Z296" s="358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19"/>
        <v>1516.6666666666667</v>
      </c>
      <c r="Q297" s="120">
        <f t="shared" si="20"/>
        <v>0</v>
      </c>
      <c r="R297" s="106">
        <f t="shared" si="21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2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19"/>
        <v>38800</v>
      </c>
      <c r="Q298" s="120">
        <f t="shared" si="20"/>
        <v>600</v>
      </c>
      <c r="R298" s="106">
        <f t="shared" si="21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8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19"/>
        <v>8960</v>
      </c>
      <c r="Q299" s="120">
        <f t="shared" si="20"/>
        <v>140</v>
      </c>
      <c r="R299" s="106">
        <f t="shared" si="21"/>
        <v>0.98461538461538467</v>
      </c>
      <c r="S299" s="182"/>
      <c r="T299" s="65"/>
      <c r="U299" s="65"/>
      <c r="V299" s="65"/>
      <c r="Y299" s="89"/>
      <c r="Z299" s="358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19"/>
        <v>2820</v>
      </c>
      <c r="Q300" s="120">
        <f t="shared" si="20"/>
        <v>27103.333333333332</v>
      </c>
      <c r="R300" s="106">
        <f t="shared" si="21"/>
        <v>9.4240837696335081E-2</v>
      </c>
      <c r="S300" s="182"/>
      <c r="T300" s="65"/>
      <c r="U300" s="65"/>
      <c r="V300" s="65"/>
      <c r="Y300" s="89"/>
      <c r="Z300" s="358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19"/>
        <v>5600</v>
      </c>
      <c r="Q301" s="120">
        <f t="shared" si="20"/>
        <v>0</v>
      </c>
      <c r="R301" s="106">
        <f t="shared" si="21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2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19"/>
        <v>47291.666666666672</v>
      </c>
      <c r="Q302" s="120">
        <f t="shared" si="20"/>
        <v>0</v>
      </c>
      <c r="R302" s="106">
        <f t="shared" si="21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8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19"/>
        <v>78166.666666666672</v>
      </c>
      <c r="Q303" s="120">
        <f t="shared" si="20"/>
        <v>1666.6666666666667</v>
      </c>
      <c r="R303" s="106">
        <f t="shared" si="21"/>
        <v>0.97912317327766174</v>
      </c>
      <c r="S303" s="182"/>
      <c r="T303" s="65"/>
      <c r="U303" s="65"/>
      <c r="V303" s="65"/>
      <c r="Y303" s="89"/>
      <c r="Z303" s="358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19"/>
        <v>1200</v>
      </c>
      <c r="Q304" s="120">
        <f t="shared" si="20"/>
        <v>21300</v>
      </c>
      <c r="R304" s="106">
        <f t="shared" si="21"/>
        <v>5.3333333333333337E-2</v>
      </c>
      <c r="S304" s="182"/>
      <c r="T304" s="65"/>
      <c r="U304" s="65"/>
      <c r="V304" s="65"/>
      <c r="Y304" s="89"/>
      <c r="Z304" s="358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19"/>
        <v>2250</v>
      </c>
      <c r="Q305" s="120">
        <f t="shared" si="20"/>
        <v>0</v>
      </c>
      <c r="R305" s="106">
        <f t="shared" si="21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2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19"/>
        <v>25333.333333333332</v>
      </c>
      <c r="Q306" s="120">
        <f t="shared" si="20"/>
        <v>1333.3333333333333</v>
      </c>
      <c r="R306" s="106">
        <f t="shared" si="21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8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19"/>
        <v>26833.333333333332</v>
      </c>
      <c r="Q307" s="120">
        <f t="shared" si="20"/>
        <v>2500</v>
      </c>
      <c r="R307" s="106">
        <f t="shared" si="21"/>
        <v>0.91477272727272729</v>
      </c>
      <c r="S307" s="182"/>
      <c r="T307" s="65"/>
      <c r="U307" s="65"/>
      <c r="V307" s="65"/>
      <c r="Y307" s="89"/>
      <c r="Z307" s="358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19"/>
        <v>0</v>
      </c>
      <c r="Q308" s="120">
        <f t="shared" si="20"/>
        <v>12891.666666666666</v>
      </c>
      <c r="R308" s="106">
        <f t="shared" si="21"/>
        <v>0</v>
      </c>
      <c r="S308" s="182"/>
      <c r="T308" s="65"/>
      <c r="U308" s="65"/>
      <c r="V308" s="65"/>
      <c r="Y308" s="89"/>
      <c r="Z308" s="358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19"/>
        <v>4025</v>
      </c>
      <c r="Q309" s="120">
        <f t="shared" si="20"/>
        <v>0</v>
      </c>
      <c r="R309" s="106">
        <f t="shared" si="21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2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19"/>
        <v>29680</v>
      </c>
      <c r="Q310" s="120">
        <f t="shared" si="20"/>
        <v>186.66666666666666</v>
      </c>
      <c r="R310" s="106">
        <f t="shared" si="21"/>
        <v>0.99374999999999991</v>
      </c>
      <c r="S310" s="181">
        <f>(SUM(P309:P312)/(SUM(P309:Q312)))</f>
        <v>0.72436865611043444</v>
      </c>
      <c r="T310" s="65"/>
      <c r="Y310" s="89"/>
      <c r="Z310" s="358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19"/>
        <v>34500</v>
      </c>
      <c r="Q311" s="120">
        <f t="shared" si="20"/>
        <v>1833.3333333333333</v>
      </c>
      <c r="R311" s="106">
        <f t="shared" si="21"/>
        <v>0.94954128440366969</v>
      </c>
      <c r="S311" s="182"/>
      <c r="T311" s="65"/>
      <c r="Y311" s="89"/>
      <c r="Z311" s="358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19"/>
        <v>6133.3333333333339</v>
      </c>
      <c r="Q312" s="120">
        <f t="shared" si="20"/>
        <v>26266.666666666668</v>
      </c>
      <c r="R312" s="106">
        <f t="shared" si="21"/>
        <v>0.18930041152263377</v>
      </c>
      <c r="S312" s="182"/>
      <c r="T312" s="65"/>
      <c r="Y312" s="89"/>
      <c r="Z312" s="358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19"/>
        <v>400</v>
      </c>
      <c r="Q313" s="120">
        <f t="shared" si="20"/>
        <v>0</v>
      </c>
      <c r="R313" s="106">
        <f t="shared" si="21"/>
        <v>1</v>
      </c>
      <c r="S313" s="183" t="str">
        <f>D313</f>
        <v>K-6 Low</v>
      </c>
      <c r="T313" s="65"/>
      <c r="Y313" s="89" t="str">
        <f>D313</f>
        <v>K-6 Low</v>
      </c>
      <c r="Z313" s="352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19"/>
        <v>7349.9999999999991</v>
      </c>
      <c r="Q314" s="120">
        <f t="shared" si="20"/>
        <v>0</v>
      </c>
      <c r="R314" s="106">
        <f t="shared" si="21"/>
        <v>1</v>
      </c>
      <c r="S314" s="181">
        <f>(SUM(P313:P316)/(SUM(P313:Q316)))</f>
        <v>0.93671955684912223</v>
      </c>
      <c r="T314" s="65"/>
      <c r="Y314" s="89"/>
      <c r="Z314" s="358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19"/>
        <v>24666.666666666668</v>
      </c>
      <c r="Q315" s="120">
        <f t="shared" si="20"/>
        <v>1166.6666666666667</v>
      </c>
      <c r="R315" s="106">
        <f t="shared" si="21"/>
        <v>0.95483870967741935</v>
      </c>
      <c r="S315" s="182"/>
      <c r="T315" s="65"/>
      <c r="Y315" s="89"/>
      <c r="Z315" s="358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19"/>
        <v>840</v>
      </c>
      <c r="Q316" s="149">
        <f t="shared" si="20"/>
        <v>1080</v>
      </c>
      <c r="R316" s="165">
        <f t="shared" si="21"/>
        <v>0.4375</v>
      </c>
      <c r="S316" s="196"/>
      <c r="Y316" s="148"/>
      <c r="Z316" s="366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0"/>
        <v>0</v>
      </c>
      <c r="R317" s="160">
        <f t="shared" si="21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2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2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2">(AVERAGE(I318,K318,M318)/G318)*H318</f>
        <v>9166.6666666666661</v>
      </c>
      <c r="Q318" s="124">
        <f t="shared" si="20"/>
        <v>333.33333333333331</v>
      </c>
      <c r="R318" s="161">
        <f t="shared" si="21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2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2"/>
        <v>54933.333333333336</v>
      </c>
      <c r="Q319" s="124">
        <f t="shared" si="20"/>
        <v>0</v>
      </c>
      <c r="R319" s="161">
        <f t="shared" si="21"/>
        <v>1</v>
      </c>
      <c r="S319" s="185"/>
      <c r="T319" s="81"/>
      <c r="U319" s="81"/>
      <c r="V319" s="81"/>
      <c r="Y319" s="87"/>
      <c r="Z319" s="362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2"/>
        <v>833.33333333333337</v>
      </c>
      <c r="Q320" s="124">
        <f t="shared" si="20"/>
        <v>5666.666666666667</v>
      </c>
      <c r="R320" s="161">
        <f t="shared" si="21"/>
        <v>0.12820512820512822</v>
      </c>
      <c r="S320" s="188"/>
      <c r="T320" s="81"/>
      <c r="U320" s="81"/>
      <c r="V320" s="81"/>
      <c r="Y320" s="87"/>
      <c r="Z320" s="362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2"/>
        <v>2253.333333333333</v>
      </c>
      <c r="Q321" s="124">
        <f t="shared" si="20"/>
        <v>1733.3333333333335</v>
      </c>
      <c r="R321" s="161">
        <f t="shared" si="21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2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2"/>
        <v>5810</v>
      </c>
      <c r="Q322" s="124">
        <f t="shared" si="20"/>
        <v>17153.333333333336</v>
      </c>
      <c r="R322" s="161">
        <f t="shared" si="21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2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2"/>
        <v>39246.666666666672</v>
      </c>
      <c r="Q323" s="124">
        <f t="shared" si="20"/>
        <v>1933.3333333333335</v>
      </c>
      <c r="R323" s="161">
        <f t="shared" si="21"/>
        <v>0.95305164319248825</v>
      </c>
      <c r="S323" s="188"/>
      <c r="T323" s="81"/>
      <c r="U323" s="81"/>
      <c r="V323" s="81"/>
      <c r="Y323" s="87"/>
      <c r="Z323" s="362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2"/>
        <v>163.33333333333331</v>
      </c>
      <c r="Q324" s="124">
        <f t="shared" si="20"/>
        <v>68273.333333333343</v>
      </c>
      <c r="R324" s="161">
        <f t="shared" si="21"/>
        <v>2.3866348448687348E-3</v>
      </c>
      <c r="S324" s="188"/>
      <c r="T324" s="81"/>
      <c r="U324" s="81"/>
      <c r="V324" s="81"/>
      <c r="Y324" s="87"/>
      <c r="Z324" s="362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2"/>
        <v>2166.6666666666665</v>
      </c>
      <c r="Q325" s="124">
        <f t="shared" si="20"/>
        <v>166.66666666666666</v>
      </c>
      <c r="R325" s="161">
        <f t="shared" si="21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2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2"/>
        <v>17380</v>
      </c>
      <c r="Q326" s="124">
        <f t="shared" si="20"/>
        <v>4213.333333333333</v>
      </c>
      <c r="R326" s="161">
        <f t="shared" si="21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2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2"/>
        <v>633.33333333333326</v>
      </c>
      <c r="Q327" s="124">
        <f t="shared" si="20"/>
        <v>633.33333333333326</v>
      </c>
      <c r="R327" s="161">
        <f t="shared" si="21"/>
        <v>0.5</v>
      </c>
      <c r="S327" s="188"/>
      <c r="T327" s="81"/>
      <c r="U327" s="81"/>
      <c r="V327" s="81"/>
      <c r="Y327" s="87"/>
      <c r="Z327" s="362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0"/>
        <v>1080</v>
      </c>
      <c r="R328" s="161">
        <f t="shared" si="21"/>
        <v>0.14285714285714285</v>
      </c>
      <c r="S328" s="188"/>
      <c r="T328" s="81"/>
      <c r="U328" s="81"/>
      <c r="V328" s="81"/>
      <c r="Y328" s="87"/>
      <c r="Z328" s="362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0"/>
        <v>2933.333333333333</v>
      </c>
      <c r="R329" s="161">
        <f t="shared" si="21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2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3">(AVERAGE(I330,K330,M330)/G330)*H330</f>
        <v>28533.333333333332</v>
      </c>
      <c r="Q330" s="124">
        <f t="shared" si="20"/>
        <v>13866.666666666666</v>
      </c>
      <c r="R330" s="161">
        <f t="shared" si="21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2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3"/>
        <v>55043.333333333328</v>
      </c>
      <c r="Q331" s="124">
        <f t="shared" si="20"/>
        <v>816.66666666666674</v>
      </c>
      <c r="R331" s="161">
        <f t="shared" si="21"/>
        <v>0.98538011695906436</v>
      </c>
      <c r="S331" s="188"/>
      <c r="T331" s="81"/>
      <c r="U331" s="81"/>
      <c r="V331" s="81"/>
      <c r="Y331" s="87"/>
      <c r="Z331" s="362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3"/>
        <v>163.33333333333331</v>
      </c>
      <c r="Q332" s="124">
        <f t="shared" si="20"/>
        <v>28910</v>
      </c>
      <c r="R332" s="161">
        <f t="shared" si="21"/>
        <v>5.6179775280898875E-3</v>
      </c>
      <c r="S332" s="188"/>
      <c r="T332" s="81"/>
      <c r="U332" s="81"/>
      <c r="V332" s="81"/>
      <c r="Y332" s="87"/>
      <c r="Z332" s="362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0"/>
        <v>5333.333333333333</v>
      </c>
      <c r="R333" s="161">
        <f t="shared" si="21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2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3"/>
        <v>1666.6666666666667</v>
      </c>
      <c r="Q334" s="124">
        <f t="shared" si="20"/>
        <v>16666.666666666668</v>
      </c>
      <c r="R334" s="161">
        <f t="shared" si="21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2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3"/>
        <v>51466.666666666664</v>
      </c>
      <c r="Q335" s="124">
        <f t="shared" si="20"/>
        <v>4533.3333333333339</v>
      </c>
      <c r="R335" s="161">
        <f t="shared" si="21"/>
        <v>0.919047619047619</v>
      </c>
      <c r="S335" s="188"/>
      <c r="T335" s="81"/>
      <c r="U335" s="81"/>
      <c r="V335" s="81"/>
      <c r="Y335" s="87"/>
      <c r="Z335" s="362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3"/>
        <v>500</v>
      </c>
      <c r="Q336" s="124">
        <f t="shared" si="20"/>
        <v>21833.333333333332</v>
      </c>
      <c r="R336" s="161">
        <f t="shared" si="21"/>
        <v>2.2388059701492539E-2</v>
      </c>
      <c r="S336" s="188"/>
      <c r="T336" s="81"/>
      <c r="U336" s="81"/>
      <c r="V336" s="81"/>
      <c r="Y336" s="87"/>
      <c r="Z336" s="362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3"/>
        <v>0</v>
      </c>
      <c r="Q337" s="124">
        <f t="shared" si="20"/>
        <v>0</v>
      </c>
      <c r="R337" s="161" t="e">
        <f t="shared" si="21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3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3"/>
        <v>0</v>
      </c>
      <c r="Q338" s="124">
        <f t="shared" si="20"/>
        <v>0</v>
      </c>
      <c r="R338" s="161" t="e">
        <f t="shared" si="21"/>
        <v>#DIV/0!</v>
      </c>
      <c r="S338" s="187">
        <f>(SUM(P337:P340)/(SUM(P337:Q340)))</f>
        <v>0.95266272189349099</v>
      </c>
      <c r="T338" s="81"/>
      <c r="Y338" s="87"/>
      <c r="Z338" s="362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3"/>
        <v>37066.666666666672</v>
      </c>
      <c r="Q339" s="124">
        <f t="shared" si="20"/>
        <v>533.33333333333326</v>
      </c>
      <c r="R339" s="161">
        <f t="shared" si="21"/>
        <v>0.98581560283687941</v>
      </c>
      <c r="S339" s="188"/>
      <c r="T339" s="81"/>
      <c r="Y339" s="87"/>
      <c r="Z339" s="362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3"/>
        <v>500</v>
      </c>
      <c r="Q340" s="124">
        <f t="shared" si="20"/>
        <v>1333.3333333333333</v>
      </c>
      <c r="R340" s="161">
        <f t="shared" si="21"/>
        <v>0.27272727272727276</v>
      </c>
      <c r="S340" s="188"/>
      <c r="T340" s="81"/>
      <c r="Y340" s="87"/>
      <c r="Z340" s="362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3"/>
        <v>0</v>
      </c>
      <c r="Q341" s="124">
        <f t="shared" si="20"/>
        <v>0</v>
      </c>
      <c r="R341" s="161" t="e">
        <f t="shared" si="21"/>
        <v>#DIV/0!</v>
      </c>
      <c r="S341" s="186" t="str">
        <f>D341</f>
        <v>HL-6 Low</v>
      </c>
      <c r="T341" s="81"/>
      <c r="Y341" s="87" t="str">
        <f>D341</f>
        <v>HL-6 Low</v>
      </c>
      <c r="Z341" s="353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3"/>
        <v>0</v>
      </c>
      <c r="Q342" s="124">
        <f t="shared" si="20"/>
        <v>0</v>
      </c>
      <c r="R342" s="161" t="e">
        <f t="shared" si="21"/>
        <v>#DIV/0!</v>
      </c>
      <c r="S342" s="187">
        <f>(SUM(P341:P344)/(SUM(P341:Q344)))</f>
        <v>0.89680232558139539</v>
      </c>
      <c r="T342" s="81"/>
      <c r="Y342" s="87"/>
      <c r="Z342" s="362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3"/>
        <v>77333.333333333343</v>
      </c>
      <c r="Q343" s="124">
        <f t="shared" si="20"/>
        <v>0</v>
      </c>
      <c r="R343" s="161">
        <f t="shared" si="21"/>
        <v>1</v>
      </c>
      <c r="S343" s="185"/>
      <c r="T343" s="81"/>
      <c r="Y343" s="87"/>
      <c r="Z343" s="362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0"/>
        <v>11833.333333333334</v>
      </c>
      <c r="R344" s="161">
        <f t="shared" si="21"/>
        <v>0.68303571428571419</v>
      </c>
      <c r="S344" s="188"/>
      <c r="T344" s="81"/>
      <c r="Y344" s="87"/>
      <c r="Z344" s="362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1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3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1"/>
        <v>3.7735849056603772E-2</v>
      </c>
      <c r="S346" s="187">
        <f>(SUM(P345:P348)/(SUM(P345:Q348)))</f>
        <v>3.3925233644859817E-2</v>
      </c>
      <c r="T346" s="81"/>
      <c r="Y346" s="87"/>
      <c r="Z346" s="362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4">(AVERAGE(I347,K347,M347)/G347)*H347</f>
        <v>0</v>
      </c>
      <c r="Q347" s="124">
        <f t="shared" si="20"/>
        <v>880</v>
      </c>
      <c r="R347" s="161">
        <f t="shared" si="21"/>
        <v>0</v>
      </c>
      <c r="S347" s="188"/>
      <c r="T347" s="81"/>
      <c r="Y347" s="87"/>
      <c r="Z347" s="362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4"/>
        <v>0</v>
      </c>
      <c r="Q348" s="124">
        <f t="shared" si="20"/>
        <v>766.66666666666674</v>
      </c>
      <c r="R348" s="161">
        <f t="shared" si="21"/>
        <v>0</v>
      </c>
      <c r="S348" s="188"/>
      <c r="T348" s="81"/>
      <c r="Y348" s="87"/>
      <c r="Z348" s="362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4"/>
        <v>5166.666666666667</v>
      </c>
      <c r="Q349" s="124">
        <f t="shared" si="20"/>
        <v>0</v>
      </c>
      <c r="R349" s="161">
        <f t="shared" si="21"/>
        <v>1</v>
      </c>
      <c r="S349" s="189" t="str">
        <f>D349</f>
        <v>SN-6 Ambient</v>
      </c>
      <c r="Y349" s="87" t="str">
        <f>D349</f>
        <v>SN-6 Ambient</v>
      </c>
      <c r="Z349" s="353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4"/>
        <v>14133.333333333334</v>
      </c>
      <c r="Q350" s="124">
        <f t="shared" si="20"/>
        <v>533.33333333333326</v>
      </c>
      <c r="R350" s="161">
        <f t="shared" si="21"/>
        <v>0.96363636363636362</v>
      </c>
      <c r="S350" s="187">
        <f>(SUM(P349:P352)/(SUM(P349:Q352)))</f>
        <v>0.41571549618701092</v>
      </c>
      <c r="Y350" s="87"/>
      <c r="Z350" s="362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4"/>
        <v>34833.333333333336</v>
      </c>
      <c r="Q351" s="124">
        <f t="shared" si="20"/>
        <v>1666.6666666666667</v>
      </c>
      <c r="R351" s="161">
        <f t="shared" si="21"/>
        <v>0.95433789954337911</v>
      </c>
      <c r="S351" s="188"/>
      <c r="Y351" s="87"/>
      <c r="Z351" s="362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4"/>
        <v>1470</v>
      </c>
      <c r="Q352" s="124">
        <f t="shared" si="20"/>
        <v>75950</v>
      </c>
      <c r="R352" s="161">
        <f t="shared" si="21"/>
        <v>1.8987341772151899E-2</v>
      </c>
      <c r="S352" s="188"/>
      <c r="Y352" s="87"/>
      <c r="Z352" s="362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4"/>
        <v>100</v>
      </c>
      <c r="Q353" s="124">
        <f t="shared" si="20"/>
        <v>0</v>
      </c>
      <c r="R353" s="161">
        <f t="shared" si="21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3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4"/>
        <v>666.66666666666663</v>
      </c>
      <c r="Q354" s="124">
        <f t="shared" si="20"/>
        <v>333.33333333333331</v>
      </c>
      <c r="R354" s="161">
        <f t="shared" si="21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2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4"/>
        <v>500</v>
      </c>
      <c r="Q355" s="124">
        <f t="shared" si="20"/>
        <v>200</v>
      </c>
      <c r="R355" s="161">
        <f t="shared" si="21"/>
        <v>0.7142857142857143</v>
      </c>
      <c r="S355" s="188"/>
      <c r="T355" s="81"/>
      <c r="U355" s="81"/>
      <c r="V355" s="81"/>
      <c r="Y355" s="87"/>
      <c r="Z355" s="362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4"/>
        <v>0</v>
      </c>
      <c r="Q356" s="124">
        <f t="shared" ref="Q356:Q419" si="25">(AVERAGE(J356,L356,N356)/G356)*H356</f>
        <v>2100</v>
      </c>
      <c r="R356" s="161">
        <f t="shared" ref="R356:R419" si="26">P356/(P356+Q356)</f>
        <v>0</v>
      </c>
      <c r="S356" s="188"/>
      <c r="T356" s="81"/>
      <c r="U356" s="81"/>
      <c r="V356" s="81"/>
      <c r="Y356" s="87"/>
      <c r="Z356" s="362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4"/>
        <v>880</v>
      </c>
      <c r="Q357" s="124">
        <f t="shared" si="25"/>
        <v>240</v>
      </c>
      <c r="R357" s="161">
        <f t="shared" si="26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3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4"/>
        <v>11466.666666666668</v>
      </c>
      <c r="Q358" s="124">
        <f t="shared" si="25"/>
        <v>2133.333333333333</v>
      </c>
      <c r="R358" s="161">
        <f t="shared" si="26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2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5"/>
        <v>2933.333333333333</v>
      </c>
      <c r="R359" s="161">
        <f t="shared" si="26"/>
        <v>0.95067264573991028</v>
      </c>
      <c r="S359" s="188"/>
      <c r="T359" s="81"/>
      <c r="U359" s="81"/>
      <c r="V359" s="81"/>
      <c r="Y359" s="87"/>
      <c r="Z359" s="362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4"/>
        <v>5120</v>
      </c>
      <c r="Q360" s="124">
        <f t="shared" si="25"/>
        <v>67040</v>
      </c>
      <c r="R360" s="161">
        <f t="shared" si="26"/>
        <v>7.0953436807095344E-2</v>
      </c>
      <c r="S360" s="188"/>
      <c r="T360" s="81"/>
      <c r="U360" s="81"/>
      <c r="V360" s="81"/>
      <c r="Y360" s="87"/>
      <c r="Z360" s="362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4"/>
        <v>833.33333333333337</v>
      </c>
      <c r="Q361" s="124">
        <f t="shared" si="25"/>
        <v>0</v>
      </c>
      <c r="R361" s="161">
        <f t="shared" si="26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3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4"/>
        <v>17600</v>
      </c>
      <c r="Q362" s="124">
        <f t="shared" si="25"/>
        <v>266.66666666666663</v>
      </c>
      <c r="R362" s="161">
        <f t="shared" si="26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2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4"/>
        <v>74893.333333333328</v>
      </c>
      <c r="Q363" s="124">
        <f t="shared" si="25"/>
        <v>2186.6666666666665</v>
      </c>
      <c r="R363" s="161">
        <f t="shared" si="26"/>
        <v>0.97163120567375882</v>
      </c>
      <c r="S363" s="188"/>
      <c r="T363" s="81"/>
      <c r="U363" s="81"/>
      <c r="V363" s="81"/>
      <c r="Y363" s="87"/>
      <c r="Z363" s="362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27">(AVERAGE(I364,K364,M364)/G364)*H364</f>
        <v>6500</v>
      </c>
      <c r="Q364" s="124">
        <f t="shared" si="25"/>
        <v>42166.666666666664</v>
      </c>
      <c r="R364" s="161">
        <f t="shared" si="26"/>
        <v>0.13356164383561644</v>
      </c>
      <c r="S364" s="188"/>
      <c r="T364" s="81"/>
      <c r="U364" s="81"/>
      <c r="V364" s="81"/>
      <c r="Y364" s="87"/>
      <c r="Z364" s="362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27"/>
        <v>2166.6666666666665</v>
      </c>
      <c r="Q365" s="124">
        <f t="shared" si="25"/>
        <v>0</v>
      </c>
      <c r="R365" s="161">
        <f t="shared" si="26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3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27"/>
        <v>8833.3333333333339</v>
      </c>
      <c r="Q366" s="124">
        <f t="shared" si="25"/>
        <v>333.33333333333331</v>
      </c>
      <c r="R366" s="161">
        <f t="shared" si="26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2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27"/>
        <v>21000</v>
      </c>
      <c r="Q367" s="124">
        <f t="shared" si="25"/>
        <v>833.33333333333337</v>
      </c>
      <c r="R367" s="161">
        <f t="shared" si="26"/>
        <v>0.96183206106870234</v>
      </c>
      <c r="S367" s="188"/>
      <c r="T367" s="81"/>
      <c r="U367" s="81"/>
      <c r="V367" s="81"/>
      <c r="Y367" s="87"/>
      <c r="Z367" s="362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27"/>
        <v>3666.6666666666665</v>
      </c>
      <c r="Q368" s="124">
        <f t="shared" si="25"/>
        <v>37666.666666666664</v>
      </c>
      <c r="R368" s="161">
        <f t="shared" si="26"/>
        <v>8.8709677419354843E-2</v>
      </c>
      <c r="S368" s="188"/>
      <c r="T368" s="81"/>
      <c r="U368" s="81"/>
      <c r="V368" s="81"/>
      <c r="Y368" s="87"/>
      <c r="Z368" s="362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27"/>
        <v>3333.3333333333335</v>
      </c>
      <c r="Q369" s="124">
        <f t="shared" si="25"/>
        <v>0</v>
      </c>
      <c r="R369" s="161">
        <f t="shared" si="26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3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27"/>
        <v>18666.666666666664</v>
      </c>
      <c r="Q370" s="124">
        <f t="shared" si="25"/>
        <v>0</v>
      </c>
      <c r="R370" s="161">
        <f t="shared" si="26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2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27"/>
        <v>1700</v>
      </c>
      <c r="Q371" s="124">
        <f t="shared" si="25"/>
        <v>100</v>
      </c>
      <c r="R371" s="161">
        <f t="shared" si="26"/>
        <v>0.94444444444444442</v>
      </c>
      <c r="S371" s="188"/>
      <c r="T371" s="81"/>
      <c r="U371" s="81"/>
      <c r="V371" s="81"/>
      <c r="Y371" s="87"/>
      <c r="Z371" s="362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27"/>
        <v>2333.3333333333335</v>
      </c>
      <c r="Q372" s="124">
        <f t="shared" si="25"/>
        <v>18666.666666666668</v>
      </c>
      <c r="R372" s="161">
        <f t="shared" si="26"/>
        <v>0.11111111111111112</v>
      </c>
      <c r="S372" s="188"/>
      <c r="T372" s="81"/>
      <c r="U372" s="81"/>
      <c r="V372" s="81"/>
      <c r="Y372" s="87"/>
      <c r="Z372" s="362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5"/>
        <v>166.66666666666666</v>
      </c>
      <c r="R373" s="161">
        <f t="shared" si="26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3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27"/>
        <v>13520</v>
      </c>
      <c r="Q374" s="124">
        <f t="shared" si="25"/>
        <v>346.66666666666663</v>
      </c>
      <c r="R374" s="161">
        <f t="shared" si="26"/>
        <v>0.97500000000000009</v>
      </c>
      <c r="S374" s="187">
        <f>(SUM(P373:P376)/(SUM(P373:Q376)))</f>
        <v>0.63057523968320128</v>
      </c>
      <c r="T374" s="81"/>
      <c r="Y374" s="87"/>
      <c r="Z374" s="362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27"/>
        <v>18530</v>
      </c>
      <c r="Q375" s="124">
        <f t="shared" si="25"/>
        <v>1190</v>
      </c>
      <c r="R375" s="161">
        <f t="shared" si="26"/>
        <v>0.93965517241379315</v>
      </c>
      <c r="S375" s="188"/>
      <c r="T375" s="81"/>
      <c r="Y375" s="87"/>
      <c r="Z375" s="362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27"/>
        <v>2040</v>
      </c>
      <c r="Q376" s="124">
        <f t="shared" si="25"/>
        <v>21930</v>
      </c>
      <c r="R376" s="161">
        <f t="shared" si="26"/>
        <v>8.5106382978723402E-2</v>
      </c>
      <c r="S376" s="188"/>
      <c r="T376" s="81"/>
      <c r="Y376" s="87"/>
      <c r="Z376" s="362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27"/>
        <v>0</v>
      </c>
      <c r="Q377" s="124">
        <f t="shared" si="25"/>
        <v>0</v>
      </c>
      <c r="R377" s="161" t="e">
        <f t="shared" si="26"/>
        <v>#DIV/0!</v>
      </c>
      <c r="S377" s="189" t="str">
        <f>D377</f>
        <v>K-6 Low</v>
      </c>
      <c r="T377" s="81"/>
      <c r="Y377" s="87" t="str">
        <f>D377</f>
        <v>K-6 Low</v>
      </c>
      <c r="Z377" s="353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27"/>
        <v>26166.666666666668</v>
      </c>
      <c r="Q378" s="124">
        <f t="shared" si="25"/>
        <v>0</v>
      </c>
      <c r="R378" s="161">
        <f t="shared" si="26"/>
        <v>1</v>
      </c>
      <c r="S378" s="187">
        <f>(SUM(P377:P380)/(SUM(P377:Q380)))</f>
        <v>0.97730836638686469</v>
      </c>
      <c r="T378" s="81"/>
      <c r="Y378" s="87"/>
      <c r="Z378" s="362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27"/>
        <v>8333.3333333333339</v>
      </c>
      <c r="Q379" s="124">
        <f t="shared" si="25"/>
        <v>166.66666666666666</v>
      </c>
      <c r="R379" s="161">
        <f t="shared" si="26"/>
        <v>0.98039215686274517</v>
      </c>
      <c r="S379" s="188"/>
      <c r="T379" s="81"/>
      <c r="Y379" s="87"/>
      <c r="Z379" s="362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27"/>
        <v>816.66666666666674</v>
      </c>
      <c r="Q380" s="159">
        <f t="shared" si="25"/>
        <v>653.33333333333326</v>
      </c>
      <c r="R380" s="162">
        <f t="shared" si="26"/>
        <v>0.55555555555555558</v>
      </c>
      <c r="S380" s="237"/>
      <c r="Y380" s="158"/>
      <c r="Z380" s="363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6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2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3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5"/>
        <v>350</v>
      </c>
      <c r="R382" s="106">
        <f t="shared" si="26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8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5"/>
        <v>0</v>
      </c>
      <c r="R383" s="106">
        <f t="shared" si="26"/>
        <v>1</v>
      </c>
      <c r="S383" s="179"/>
      <c r="T383" s="65"/>
      <c r="U383" s="65"/>
      <c r="V383" s="65"/>
      <c r="Y383" s="89"/>
      <c r="Z383" s="358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28">(AVERAGE(I384,K384,M384)/G384)*H384</f>
        <v>8160</v>
      </c>
      <c r="Q384" s="120">
        <f>(AVERAGE(J384,L384,N384)/G384)*H384</f>
        <v>39680</v>
      </c>
      <c r="R384" s="106">
        <f t="shared" si="26"/>
        <v>0.1705685618729097</v>
      </c>
      <c r="S384" s="182"/>
      <c r="T384" s="65"/>
      <c r="U384" s="65"/>
      <c r="V384" s="65"/>
      <c r="Y384" s="89"/>
      <c r="Z384" s="358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28"/>
        <v>0</v>
      </c>
      <c r="Q385" s="120">
        <f t="shared" si="25"/>
        <v>0</v>
      </c>
      <c r="R385" s="106" t="e">
        <f t="shared" si="26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2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28"/>
        <v>476.66666666666663</v>
      </c>
      <c r="Q386" s="120">
        <f t="shared" si="25"/>
        <v>0</v>
      </c>
      <c r="R386" s="106">
        <f t="shared" si="26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8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28"/>
        <v>7400</v>
      </c>
      <c r="Q387" s="120">
        <f t="shared" si="25"/>
        <v>50</v>
      </c>
      <c r="R387" s="106">
        <f t="shared" si="26"/>
        <v>0.99328859060402686</v>
      </c>
      <c r="S387" s="182"/>
      <c r="T387" s="65"/>
      <c r="U387" s="65"/>
      <c r="V387" s="65"/>
      <c r="Y387" s="89"/>
      <c r="Z387" s="358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28"/>
        <v>330</v>
      </c>
      <c r="Q388" s="120">
        <f t="shared" si="25"/>
        <v>2640</v>
      </c>
      <c r="R388" s="106">
        <f t="shared" si="26"/>
        <v>0.1111111111111111</v>
      </c>
      <c r="S388" s="182"/>
      <c r="T388" s="65"/>
      <c r="U388" s="65"/>
      <c r="V388" s="65"/>
      <c r="Y388" s="89"/>
      <c r="Z388" s="358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28"/>
        <v>758.33333333333337</v>
      </c>
      <c r="Q389" s="120">
        <f t="shared" si="25"/>
        <v>325</v>
      </c>
      <c r="R389" s="106">
        <f t="shared" si="26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2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4">
        <f>0.94*Z389-AA389</f>
        <v>34532.666666666672</v>
      </c>
      <c r="AE389" s="62" t="s">
        <v>372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28"/>
        <v>8400</v>
      </c>
      <c r="Q390" s="120">
        <f t="shared" si="25"/>
        <v>2625</v>
      </c>
      <c r="R390" s="106">
        <f t="shared" si="26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8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28"/>
        <v>14700</v>
      </c>
      <c r="Q391" s="120">
        <f t="shared" si="25"/>
        <v>175</v>
      </c>
      <c r="R391" s="106">
        <f t="shared" si="26"/>
        <v>0.9882352941176471</v>
      </c>
      <c r="S391" s="182"/>
      <c r="T391" s="65"/>
      <c r="U391" s="65"/>
      <c r="V391" s="65"/>
      <c r="Y391" s="89"/>
      <c r="Z391" s="358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5"/>
        <v>6666.666666666667</v>
      </c>
      <c r="R392" s="106">
        <f t="shared" si="26"/>
        <v>6.9767441860465115E-2</v>
      </c>
      <c r="S392" s="182"/>
      <c r="T392" s="65"/>
      <c r="U392" s="65"/>
      <c r="V392" s="65"/>
      <c r="Y392" s="89"/>
      <c r="Z392" s="358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5"/>
        <v>108.33333333333333</v>
      </c>
      <c r="R393" s="106">
        <f t="shared" si="26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2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29">(AVERAGE(I394,K394,M394)/G394)*H394</f>
        <v>8100</v>
      </c>
      <c r="Q394" s="120">
        <f t="shared" si="25"/>
        <v>0</v>
      </c>
      <c r="R394" s="106">
        <f t="shared" si="26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8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29"/>
        <v>67500</v>
      </c>
      <c r="Q395" s="120">
        <f t="shared" si="25"/>
        <v>9333.3333333333339</v>
      </c>
      <c r="R395" s="106">
        <f t="shared" si="26"/>
        <v>0.87852494577006512</v>
      </c>
      <c r="S395" s="182"/>
      <c r="T395" s="65"/>
      <c r="U395" s="65"/>
      <c r="V395" s="65"/>
      <c r="Y395" s="89"/>
      <c r="Z395" s="358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29"/>
        <v>166.66666666666666</v>
      </c>
      <c r="Q396" s="120">
        <f t="shared" si="25"/>
        <v>14166.666666666666</v>
      </c>
      <c r="R396" s="106">
        <f t="shared" si="26"/>
        <v>1.1627906976744186E-2</v>
      </c>
      <c r="S396" s="182"/>
      <c r="T396" s="65"/>
      <c r="U396" s="65"/>
      <c r="V396" s="65"/>
      <c r="Y396" s="89"/>
      <c r="Z396" s="358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29"/>
        <v>666.66666666666674</v>
      </c>
      <c r="Q397" s="120">
        <f t="shared" si="25"/>
        <v>0</v>
      </c>
      <c r="R397" s="106">
        <f t="shared" si="26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2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29"/>
        <v>7900</v>
      </c>
      <c r="Q398" s="120">
        <f t="shared" si="25"/>
        <v>0</v>
      </c>
      <c r="R398" s="106">
        <f t="shared" si="26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8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29"/>
        <v>19400</v>
      </c>
      <c r="Q399" s="120">
        <f t="shared" si="25"/>
        <v>500</v>
      </c>
      <c r="R399" s="106">
        <f t="shared" si="26"/>
        <v>0.97487437185929648</v>
      </c>
      <c r="S399" s="182"/>
      <c r="T399" s="65"/>
      <c r="U399" s="65"/>
      <c r="V399" s="65"/>
      <c r="Y399" s="89"/>
      <c r="Z399" s="358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29"/>
        <v>0</v>
      </c>
      <c r="Q400" s="120">
        <f t="shared" si="25"/>
        <v>5903.3333333333339</v>
      </c>
      <c r="R400" s="106">
        <f t="shared" si="26"/>
        <v>0</v>
      </c>
      <c r="S400" s="182"/>
      <c r="T400" s="65"/>
      <c r="U400" s="65"/>
      <c r="V400" s="65"/>
      <c r="Y400" s="89"/>
      <c r="Z400" s="358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29"/>
        <v>2996.6666666666665</v>
      </c>
      <c r="Q401" s="120">
        <f t="shared" si="25"/>
        <v>0</v>
      </c>
      <c r="R401" s="106">
        <f t="shared" si="26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2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29"/>
        <v>9743.3333333333339</v>
      </c>
      <c r="Q402" s="120">
        <f t="shared" si="25"/>
        <v>0</v>
      </c>
      <c r="R402" s="106">
        <f t="shared" si="26"/>
        <v>1</v>
      </c>
      <c r="S402" s="181">
        <f>(SUM(P401:P404)/(SUM(P401:Q404)))</f>
        <v>0.82059523044288751</v>
      </c>
      <c r="T402" s="65"/>
      <c r="Y402" s="89"/>
      <c r="Z402" s="358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29"/>
        <v>29813.333333333336</v>
      </c>
      <c r="Q403" s="120">
        <f t="shared" si="25"/>
        <v>1386.6666666666665</v>
      </c>
      <c r="R403" s="106">
        <f t="shared" si="26"/>
        <v>0.95555555555555549</v>
      </c>
      <c r="S403" s="182"/>
      <c r="T403" s="65"/>
      <c r="Y403" s="89"/>
      <c r="Z403" s="358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29"/>
        <v>0</v>
      </c>
      <c r="Q404" s="120">
        <f t="shared" si="25"/>
        <v>7916.666666666667</v>
      </c>
      <c r="R404" s="106">
        <f t="shared" si="26"/>
        <v>0</v>
      </c>
      <c r="S404" s="182"/>
      <c r="T404" s="65"/>
      <c r="Y404" s="89"/>
      <c r="Z404" s="358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29"/>
        <v>766.66666666666674</v>
      </c>
      <c r="Q405" s="120">
        <f t="shared" si="25"/>
        <v>0</v>
      </c>
      <c r="R405" s="106">
        <f t="shared" si="26"/>
        <v>1</v>
      </c>
      <c r="S405" s="180" t="str">
        <f>D405</f>
        <v>K-6 Low</v>
      </c>
      <c r="T405" s="65"/>
      <c r="Y405" s="89" t="str">
        <f>D405</f>
        <v>K-6 Low</v>
      </c>
      <c r="Z405" s="352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29"/>
        <v>20666.666666666668</v>
      </c>
      <c r="Q406" s="120">
        <f t="shared" si="25"/>
        <v>0</v>
      </c>
      <c r="R406" s="106">
        <f t="shared" si="26"/>
        <v>1</v>
      </c>
      <c r="S406" s="181">
        <f>(SUM(P405:P408)/(SUM(P405:Q408)))</f>
        <v>0.94504310344827591</v>
      </c>
      <c r="T406" s="65"/>
      <c r="Y406" s="89"/>
      <c r="Z406" s="358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29"/>
        <v>6900</v>
      </c>
      <c r="Q407" s="120">
        <f t="shared" si="25"/>
        <v>0</v>
      </c>
      <c r="R407" s="106">
        <f t="shared" si="26"/>
        <v>1</v>
      </c>
      <c r="S407" s="179"/>
      <c r="T407" s="65"/>
      <c r="Y407" s="89"/>
      <c r="Z407" s="358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5"/>
        <v>1700</v>
      </c>
      <c r="R408" s="106">
        <f t="shared" si="26"/>
        <v>0.34615384615384615</v>
      </c>
      <c r="S408" s="182"/>
      <c r="T408" s="65"/>
      <c r="Y408" s="89"/>
      <c r="Z408" s="358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0">(AVERAGE(I409,K409,M409)/G409)*H409</f>
        <v>1900</v>
      </c>
      <c r="Q409" s="120">
        <f t="shared" si="25"/>
        <v>0</v>
      </c>
      <c r="R409" s="106">
        <f t="shared" si="26"/>
        <v>1</v>
      </c>
      <c r="S409" s="183" t="str">
        <f>D409</f>
        <v>K-6 Ambient</v>
      </c>
      <c r="T409" s="65"/>
      <c r="Y409" s="89" t="str">
        <f>D409</f>
        <v>K-6 Ambient</v>
      </c>
      <c r="Z409" s="352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0"/>
        <v>6800</v>
      </c>
      <c r="Q410" s="120">
        <f t="shared" si="25"/>
        <v>0</v>
      </c>
      <c r="R410" s="106">
        <f t="shared" si="26"/>
        <v>1</v>
      </c>
      <c r="S410" s="181">
        <f>(SUM(P409:P412)/(SUM(P409:Q412)))</f>
        <v>0.66209302325581398</v>
      </c>
      <c r="T410" s="65"/>
      <c r="Y410" s="89"/>
      <c r="Z410" s="358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0"/>
        <v>66386.666666666672</v>
      </c>
      <c r="Q411" s="120">
        <f t="shared" si="25"/>
        <v>2080</v>
      </c>
      <c r="R411" s="106">
        <f t="shared" si="26"/>
        <v>0.96962025316455691</v>
      </c>
      <c r="S411" s="182"/>
      <c r="T411" s="65"/>
      <c r="Y411" s="89"/>
      <c r="Z411" s="358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0"/>
        <v>833.33333333333337</v>
      </c>
      <c r="Q412" s="120">
        <f t="shared" si="25"/>
        <v>36666.666666666664</v>
      </c>
      <c r="R412" s="106">
        <f t="shared" si="26"/>
        <v>2.2222222222222223E-2</v>
      </c>
      <c r="S412" s="182"/>
      <c r="T412" s="65"/>
      <c r="Y412" s="89"/>
      <c r="Z412" s="358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0"/>
        <v>426.66666666666663</v>
      </c>
      <c r="Q413" s="120">
        <f t="shared" si="25"/>
        <v>213.33333333333331</v>
      </c>
      <c r="R413" s="106">
        <f t="shared" si="26"/>
        <v>0.66666666666666663</v>
      </c>
      <c r="S413" s="183" t="str">
        <f>D413</f>
        <v>NF-6 Low</v>
      </c>
      <c r="Y413" s="89" t="str">
        <f>D413</f>
        <v>NF-6 Low</v>
      </c>
      <c r="Z413" s="352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0"/>
        <v>7950</v>
      </c>
      <c r="Q414" s="120">
        <f t="shared" si="25"/>
        <v>176.66666666666666</v>
      </c>
      <c r="R414" s="106">
        <f t="shared" si="26"/>
        <v>0.97826086956521741</v>
      </c>
      <c r="S414" s="181">
        <f>(SUM(P413:P416)/(SUM(P413:Q416)))</f>
        <v>0.70608316687851802</v>
      </c>
      <c r="Y414" s="89"/>
      <c r="Z414" s="358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0"/>
        <v>56333.333333333328</v>
      </c>
      <c r="Q415" s="120">
        <f t="shared" si="25"/>
        <v>4160</v>
      </c>
      <c r="R415" s="106">
        <f t="shared" si="26"/>
        <v>0.93123209169054444</v>
      </c>
      <c r="S415" s="182"/>
      <c r="Y415" s="89"/>
      <c r="Z415" s="358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0"/>
        <v>96.666666666666657</v>
      </c>
      <c r="Q416" s="120">
        <f t="shared" si="25"/>
        <v>22426.666666666664</v>
      </c>
      <c r="R416" s="106">
        <f t="shared" si="26"/>
        <v>4.2918454935622317E-3</v>
      </c>
      <c r="S416" s="182"/>
      <c r="Y416" s="89"/>
      <c r="Z416" s="358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0"/>
        <v>400</v>
      </c>
      <c r="Q417" s="120">
        <f t="shared" si="25"/>
        <v>1400</v>
      </c>
      <c r="R417" s="106">
        <f t="shared" si="26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2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0"/>
        <v>2200</v>
      </c>
      <c r="Q418" s="120">
        <f t="shared" si="25"/>
        <v>21200</v>
      </c>
      <c r="R418" s="106">
        <f t="shared" si="26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8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0"/>
        <v>20800</v>
      </c>
      <c r="Q419" s="120">
        <f t="shared" si="25"/>
        <v>13100</v>
      </c>
      <c r="R419" s="106">
        <f t="shared" si="26"/>
        <v>0.6135693215339233</v>
      </c>
      <c r="S419" s="182"/>
      <c r="T419" s="65"/>
      <c r="U419" s="65"/>
      <c r="V419" s="65"/>
      <c r="Y419" s="89"/>
      <c r="Z419" s="358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0"/>
        <v>426.66666666666663</v>
      </c>
      <c r="Q420" s="120">
        <f t="shared" ref="Q420:Q483" si="31">(AVERAGE(J420,L420,N420)/G420)*H420</f>
        <v>12053.333333333332</v>
      </c>
      <c r="R420" s="106">
        <f t="shared" ref="R420:R483" si="32">P420/(P420+Q420)</f>
        <v>3.4188034188034191E-2</v>
      </c>
      <c r="S420" s="182"/>
      <c r="T420" s="65"/>
      <c r="U420" s="65"/>
      <c r="V420" s="65"/>
      <c r="Y420" s="89"/>
      <c r="Z420" s="358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0"/>
        <v>3420</v>
      </c>
      <c r="Q421" s="120">
        <f t="shared" si="31"/>
        <v>1080</v>
      </c>
      <c r="R421" s="106">
        <f t="shared" si="32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2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1"/>
        <v>2300</v>
      </c>
      <c r="R422" s="106">
        <f t="shared" si="32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8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3">(AVERAGE(I423,K423,M423)/G423)*H423</f>
        <v>300</v>
      </c>
      <c r="Q423" s="120">
        <f t="shared" si="31"/>
        <v>0</v>
      </c>
      <c r="R423" s="106">
        <f t="shared" si="32"/>
        <v>1</v>
      </c>
      <c r="S423" s="182"/>
      <c r="T423" s="65"/>
      <c r="U423" s="65"/>
      <c r="V423" s="65"/>
      <c r="Y423" s="89"/>
      <c r="Z423" s="358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3"/>
        <v>0</v>
      </c>
      <c r="Q424" s="120">
        <f t="shared" si="31"/>
        <v>990</v>
      </c>
      <c r="R424" s="106">
        <f t="shared" si="32"/>
        <v>0</v>
      </c>
      <c r="S424" s="182"/>
      <c r="T424" s="65"/>
      <c r="U424" s="65"/>
      <c r="V424" s="65"/>
      <c r="Y424" s="89"/>
      <c r="Z424" s="358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3"/>
        <v>1000</v>
      </c>
      <c r="Q425" s="120">
        <f t="shared" si="31"/>
        <v>15166.666666666666</v>
      </c>
      <c r="R425" s="106">
        <f t="shared" si="32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2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3"/>
        <v>2000</v>
      </c>
      <c r="Q426" s="120">
        <f t="shared" si="31"/>
        <v>27000</v>
      </c>
      <c r="R426" s="106">
        <f t="shared" si="32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8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3"/>
        <v>23591.666666666664</v>
      </c>
      <c r="Q427" s="120">
        <f t="shared" si="31"/>
        <v>15200</v>
      </c>
      <c r="R427" s="106">
        <f t="shared" si="32"/>
        <v>0.60816326530612241</v>
      </c>
      <c r="S427" s="182"/>
      <c r="T427" s="65"/>
      <c r="U427" s="65"/>
      <c r="V427" s="65"/>
      <c r="Y427" s="89"/>
      <c r="Z427" s="358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3"/>
        <v>0</v>
      </c>
      <c r="Q428" s="120">
        <f t="shared" si="31"/>
        <v>3500</v>
      </c>
      <c r="R428" s="106">
        <f t="shared" si="32"/>
        <v>0</v>
      </c>
      <c r="S428" s="182"/>
      <c r="T428" s="65"/>
      <c r="U428" s="65"/>
      <c r="V428" s="65"/>
      <c r="Y428" s="89"/>
      <c r="Z428" s="358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3"/>
        <v>200</v>
      </c>
      <c r="Q429" s="120">
        <f t="shared" si="31"/>
        <v>1900</v>
      </c>
      <c r="R429" s="106">
        <f t="shared" si="32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2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3"/>
        <v>666.66666666666663</v>
      </c>
      <c r="Q430" s="120">
        <f t="shared" si="31"/>
        <v>14666.666666666666</v>
      </c>
      <c r="R430" s="106">
        <f t="shared" si="32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8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3"/>
        <v>52266.666666666672</v>
      </c>
      <c r="Q431" s="120">
        <f t="shared" si="31"/>
        <v>2776.666666666667</v>
      </c>
      <c r="R431" s="106">
        <f t="shared" si="32"/>
        <v>0.94955489614243327</v>
      </c>
      <c r="S431" s="182"/>
      <c r="T431" s="65"/>
      <c r="U431" s="65"/>
      <c r="V431" s="65"/>
      <c r="Y431" s="89"/>
      <c r="Z431" s="358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3"/>
        <v>233.33333333333331</v>
      </c>
      <c r="Q432" s="120">
        <f t="shared" si="31"/>
        <v>9450</v>
      </c>
      <c r="R432" s="106">
        <f t="shared" si="32"/>
        <v>2.4096385542168672E-2</v>
      </c>
      <c r="S432" s="182"/>
      <c r="T432" s="65"/>
      <c r="U432" s="65"/>
      <c r="V432" s="65"/>
      <c r="Y432" s="89"/>
      <c r="Z432" s="358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3"/>
        <v>0</v>
      </c>
      <c r="Q433" s="120">
        <f t="shared" si="31"/>
        <v>0</v>
      </c>
      <c r="R433" s="106" t="e">
        <f t="shared" si="32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2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3"/>
        <v>166.66666666666666</v>
      </c>
      <c r="Q434" s="120">
        <f t="shared" si="31"/>
        <v>0</v>
      </c>
      <c r="R434" s="106">
        <f t="shared" si="32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8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3"/>
        <v>27866.666666666664</v>
      </c>
      <c r="Q435" s="120">
        <f t="shared" si="31"/>
        <v>2058.333333333333</v>
      </c>
      <c r="R435" s="106">
        <f t="shared" si="32"/>
        <v>0.93121693121693128</v>
      </c>
      <c r="S435" s="182"/>
      <c r="T435" s="65"/>
      <c r="U435" s="65"/>
      <c r="V435" s="65"/>
      <c r="Y435" s="89"/>
      <c r="Z435" s="358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3"/>
        <v>146.66666666666666</v>
      </c>
      <c r="Q436" s="120">
        <f t="shared" si="31"/>
        <v>586.66666666666663</v>
      </c>
      <c r="R436" s="106">
        <f t="shared" si="32"/>
        <v>0.2</v>
      </c>
      <c r="S436" s="182"/>
      <c r="T436" s="65"/>
      <c r="U436" s="65"/>
      <c r="V436" s="65"/>
      <c r="Y436" s="89"/>
      <c r="Z436" s="358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3"/>
        <v>0</v>
      </c>
      <c r="Q437" s="120">
        <f t="shared" si="31"/>
        <v>0</v>
      </c>
      <c r="R437" s="106" t="e">
        <f t="shared" si="32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2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3"/>
        <v>900</v>
      </c>
      <c r="Q438" s="120">
        <f t="shared" si="31"/>
        <v>0</v>
      </c>
      <c r="R438" s="106">
        <f t="shared" si="32"/>
        <v>1</v>
      </c>
      <c r="S438" s="181">
        <f>(SUM(P437:P440)/(SUM(P437:Q440)))</f>
        <v>0.84783163265306127</v>
      </c>
      <c r="T438" s="65"/>
      <c r="Y438" s="89"/>
      <c r="Z438" s="358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3"/>
        <v>87533.333333333343</v>
      </c>
      <c r="Q439" s="120">
        <f t="shared" si="31"/>
        <v>1213.3333333333335</v>
      </c>
      <c r="R439" s="106">
        <f t="shared" si="32"/>
        <v>0.986328125</v>
      </c>
      <c r="S439" s="182"/>
      <c r="T439" s="65"/>
      <c r="Y439" s="89"/>
      <c r="Z439" s="358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1"/>
        <v>14693.333333333332</v>
      </c>
      <c r="R440" s="106">
        <f t="shared" si="32"/>
        <v>1.2987012987012986E-2</v>
      </c>
      <c r="S440" s="182"/>
      <c r="T440" s="65"/>
      <c r="Y440" s="89"/>
      <c r="Z440" s="358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1"/>
        <v>4550</v>
      </c>
      <c r="R441" s="106">
        <f t="shared" si="32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2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1"/>
        <v>22500</v>
      </c>
      <c r="R442" s="106">
        <f t="shared" si="32"/>
        <v>7.3529411764705873E-3</v>
      </c>
      <c r="S442" s="181">
        <f>(SUM(P441:P444)/(SUM(P441:Q444)))</f>
        <v>1.3241220495106502E-2</v>
      </c>
      <c r="T442" s="65"/>
      <c r="Y442" s="89"/>
      <c r="Z442" s="358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3"/>
        <v>0</v>
      </c>
      <c r="Q443" s="120">
        <f t="shared" si="31"/>
        <v>600</v>
      </c>
      <c r="R443" s="106">
        <f t="shared" si="32"/>
        <v>0</v>
      </c>
      <c r="S443" s="182"/>
      <c r="T443" s="65"/>
      <c r="Y443" s="89"/>
      <c r="Z443" s="358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3"/>
        <v>0</v>
      </c>
      <c r="Q444" s="149">
        <f t="shared" si="31"/>
        <v>916.66666666666663</v>
      </c>
      <c r="R444" s="165">
        <f t="shared" si="32"/>
        <v>0</v>
      </c>
      <c r="S444" s="196"/>
      <c r="Y444" s="148"/>
      <c r="Z444" s="366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1"/>
        <v>116.66666666666666</v>
      </c>
      <c r="R445" s="194">
        <f t="shared" si="32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3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4">(AVERAGE(I446,K446,M446)/G446)*H446</f>
        <v>50</v>
      </c>
      <c r="Q446" s="124">
        <f t="shared" si="31"/>
        <v>200</v>
      </c>
      <c r="R446" s="161">
        <f t="shared" si="32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2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4"/>
        <v>400</v>
      </c>
      <c r="Q447" s="124">
        <f t="shared" si="31"/>
        <v>350</v>
      </c>
      <c r="R447" s="161">
        <f t="shared" si="32"/>
        <v>0.53333333333333333</v>
      </c>
      <c r="S447" s="185"/>
      <c r="T447" s="81"/>
      <c r="U447" s="81"/>
      <c r="V447" s="81"/>
      <c r="Y447" s="87"/>
      <c r="Z447" s="362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5">(AVERAGE(I448,K448,M448)/G448)*H448</f>
        <v>0</v>
      </c>
      <c r="Q448" s="124">
        <f t="shared" ref="Q448" si="36">(AVERAGE(J448,L448,N448)/G448)*H448</f>
        <v>65300</v>
      </c>
      <c r="R448" s="161">
        <f t="shared" si="32"/>
        <v>0</v>
      </c>
      <c r="S448" s="188"/>
      <c r="T448" s="81"/>
      <c r="U448" s="81"/>
      <c r="V448" s="81"/>
      <c r="Y448" s="87"/>
      <c r="Z448" s="362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4"/>
        <v>150</v>
      </c>
      <c r="Q449" s="124">
        <f t="shared" si="31"/>
        <v>0</v>
      </c>
      <c r="R449" s="161">
        <f t="shared" si="32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3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4"/>
        <v>1550</v>
      </c>
      <c r="Q450" s="124">
        <f t="shared" si="31"/>
        <v>0</v>
      </c>
      <c r="R450" s="161">
        <f t="shared" si="32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2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4"/>
        <v>4510</v>
      </c>
      <c r="Q451" s="124">
        <f t="shared" si="31"/>
        <v>0</v>
      </c>
      <c r="R451" s="161">
        <f t="shared" si="32"/>
        <v>1</v>
      </c>
      <c r="S451" s="188"/>
      <c r="T451" s="81"/>
      <c r="U451" s="81"/>
      <c r="V451" s="81"/>
      <c r="Y451" s="87"/>
      <c r="Z451" s="362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4"/>
        <v>0</v>
      </c>
      <c r="Q452" s="124">
        <f t="shared" si="31"/>
        <v>43000</v>
      </c>
      <c r="R452" s="161">
        <f t="shared" si="32"/>
        <v>0</v>
      </c>
      <c r="S452" s="188"/>
      <c r="T452" s="81"/>
      <c r="U452" s="81"/>
      <c r="V452" s="81"/>
      <c r="Y452" s="87"/>
      <c r="Z452" s="362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4"/>
        <v>1166.6666666666667</v>
      </c>
      <c r="Q453" s="124">
        <f t="shared" si="31"/>
        <v>0</v>
      </c>
      <c r="R453" s="161">
        <f t="shared" si="32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3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4"/>
        <v>3103.333333333333</v>
      </c>
      <c r="Q454" s="124">
        <f t="shared" si="31"/>
        <v>816.66666666666674</v>
      </c>
      <c r="R454" s="161">
        <f t="shared" si="32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2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4"/>
        <v>300</v>
      </c>
      <c r="Q455" s="124">
        <f t="shared" si="31"/>
        <v>400</v>
      </c>
      <c r="R455" s="161">
        <f t="shared" si="32"/>
        <v>0.42857142857142855</v>
      </c>
      <c r="S455" s="188"/>
      <c r="T455" s="81"/>
      <c r="U455" s="81"/>
      <c r="V455" s="81"/>
      <c r="Y455" s="87"/>
      <c r="Z455" s="362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1"/>
        <v>13600</v>
      </c>
      <c r="R456" s="161">
        <f t="shared" si="32"/>
        <v>0</v>
      </c>
      <c r="S456" s="188"/>
      <c r="T456" s="81"/>
      <c r="U456" s="81"/>
      <c r="V456" s="81"/>
      <c r="Y456" s="87"/>
      <c r="Z456" s="362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1"/>
        <v>0</v>
      </c>
      <c r="R457" s="161">
        <f t="shared" si="32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3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37">(AVERAGE(I458,K458,M458)/G458)*H458</f>
        <v>8983.3333333333321</v>
      </c>
      <c r="Q458" s="124">
        <f t="shared" si="31"/>
        <v>0</v>
      </c>
      <c r="R458" s="161">
        <f t="shared" si="32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2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37"/>
        <v>37833.333333333336</v>
      </c>
      <c r="Q459" s="124">
        <f t="shared" si="31"/>
        <v>333.33333333333331</v>
      </c>
      <c r="R459" s="161">
        <f t="shared" si="32"/>
        <v>0.99126637554585151</v>
      </c>
      <c r="S459" s="188"/>
      <c r="T459" s="81"/>
      <c r="U459" s="81"/>
      <c r="V459" s="81"/>
      <c r="Y459" s="87"/>
      <c r="Z459" s="362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37"/>
        <v>0</v>
      </c>
      <c r="Q460" s="124">
        <f t="shared" si="31"/>
        <v>15293.333333333334</v>
      </c>
      <c r="R460" s="161">
        <f t="shared" si="32"/>
        <v>0</v>
      </c>
      <c r="S460" s="188"/>
      <c r="T460" s="81"/>
      <c r="U460" s="81"/>
      <c r="V460" s="81"/>
      <c r="Y460" s="87"/>
      <c r="Z460" s="362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37"/>
        <v>0</v>
      </c>
      <c r="Q461" s="124">
        <f t="shared" si="31"/>
        <v>0</v>
      </c>
      <c r="R461" s="161" t="e">
        <f t="shared" si="32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3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37"/>
        <v>3000</v>
      </c>
      <c r="Q462" s="124">
        <f t="shared" si="31"/>
        <v>0</v>
      </c>
      <c r="R462" s="161">
        <f t="shared" si="32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2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37"/>
        <v>24800</v>
      </c>
      <c r="Q463" s="124">
        <f t="shared" si="31"/>
        <v>266.66666666666663</v>
      </c>
      <c r="R463" s="161">
        <f t="shared" si="32"/>
        <v>0.9893617021276595</v>
      </c>
      <c r="S463" s="188"/>
      <c r="T463" s="81"/>
      <c r="U463" s="81"/>
      <c r="V463" s="81"/>
      <c r="Y463" s="87"/>
      <c r="Z463" s="362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37"/>
        <v>0</v>
      </c>
      <c r="Q464" s="124">
        <f t="shared" si="31"/>
        <v>3033.3333333333335</v>
      </c>
      <c r="R464" s="161">
        <f t="shared" si="32"/>
        <v>0</v>
      </c>
      <c r="S464" s="188"/>
      <c r="T464" s="81"/>
      <c r="U464" s="81"/>
      <c r="V464" s="81"/>
      <c r="Y464" s="87"/>
      <c r="Z464" s="362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37"/>
        <v>0</v>
      </c>
      <c r="Q465" s="124">
        <f t="shared" si="31"/>
        <v>0</v>
      </c>
      <c r="R465" s="161" t="e">
        <f t="shared" si="32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3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37"/>
        <v>166.66666666666666</v>
      </c>
      <c r="Q466" s="124">
        <f t="shared" si="31"/>
        <v>0</v>
      </c>
      <c r="R466" s="161">
        <f t="shared" si="32"/>
        <v>1</v>
      </c>
      <c r="S466" s="187">
        <f>(SUM(P465:P468)/(SUM(P465:Q468)))</f>
        <v>1.0796615115261161E-2</v>
      </c>
      <c r="T466" s="81"/>
      <c r="Y466" s="87"/>
      <c r="Z466" s="362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37"/>
        <v>80</v>
      </c>
      <c r="Q467" s="124">
        <f t="shared" si="31"/>
        <v>0</v>
      </c>
      <c r="R467" s="161">
        <f t="shared" si="32"/>
        <v>1</v>
      </c>
      <c r="S467" s="188"/>
      <c r="T467" s="81"/>
      <c r="Y467" s="87"/>
      <c r="Z467" s="362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37"/>
        <v>0</v>
      </c>
      <c r="Q468" s="124">
        <f t="shared" si="31"/>
        <v>22600</v>
      </c>
      <c r="R468" s="161">
        <f t="shared" si="32"/>
        <v>0</v>
      </c>
      <c r="S468" s="188"/>
      <c r="T468" s="81"/>
      <c r="Y468" s="87"/>
      <c r="Z468" s="362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38">(AVERAGE(I470,K470,M470)/G469)*H469</f>
        <v>680</v>
      </c>
      <c r="Q469" s="124">
        <f t="shared" ref="Q469:Q480" si="39">(AVERAGE(J470,L470,N470)/G469)*H469</f>
        <v>0</v>
      </c>
      <c r="R469" s="161">
        <f t="shared" si="32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3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38"/>
        <v>23040</v>
      </c>
      <c r="Q470" s="124">
        <f t="shared" si="39"/>
        <v>0</v>
      </c>
      <c r="R470" s="161">
        <f t="shared" si="32"/>
        <v>1</v>
      </c>
      <c r="S470" s="187">
        <f>(SUM(P469:P472)/(SUM(P469:Q472)))</f>
        <v>0.58009562599610409</v>
      </c>
      <c r="T470" s="81"/>
      <c r="Y470" s="87"/>
      <c r="Z470" s="362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38"/>
        <v>3120</v>
      </c>
      <c r="Q471" s="124">
        <f t="shared" si="39"/>
        <v>19760</v>
      </c>
      <c r="R471" s="161">
        <f t="shared" si="32"/>
        <v>0.13636363636363635</v>
      </c>
      <c r="S471" s="185"/>
      <c r="T471" s="81"/>
      <c r="Y471" s="87"/>
      <c r="Z471" s="362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38"/>
        <v>458.33333333333337</v>
      </c>
      <c r="Q472" s="124">
        <f t="shared" si="39"/>
        <v>0</v>
      </c>
      <c r="R472" s="161">
        <f t="shared" si="32"/>
        <v>1</v>
      </c>
      <c r="S472" s="188"/>
      <c r="T472" s="81"/>
      <c r="Y472" s="87"/>
      <c r="Z472" s="362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38"/>
        <v>4060</v>
      </c>
      <c r="Q473" s="124">
        <f t="shared" si="39"/>
        <v>48.333333333333329</v>
      </c>
      <c r="R473" s="161">
        <f t="shared" si="32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3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38"/>
        <v>23200</v>
      </c>
      <c r="Q474" s="124">
        <f t="shared" si="39"/>
        <v>800</v>
      </c>
      <c r="R474" s="161">
        <f t="shared" si="32"/>
        <v>0.96666666666666667</v>
      </c>
      <c r="S474" s="187">
        <f>(SUM(P473:P476)/(SUM(P473:Q476)))</f>
        <v>0.25920639451898375</v>
      </c>
      <c r="T474" s="81"/>
      <c r="Y474" s="87"/>
      <c r="Z474" s="362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38"/>
        <v>5546.6666666666661</v>
      </c>
      <c r="Q475" s="124">
        <f t="shared" si="39"/>
        <v>98626.666666666657</v>
      </c>
      <c r="R475" s="161">
        <f t="shared" si="32"/>
        <v>5.3244592346089845E-2</v>
      </c>
      <c r="S475" s="188"/>
      <c r="T475" s="81"/>
      <c r="Y475" s="87"/>
      <c r="Z475" s="362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38"/>
        <v>2000</v>
      </c>
      <c r="Q476" s="124">
        <f t="shared" si="39"/>
        <v>0</v>
      </c>
      <c r="R476" s="161">
        <f t="shared" si="32"/>
        <v>1</v>
      </c>
      <c r="S476" s="188"/>
      <c r="T476" s="81"/>
      <c r="Y476" s="87"/>
      <c r="Z476" s="362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38"/>
        <v>1850</v>
      </c>
      <c r="Q477" s="124">
        <f t="shared" si="39"/>
        <v>0</v>
      </c>
      <c r="R477" s="161">
        <f t="shared" si="32"/>
        <v>1</v>
      </c>
      <c r="S477" s="189" t="str">
        <f>D477</f>
        <v>K-6 Ambient</v>
      </c>
      <c r="Y477" s="87" t="str">
        <f>D477</f>
        <v>K-6 Ambient</v>
      </c>
      <c r="Z477" s="353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38"/>
        <v>27733.333333333336</v>
      </c>
      <c r="Q478" s="124">
        <f t="shared" si="39"/>
        <v>0</v>
      </c>
      <c r="R478" s="161">
        <f t="shared" si="32"/>
        <v>1</v>
      </c>
      <c r="S478" s="187">
        <f>(SUM(P477:P480)/(SUM(P477:Q480)))</f>
        <v>0.74690508940852818</v>
      </c>
      <c r="Y478" s="87"/>
      <c r="Z478" s="362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38"/>
        <v>12666.666666666666</v>
      </c>
      <c r="Q479" s="124">
        <f t="shared" si="39"/>
        <v>15333.333333333334</v>
      </c>
      <c r="R479" s="161">
        <f t="shared" si="32"/>
        <v>0.45238095238095238</v>
      </c>
      <c r="S479" s="188"/>
      <c r="Y479" s="87"/>
      <c r="Z479" s="362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38"/>
        <v>3000</v>
      </c>
      <c r="Q480" s="124">
        <f t="shared" si="39"/>
        <v>0</v>
      </c>
      <c r="R480" s="161">
        <f t="shared" si="32"/>
        <v>1</v>
      </c>
      <c r="S480" s="188"/>
      <c r="Y480" s="87"/>
      <c r="Z480" s="362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0">(AVERAGE(I481,K481,M481)/G481)*H481</f>
        <v>1560</v>
      </c>
      <c r="Q481" s="124">
        <f t="shared" si="31"/>
        <v>0</v>
      </c>
      <c r="R481" s="161">
        <f t="shared" si="32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3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0"/>
        <v>5413.3333333333339</v>
      </c>
      <c r="Q482" s="124">
        <f t="shared" si="31"/>
        <v>0</v>
      </c>
      <c r="R482" s="161">
        <f t="shared" si="32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2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0"/>
        <v>29333.333333333332</v>
      </c>
      <c r="Q483" s="124">
        <f t="shared" si="31"/>
        <v>166.66666666666666</v>
      </c>
      <c r="R483" s="161">
        <f t="shared" si="32"/>
        <v>0.99435028248587565</v>
      </c>
      <c r="S483" s="188"/>
      <c r="T483" s="81"/>
      <c r="U483" s="81"/>
      <c r="V483" s="81"/>
      <c r="Y483" s="87"/>
      <c r="Z483" s="362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0"/>
        <v>6593.3333333333339</v>
      </c>
      <c r="Q484" s="124">
        <f t="shared" ref="Q484:Q547" si="41">(AVERAGE(J484,L484,N484)/G484)*H484</f>
        <v>22540</v>
      </c>
      <c r="R484" s="161">
        <f t="shared" ref="R484:R547" si="42">P484/(P484+Q484)</f>
        <v>0.22631578947368422</v>
      </c>
      <c r="S484" s="188"/>
      <c r="T484" s="81"/>
      <c r="U484" s="81"/>
      <c r="V484" s="81"/>
      <c r="Y484" s="87"/>
      <c r="Z484" s="362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0"/>
        <v>125</v>
      </c>
      <c r="Q485" s="124">
        <f t="shared" si="41"/>
        <v>0</v>
      </c>
      <c r="R485" s="161">
        <f t="shared" si="42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3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1"/>
        <v>0</v>
      </c>
      <c r="R486" s="161">
        <f t="shared" si="42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2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3">(AVERAGE(I487,K487,M487)/G487)*H487</f>
        <v>6113.333333333333</v>
      </c>
      <c r="Q487" s="124">
        <f t="shared" si="41"/>
        <v>46.666666666666664</v>
      </c>
      <c r="R487" s="161">
        <f t="shared" si="42"/>
        <v>0.99242424242424232</v>
      </c>
      <c r="S487" s="188"/>
      <c r="T487" s="81"/>
      <c r="U487" s="81"/>
      <c r="V487" s="81"/>
      <c r="Y487" s="87"/>
      <c r="Z487" s="362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3"/>
        <v>233.33333333333334</v>
      </c>
      <c r="Q488" s="124">
        <f t="shared" si="41"/>
        <v>373.33333333333331</v>
      </c>
      <c r="R488" s="161">
        <f t="shared" si="42"/>
        <v>0.38461538461538464</v>
      </c>
      <c r="S488" s="188"/>
      <c r="T488" s="81"/>
      <c r="U488" s="81"/>
      <c r="V488" s="81"/>
      <c r="Y488" s="87"/>
      <c r="Z488" s="362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3"/>
        <v>650</v>
      </c>
      <c r="Q489" s="124">
        <f t="shared" si="41"/>
        <v>100</v>
      </c>
      <c r="R489" s="161">
        <f t="shared" si="42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3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3"/>
        <v>2000</v>
      </c>
      <c r="Q490" s="124">
        <f t="shared" si="41"/>
        <v>50</v>
      </c>
      <c r="R490" s="161">
        <f t="shared" si="42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2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3"/>
        <v>6350</v>
      </c>
      <c r="Q491" s="124">
        <f t="shared" si="41"/>
        <v>50</v>
      </c>
      <c r="R491" s="161">
        <f t="shared" si="42"/>
        <v>0.9921875</v>
      </c>
      <c r="S491" s="188"/>
      <c r="T491" s="81"/>
      <c r="U491" s="81"/>
      <c r="V491" s="81"/>
      <c r="Y491" s="87"/>
      <c r="Z491" s="362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3"/>
        <v>1166.6666666666667</v>
      </c>
      <c r="Q492" s="124">
        <f t="shared" si="41"/>
        <v>18166.666666666668</v>
      </c>
      <c r="R492" s="161">
        <f t="shared" si="42"/>
        <v>6.0344827586206892E-2</v>
      </c>
      <c r="S492" s="188"/>
      <c r="T492" s="81"/>
      <c r="U492" s="81"/>
      <c r="V492" s="81"/>
      <c r="Y492" s="87"/>
      <c r="Z492" s="362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3"/>
        <v>653.33333333333337</v>
      </c>
      <c r="Q493" s="124">
        <f t="shared" si="41"/>
        <v>0</v>
      </c>
      <c r="R493" s="161">
        <f t="shared" si="42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3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3"/>
        <v>7166.666666666667</v>
      </c>
      <c r="Q494" s="124">
        <f t="shared" si="41"/>
        <v>0</v>
      </c>
      <c r="R494" s="161">
        <f t="shared" si="42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2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3"/>
        <v>38666.666666666664</v>
      </c>
      <c r="Q495" s="124">
        <f t="shared" si="41"/>
        <v>0</v>
      </c>
      <c r="R495" s="161">
        <f t="shared" si="42"/>
        <v>1</v>
      </c>
      <c r="S495" s="188"/>
      <c r="T495" s="81"/>
      <c r="U495" s="81"/>
      <c r="V495" s="81"/>
      <c r="Y495" s="87"/>
      <c r="Z495" s="362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3"/>
        <v>316.66666666666663</v>
      </c>
      <c r="Q496" s="124">
        <f t="shared" si="41"/>
        <v>35308.333333333328</v>
      </c>
      <c r="R496" s="161">
        <f t="shared" si="42"/>
        <v>8.8888888888888889E-3</v>
      </c>
      <c r="S496" s="188"/>
      <c r="T496" s="81"/>
      <c r="U496" s="81"/>
      <c r="V496" s="81"/>
      <c r="Y496" s="87"/>
      <c r="Z496" s="362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3"/>
        <v>600</v>
      </c>
      <c r="Q497" s="124">
        <f t="shared" si="41"/>
        <v>0</v>
      </c>
      <c r="R497" s="161">
        <f t="shared" si="42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3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3"/>
        <v>4290</v>
      </c>
      <c r="Q498" s="124">
        <f t="shared" si="41"/>
        <v>0</v>
      </c>
      <c r="R498" s="161">
        <f t="shared" si="42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2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3"/>
        <v>6800</v>
      </c>
      <c r="Q499" s="124">
        <f t="shared" si="41"/>
        <v>0</v>
      </c>
      <c r="R499" s="161">
        <f t="shared" si="42"/>
        <v>1</v>
      </c>
      <c r="S499" s="188"/>
      <c r="T499" s="81"/>
      <c r="U499" s="81"/>
      <c r="V499" s="81"/>
      <c r="Y499" s="87"/>
      <c r="Z499" s="362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3"/>
        <v>1066.6666666666665</v>
      </c>
      <c r="Q500" s="124">
        <f t="shared" si="41"/>
        <v>7333.333333333333</v>
      </c>
      <c r="R500" s="161">
        <f t="shared" si="42"/>
        <v>0.12698412698412698</v>
      </c>
      <c r="S500" s="188"/>
      <c r="T500" s="81"/>
      <c r="U500" s="81"/>
      <c r="V500" s="81"/>
      <c r="Y500" s="87"/>
      <c r="Z500" s="362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3"/>
        <v>2000</v>
      </c>
      <c r="Q501" s="124">
        <f t="shared" si="41"/>
        <v>0</v>
      </c>
      <c r="R501" s="161">
        <f t="shared" si="42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3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3"/>
        <v>2400</v>
      </c>
      <c r="Q502" s="124">
        <f t="shared" si="41"/>
        <v>0</v>
      </c>
      <c r="R502" s="161">
        <f t="shared" si="42"/>
        <v>1</v>
      </c>
      <c r="S502" s="187">
        <f>(SUM(P501:P504)/(SUM(P501:Q504)))</f>
        <v>0.60420730008358881</v>
      </c>
      <c r="T502" s="81"/>
      <c r="Y502" s="87"/>
      <c r="Z502" s="362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3"/>
        <v>21046.666666666668</v>
      </c>
      <c r="Q503" s="124">
        <f t="shared" si="41"/>
        <v>273.33333333333331</v>
      </c>
      <c r="R503" s="161">
        <f t="shared" si="42"/>
        <v>0.98717948717948723</v>
      </c>
      <c r="S503" s="188"/>
      <c r="T503" s="81"/>
      <c r="Y503" s="87"/>
      <c r="Z503" s="362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3"/>
        <v>3466.6666666666665</v>
      </c>
      <c r="Q504" s="124">
        <f t="shared" si="41"/>
        <v>18666.666666666664</v>
      </c>
      <c r="R504" s="161">
        <f t="shared" si="42"/>
        <v>0.15662650602409639</v>
      </c>
      <c r="S504" s="188"/>
      <c r="T504" s="81"/>
      <c r="Y504" s="87"/>
      <c r="Z504" s="362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3"/>
        <v>2000</v>
      </c>
      <c r="Q505" s="124">
        <f t="shared" si="41"/>
        <v>0</v>
      </c>
      <c r="R505" s="161">
        <f t="shared" si="42"/>
        <v>1</v>
      </c>
      <c r="S505" s="189" t="str">
        <f>D505</f>
        <v>K-6 Low</v>
      </c>
      <c r="T505" s="81"/>
      <c r="Y505" s="87" t="str">
        <f>D505</f>
        <v>K-6 Low</v>
      </c>
      <c r="Z505" s="353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3"/>
        <v>16000</v>
      </c>
      <c r="Q506" s="124">
        <f t="shared" si="41"/>
        <v>0</v>
      </c>
      <c r="R506" s="161">
        <f t="shared" si="42"/>
        <v>1</v>
      </c>
      <c r="S506" s="187">
        <f>(SUM(P505:P508)/(SUM(P505:Q508)))</f>
        <v>0.71180555555555558</v>
      </c>
      <c r="T506" s="81"/>
      <c r="Y506" s="87"/>
      <c r="Z506" s="362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3"/>
        <v>1900</v>
      </c>
      <c r="Q507" s="124">
        <f t="shared" si="41"/>
        <v>0</v>
      </c>
      <c r="R507" s="161">
        <f t="shared" si="42"/>
        <v>1</v>
      </c>
      <c r="S507" s="188"/>
      <c r="T507" s="81"/>
      <c r="Y507" s="87"/>
      <c r="Z507" s="362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3"/>
        <v>600</v>
      </c>
      <c r="Q508" s="159">
        <f t="shared" si="41"/>
        <v>8300</v>
      </c>
      <c r="R508" s="162">
        <f t="shared" si="42"/>
        <v>6.741573033707865E-2</v>
      </c>
      <c r="S508" s="237"/>
      <c r="Y508" s="158"/>
      <c r="Z508" s="363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1"/>
        <v>0</v>
      </c>
      <c r="R509" s="244">
        <f t="shared" si="42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2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4">(AVERAGE(I510,K510,M510)/G510)*H510</f>
        <v>11500</v>
      </c>
      <c r="Q510" s="120">
        <f t="shared" si="41"/>
        <v>0</v>
      </c>
      <c r="R510" s="106">
        <f t="shared" si="42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8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4"/>
        <v>34166.666666666664</v>
      </c>
      <c r="Q511" s="120">
        <f t="shared" si="41"/>
        <v>500</v>
      </c>
      <c r="R511" s="106">
        <f t="shared" si="42"/>
        <v>0.98557692307692313</v>
      </c>
      <c r="S511" s="179"/>
      <c r="T511" s="65"/>
      <c r="U511" s="65"/>
      <c r="V511" s="65"/>
      <c r="Y511" s="89"/>
      <c r="Z511" s="358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4"/>
        <v>3640</v>
      </c>
      <c r="Q512" s="120">
        <f t="shared" si="41"/>
        <v>2686.666666666667</v>
      </c>
      <c r="R512" s="106">
        <f t="shared" si="42"/>
        <v>0.57534246575342463</v>
      </c>
      <c r="S512" s="182"/>
      <c r="T512" s="65"/>
      <c r="U512" s="65"/>
      <c r="V512" s="65"/>
      <c r="Y512" s="89"/>
      <c r="Z512" s="358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4"/>
        <v>40</v>
      </c>
      <c r="Q513" s="120">
        <f t="shared" si="41"/>
        <v>0</v>
      </c>
      <c r="R513" s="106">
        <f t="shared" si="42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2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4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5">(AVERAGE(I518,K518,M518)/G514)*H514</f>
        <v>2380</v>
      </c>
      <c r="Q514" s="120">
        <f t="shared" ref="Q514:Q529" si="46">(AVERAGE(J518,L518,N518)/G514)*H514</f>
        <v>0</v>
      </c>
      <c r="R514" s="106">
        <f t="shared" si="42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8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5"/>
        <v>3850</v>
      </c>
      <c r="Q515" s="120">
        <f t="shared" si="46"/>
        <v>1283.3333333333333</v>
      </c>
      <c r="R515" s="106">
        <f t="shared" si="42"/>
        <v>0.75</v>
      </c>
      <c r="S515" s="182"/>
      <c r="T515" s="65"/>
      <c r="U515" s="65"/>
      <c r="V515" s="65"/>
      <c r="Y515" s="89"/>
      <c r="Z515" s="358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5"/>
        <v>1246.6666666666665</v>
      </c>
      <c r="Q516" s="120">
        <f t="shared" si="46"/>
        <v>906.66666666666663</v>
      </c>
      <c r="R516" s="106">
        <f t="shared" si="42"/>
        <v>0.57894736842105265</v>
      </c>
      <c r="S516" s="182"/>
      <c r="T516" s="65"/>
      <c r="U516" s="65"/>
      <c r="V516" s="65"/>
      <c r="Y516" s="89"/>
      <c r="Z516" s="358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5"/>
        <v>135</v>
      </c>
      <c r="Q517" s="120">
        <f t="shared" si="46"/>
        <v>135</v>
      </c>
      <c r="R517" s="106">
        <f t="shared" si="42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2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5"/>
        <v>833.33333333333337</v>
      </c>
      <c r="Q518" s="120">
        <f t="shared" si="46"/>
        <v>83.333333333333329</v>
      </c>
      <c r="R518" s="106">
        <f t="shared" si="42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8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5"/>
        <v>1583.3333333333333</v>
      </c>
      <c r="Q519" s="120">
        <f t="shared" si="46"/>
        <v>500</v>
      </c>
      <c r="R519" s="106">
        <f t="shared" si="42"/>
        <v>0.76000000000000012</v>
      </c>
      <c r="S519" s="182"/>
      <c r="T519" s="65"/>
      <c r="U519" s="65"/>
      <c r="V519" s="65"/>
      <c r="Y519" s="89"/>
      <c r="Z519" s="358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5"/>
        <v>166.66666666666666</v>
      </c>
      <c r="Q520" s="120">
        <f t="shared" si="46"/>
        <v>2166.6666666666665</v>
      </c>
      <c r="R520" s="106">
        <f t="shared" si="42"/>
        <v>7.1428571428571438E-2</v>
      </c>
      <c r="S520" s="182"/>
      <c r="T520" s="65"/>
      <c r="U520" s="65"/>
      <c r="V520" s="65"/>
      <c r="Y520" s="89"/>
      <c r="Z520" s="358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5"/>
        <v>76.666666666666657</v>
      </c>
      <c r="Q521" s="120">
        <f t="shared" si="46"/>
        <v>0</v>
      </c>
      <c r="R521" s="106">
        <f t="shared" si="42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2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5"/>
        <v>3576.666666666667</v>
      </c>
      <c r="Q522" s="120">
        <f t="shared" si="46"/>
        <v>0</v>
      </c>
      <c r="R522" s="106">
        <f t="shared" si="42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8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5"/>
        <v>17883.333333333332</v>
      </c>
      <c r="Q523" s="120">
        <f t="shared" si="46"/>
        <v>0</v>
      </c>
      <c r="R523" s="106">
        <f t="shared" si="42"/>
        <v>1</v>
      </c>
      <c r="S523" s="182"/>
      <c r="T523" s="65"/>
      <c r="U523" s="65"/>
      <c r="V523" s="65"/>
      <c r="Y523" s="89"/>
      <c r="Z523" s="358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5"/>
        <v>83.333333333333329</v>
      </c>
      <c r="Q524" s="120">
        <f t="shared" si="46"/>
        <v>2833.3333333333335</v>
      </c>
      <c r="R524" s="106">
        <f t="shared" si="42"/>
        <v>2.8571428571428567E-2</v>
      </c>
      <c r="S524" s="182"/>
      <c r="T524" s="65"/>
      <c r="U524" s="65"/>
      <c r="V524" s="65"/>
      <c r="Y524" s="89"/>
      <c r="Z524" s="358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5"/>
        <v>220</v>
      </c>
      <c r="Q525" s="120">
        <f t="shared" si="46"/>
        <v>0</v>
      </c>
      <c r="R525" s="106">
        <f t="shared" si="42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2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5"/>
        <v>7186.6666666666661</v>
      </c>
      <c r="Q526" s="120">
        <f t="shared" si="46"/>
        <v>0</v>
      </c>
      <c r="R526" s="106">
        <f t="shared" si="42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8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5"/>
        <v>5120</v>
      </c>
      <c r="Q527" s="120">
        <f t="shared" si="46"/>
        <v>640</v>
      </c>
      <c r="R527" s="106">
        <f t="shared" si="42"/>
        <v>0.88888888888888884</v>
      </c>
      <c r="S527" s="182"/>
      <c r="T527" s="65"/>
      <c r="U527" s="65"/>
      <c r="V527" s="65"/>
      <c r="Y527" s="89"/>
      <c r="Z527" s="358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5"/>
        <v>230</v>
      </c>
      <c r="Q528" s="120">
        <f t="shared" si="46"/>
        <v>690</v>
      </c>
      <c r="R528" s="106">
        <f t="shared" si="42"/>
        <v>0.25</v>
      </c>
      <c r="S528" s="182"/>
      <c r="T528" s="65"/>
      <c r="U528" s="65"/>
      <c r="V528" s="65"/>
      <c r="Y528" s="89"/>
      <c r="Z528" s="358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5"/>
        <v>230</v>
      </c>
      <c r="Q529" s="120">
        <f t="shared" si="46"/>
        <v>76.666666666666657</v>
      </c>
      <c r="R529" s="106">
        <f t="shared" si="42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2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47">(AVERAGE(I530,K530,M530)/G530)*H530</f>
        <v>4033.333333333333</v>
      </c>
      <c r="Q530" s="120">
        <f t="shared" si="41"/>
        <v>0</v>
      </c>
      <c r="R530" s="106">
        <f t="shared" si="42"/>
        <v>1</v>
      </c>
      <c r="S530" s="181">
        <f>(SUM(P529:P532)/(SUM(P529:Q532)))</f>
        <v>0.84938001458789203</v>
      </c>
      <c r="T530" s="65"/>
      <c r="Y530" s="89"/>
      <c r="Z530" s="358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47"/>
        <v>3200</v>
      </c>
      <c r="Q531" s="120">
        <f t="shared" si="41"/>
        <v>400</v>
      </c>
      <c r="R531" s="106">
        <f t="shared" si="42"/>
        <v>0.88888888888888884</v>
      </c>
      <c r="S531" s="182"/>
      <c r="T531" s="65"/>
      <c r="Y531" s="89"/>
      <c r="Z531" s="358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47"/>
        <v>300</v>
      </c>
      <c r="Q532" s="120">
        <f t="shared" si="41"/>
        <v>900</v>
      </c>
      <c r="R532" s="106">
        <f t="shared" si="42"/>
        <v>0.25</v>
      </c>
      <c r="S532" s="182"/>
      <c r="T532" s="65"/>
      <c r="Y532" s="89"/>
      <c r="Z532" s="358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47"/>
        <v>350</v>
      </c>
      <c r="Q533" s="120">
        <f t="shared" si="41"/>
        <v>116.66666666666666</v>
      </c>
      <c r="R533" s="106">
        <f t="shared" si="42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2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47"/>
        <v>3850</v>
      </c>
      <c r="Q534" s="120">
        <f t="shared" si="41"/>
        <v>350</v>
      </c>
      <c r="R534" s="106">
        <f t="shared" si="42"/>
        <v>0.91666666666666663</v>
      </c>
      <c r="S534" s="181">
        <f>(SUM(P533:P536)/(SUM(P533:Q536)))</f>
        <v>0.5</v>
      </c>
      <c r="T534" s="65"/>
      <c r="Y534" s="89"/>
      <c r="Z534" s="358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47"/>
        <v>7866.666666666667</v>
      </c>
      <c r="Q535" s="120">
        <f t="shared" si="41"/>
        <v>3600</v>
      </c>
      <c r="R535" s="106">
        <f t="shared" si="42"/>
        <v>0.68604651162790697</v>
      </c>
      <c r="S535" s="179"/>
      <c r="T535" s="65"/>
      <c r="Y535" s="89"/>
      <c r="Z535" s="358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1"/>
        <v>8100</v>
      </c>
      <c r="R536" s="106">
        <f t="shared" si="42"/>
        <v>1.2195121951219513E-2</v>
      </c>
      <c r="S536" s="182"/>
      <c r="T536" s="65"/>
      <c r="Y536" s="89"/>
      <c r="Z536" s="358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48">(AVERAGE(I537,K537,M537)/G537)*H537</f>
        <v>2000</v>
      </c>
      <c r="Q537" s="120">
        <f t="shared" si="41"/>
        <v>0</v>
      </c>
      <c r="R537" s="106">
        <f t="shared" si="42"/>
        <v>1</v>
      </c>
      <c r="S537" s="183" t="str">
        <f>D537</f>
        <v>K-6 Low</v>
      </c>
      <c r="T537" s="65"/>
      <c r="Y537" s="89" t="str">
        <f>D537</f>
        <v>K-6 Low</v>
      </c>
      <c r="Z537" s="352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48"/>
        <v>11900</v>
      </c>
      <c r="Q538" s="120">
        <f t="shared" si="41"/>
        <v>116.66666666666666</v>
      </c>
      <c r="R538" s="106">
        <f t="shared" si="42"/>
        <v>0.99029126213592233</v>
      </c>
      <c r="S538" s="181">
        <f>(SUM(P537:P540)/(SUM(P537:Q540)))</f>
        <v>0.91986970684039104</v>
      </c>
      <c r="T538" s="65"/>
      <c r="Y538" s="89"/>
      <c r="Z538" s="358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48"/>
        <v>7800</v>
      </c>
      <c r="Q539" s="120">
        <f t="shared" si="41"/>
        <v>100</v>
      </c>
      <c r="R539" s="106">
        <f t="shared" si="42"/>
        <v>0.98734177215189878</v>
      </c>
      <c r="S539" s="182"/>
      <c r="T539" s="65"/>
      <c r="Y539" s="89"/>
      <c r="Z539" s="358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48"/>
        <v>1833.3333333333333</v>
      </c>
      <c r="Q540" s="120">
        <f t="shared" si="41"/>
        <v>1833.3333333333333</v>
      </c>
      <c r="R540" s="106">
        <f t="shared" si="42"/>
        <v>0.5</v>
      </c>
      <c r="S540" s="182"/>
      <c r="T540" s="65"/>
      <c r="Y540" s="89"/>
      <c r="Z540" s="358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48"/>
        <v>0</v>
      </c>
      <c r="Q541" s="120">
        <f t="shared" si="41"/>
        <v>0</v>
      </c>
      <c r="R541" s="106" t="e">
        <f t="shared" si="42"/>
        <v>#DIV/0!</v>
      </c>
      <c r="S541" s="183" t="str">
        <f>D541</f>
        <v>SN-10 Ambient</v>
      </c>
      <c r="Y541" s="89" t="str">
        <f>D541</f>
        <v>SN-10 Ambient</v>
      </c>
      <c r="Z541" s="352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48"/>
        <v>816.66666666666674</v>
      </c>
      <c r="Q542" s="120">
        <f t="shared" si="41"/>
        <v>0</v>
      </c>
      <c r="R542" s="106">
        <f t="shared" si="42"/>
        <v>1</v>
      </c>
      <c r="S542" s="181">
        <f>(SUM(P541:P544)/(SUM(P541:Q544)))</f>
        <v>0.64391353811149032</v>
      </c>
      <c r="Y542" s="89"/>
      <c r="Z542" s="358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48"/>
        <v>780</v>
      </c>
      <c r="Q543" s="120">
        <f t="shared" si="41"/>
        <v>173.33333333333331</v>
      </c>
      <c r="R543" s="106">
        <f t="shared" si="42"/>
        <v>0.81818181818181823</v>
      </c>
      <c r="S543" s="182"/>
      <c r="Y543" s="89"/>
      <c r="Z543" s="358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48"/>
        <v>290</v>
      </c>
      <c r="Q544" s="120">
        <f t="shared" si="41"/>
        <v>870</v>
      </c>
      <c r="R544" s="106">
        <f t="shared" si="42"/>
        <v>0.25</v>
      </c>
      <c r="S544" s="182"/>
      <c r="Y544" s="89"/>
      <c r="Z544" s="358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48"/>
        <v>41.666666666666664</v>
      </c>
      <c r="Q545" s="120">
        <f t="shared" si="41"/>
        <v>0</v>
      </c>
      <c r="R545" s="106">
        <f t="shared" si="42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2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48"/>
        <v>1740</v>
      </c>
      <c r="Q546" s="120">
        <f t="shared" si="41"/>
        <v>0</v>
      </c>
      <c r="R546" s="106">
        <f t="shared" si="42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8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48"/>
        <v>500</v>
      </c>
      <c r="Q547" s="120">
        <f t="shared" si="41"/>
        <v>400</v>
      </c>
      <c r="R547" s="106">
        <f t="shared" si="42"/>
        <v>0.55555555555555558</v>
      </c>
      <c r="S547" s="182"/>
      <c r="T547" s="65"/>
      <c r="U547" s="65"/>
      <c r="V547" s="65"/>
      <c r="Y547" s="89"/>
      <c r="Z547" s="358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48"/>
        <v>386.66666666666663</v>
      </c>
      <c r="Q548" s="120">
        <f t="shared" ref="Q548:Q596" si="49">(AVERAGE(J548,L548,N548)/G548)*H548</f>
        <v>870</v>
      </c>
      <c r="R548" s="106">
        <f t="shared" ref="R548:R611" si="50">P548/(P548+Q548)</f>
        <v>0.30769230769230771</v>
      </c>
      <c r="S548" s="182"/>
      <c r="T548" s="65"/>
      <c r="U548" s="65"/>
      <c r="V548" s="65"/>
      <c r="Y548" s="89"/>
      <c r="Z548" s="358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48"/>
        <v>350</v>
      </c>
      <c r="Q549" s="120">
        <f t="shared" si="49"/>
        <v>50</v>
      </c>
      <c r="R549" s="106">
        <f t="shared" si="50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2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49"/>
        <v>0</v>
      </c>
      <c r="R550" s="106">
        <f t="shared" si="50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8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1">(AVERAGE(I551,K551,M551)/G551)*H551</f>
        <v>48.333333333333329</v>
      </c>
      <c r="Q551" s="120">
        <f t="shared" si="49"/>
        <v>0</v>
      </c>
      <c r="R551" s="106">
        <f t="shared" si="50"/>
        <v>1</v>
      </c>
      <c r="S551" s="182"/>
      <c r="T551" s="65"/>
      <c r="U551" s="65"/>
      <c r="V551" s="65"/>
      <c r="Y551" s="89"/>
      <c r="Z551" s="358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1"/>
        <v>110</v>
      </c>
      <c r="Q552" s="120">
        <f t="shared" si="49"/>
        <v>880</v>
      </c>
      <c r="R552" s="106">
        <f t="shared" si="50"/>
        <v>0.1111111111111111</v>
      </c>
      <c r="S552" s="182"/>
      <c r="T552" s="65"/>
      <c r="U552" s="65"/>
      <c r="V552" s="65"/>
      <c r="Y552" s="89"/>
      <c r="Z552" s="358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1"/>
        <v>1100</v>
      </c>
      <c r="Q553" s="120">
        <f t="shared" si="49"/>
        <v>0</v>
      </c>
      <c r="R553" s="106">
        <f t="shared" si="50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2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1"/>
        <v>15166.666666666666</v>
      </c>
      <c r="Q554" s="120">
        <f t="shared" si="49"/>
        <v>166.66666666666666</v>
      </c>
      <c r="R554" s="106">
        <f t="shared" si="50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8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1"/>
        <v>15833.333333333334</v>
      </c>
      <c r="Q555" s="120">
        <f t="shared" si="49"/>
        <v>2166.6666666666665</v>
      </c>
      <c r="R555" s="106">
        <f t="shared" si="50"/>
        <v>0.87962962962962965</v>
      </c>
      <c r="S555" s="182"/>
      <c r="T555" s="65"/>
      <c r="U555" s="65"/>
      <c r="V555" s="65"/>
      <c r="Y555" s="89"/>
      <c r="Z555" s="358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1"/>
        <v>0</v>
      </c>
      <c r="Q556" s="120">
        <f t="shared" si="49"/>
        <v>3520</v>
      </c>
      <c r="R556" s="106">
        <f t="shared" si="50"/>
        <v>0</v>
      </c>
      <c r="S556" s="182"/>
      <c r="T556" s="65"/>
      <c r="U556" s="65"/>
      <c r="V556" s="65"/>
      <c r="Y556" s="89"/>
      <c r="Z556" s="358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1"/>
        <v>0</v>
      </c>
      <c r="Q557" s="120">
        <f t="shared" si="49"/>
        <v>0</v>
      </c>
      <c r="R557" s="106" t="e">
        <f t="shared" si="50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2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1"/>
        <v>8500</v>
      </c>
      <c r="Q558" s="120">
        <f t="shared" si="49"/>
        <v>0</v>
      </c>
      <c r="R558" s="106">
        <f t="shared" si="50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8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1"/>
        <v>10616.666666666668</v>
      </c>
      <c r="Q559" s="120">
        <f t="shared" si="49"/>
        <v>980</v>
      </c>
      <c r="R559" s="106">
        <f t="shared" si="50"/>
        <v>0.91549295774647887</v>
      </c>
      <c r="S559" s="182"/>
      <c r="T559" s="65"/>
      <c r="U559" s="65"/>
      <c r="V559" s="65"/>
      <c r="Y559" s="89"/>
      <c r="Z559" s="358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1"/>
        <v>0</v>
      </c>
      <c r="Q560" s="120">
        <f t="shared" si="49"/>
        <v>3800</v>
      </c>
      <c r="R560" s="106">
        <f t="shared" si="50"/>
        <v>0</v>
      </c>
      <c r="S560" s="182"/>
      <c r="T560" s="65"/>
      <c r="U560" s="65"/>
      <c r="V560" s="65"/>
      <c r="Y560" s="89"/>
      <c r="Z560" s="358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1"/>
        <v>0</v>
      </c>
      <c r="Q561" s="120">
        <f t="shared" si="49"/>
        <v>0</v>
      </c>
      <c r="R561" s="106" t="e">
        <f t="shared" si="50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2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1"/>
        <v>41.666666666666664</v>
      </c>
      <c r="Q562" s="120">
        <f t="shared" si="49"/>
        <v>0</v>
      </c>
      <c r="R562" s="106">
        <f t="shared" si="50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8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1"/>
        <v>40</v>
      </c>
      <c r="Q563" s="120">
        <f t="shared" si="49"/>
        <v>0</v>
      </c>
      <c r="R563" s="106">
        <f t="shared" si="50"/>
        <v>1</v>
      </c>
      <c r="S563" s="182"/>
      <c r="T563" s="65"/>
      <c r="U563" s="65"/>
      <c r="V563" s="65"/>
      <c r="Y563" s="89"/>
      <c r="Z563" s="358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1"/>
        <v>80</v>
      </c>
      <c r="Q564" s="120">
        <f t="shared" si="49"/>
        <v>160</v>
      </c>
      <c r="R564" s="106">
        <f t="shared" si="50"/>
        <v>0.33333333333333331</v>
      </c>
      <c r="S564" s="182"/>
      <c r="T564" s="65"/>
      <c r="U564" s="65"/>
      <c r="V564" s="65"/>
      <c r="Y564" s="89"/>
      <c r="Z564" s="358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1"/>
        <v>250</v>
      </c>
      <c r="Q565" s="120">
        <f t="shared" si="49"/>
        <v>0</v>
      </c>
      <c r="R565" s="106">
        <f t="shared" si="50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2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1"/>
        <v>5333.3333333333339</v>
      </c>
      <c r="Q566" s="120">
        <f t="shared" si="49"/>
        <v>0</v>
      </c>
      <c r="R566" s="106">
        <f t="shared" si="50"/>
        <v>1</v>
      </c>
      <c r="S566" s="181">
        <f>(SUM(P565:P568)/(SUM(P565:Q568)))</f>
        <v>0.84824533670565916</v>
      </c>
      <c r="T566" s="65"/>
      <c r="Y566" s="89"/>
      <c r="Z566" s="358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1"/>
        <v>38833.333333333336</v>
      </c>
      <c r="Q567" s="120">
        <f t="shared" si="49"/>
        <v>3000</v>
      </c>
      <c r="R567" s="106">
        <f t="shared" si="50"/>
        <v>0.92828685258964139</v>
      </c>
      <c r="S567" s="182"/>
      <c r="T567" s="65"/>
      <c r="Y567" s="89"/>
      <c r="Z567" s="358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1"/>
        <v>300</v>
      </c>
      <c r="Q568" s="120">
        <f t="shared" si="49"/>
        <v>5000</v>
      </c>
      <c r="R568" s="106">
        <f t="shared" si="50"/>
        <v>5.6603773584905662E-2</v>
      </c>
      <c r="S568" s="182"/>
      <c r="T568" s="65"/>
      <c r="Y568" s="89"/>
      <c r="Z568" s="358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1"/>
        <v>112.5</v>
      </c>
      <c r="Q569" s="120">
        <f t="shared" si="49"/>
        <v>37.5</v>
      </c>
      <c r="R569" s="106">
        <f t="shared" si="50"/>
        <v>0.75</v>
      </c>
      <c r="S569" s="183" t="str">
        <f>D569</f>
        <v>SN-10 Low</v>
      </c>
      <c r="T569" s="65"/>
      <c r="Y569" s="89" t="str">
        <f>D569</f>
        <v>SN-10 Low</v>
      </c>
      <c r="Z569" s="352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1"/>
        <v>8000.0000000000009</v>
      </c>
      <c r="Q570" s="120">
        <f t="shared" si="49"/>
        <v>1920</v>
      </c>
      <c r="R570" s="106">
        <f t="shared" si="50"/>
        <v>0.80645161290322587</v>
      </c>
      <c r="S570" s="181">
        <f>(SUM(P569:P572)/(SUM(P569:Q572)))</f>
        <v>0.59149988497814587</v>
      </c>
      <c r="T570" s="65"/>
      <c r="Y570" s="89"/>
      <c r="Z570" s="358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1"/>
        <v>17300</v>
      </c>
      <c r="Q571" s="120">
        <f t="shared" si="49"/>
        <v>5400</v>
      </c>
      <c r="R571" s="106">
        <f t="shared" si="50"/>
        <v>0.76211453744493396</v>
      </c>
      <c r="S571" s="182"/>
      <c r="T571" s="65"/>
      <c r="Y571" s="89"/>
      <c r="Z571" s="358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1"/>
        <v>300</v>
      </c>
      <c r="Q572" s="149">
        <f t="shared" si="49"/>
        <v>10400</v>
      </c>
      <c r="R572" s="165">
        <f t="shared" si="50"/>
        <v>2.8037383177570093E-2</v>
      </c>
      <c r="S572" s="196"/>
      <c r="Y572" s="148"/>
      <c r="Z572" s="366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49"/>
        <v>0</v>
      </c>
      <c r="R573" s="266">
        <f t="shared" si="50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2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5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2">(AVERAGE(I574,K574,M574)/G574)*H574</f>
        <v>3033.333333333333</v>
      </c>
      <c r="Q574" s="124">
        <f t="shared" si="49"/>
        <v>1333.3333333333335</v>
      </c>
      <c r="R574" s="161">
        <f t="shared" si="50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2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3">(AVERAGE(I576,K576,M576)/G575)*H575</f>
        <v>66.666666666666657</v>
      </c>
      <c r="Q575" s="159">
        <f t="shared" ref="Q575:Q580" si="54">(AVERAGE(J576,L576,N576)/G575)*H575</f>
        <v>21866.666666666664</v>
      </c>
      <c r="R575" s="162">
        <f t="shared" si="50"/>
        <v>3.0395136778115497E-3</v>
      </c>
      <c r="S575" s="187"/>
      <c r="T575" s="269"/>
      <c r="U575" s="269"/>
      <c r="V575" s="269"/>
      <c r="Y575" s="158"/>
      <c r="Z575" s="363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3"/>
        <v>746.66666666666663</v>
      </c>
      <c r="Q576" s="124">
        <f t="shared" si="54"/>
        <v>0</v>
      </c>
      <c r="R576" s="161">
        <f t="shared" si="50"/>
        <v>1</v>
      </c>
      <c r="S576" s="188"/>
      <c r="T576" s="81"/>
      <c r="U576" s="81"/>
      <c r="V576" s="81"/>
      <c r="Y576" s="87"/>
      <c r="Z576" s="362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3"/>
        <v>6290</v>
      </c>
      <c r="Q577" s="124">
        <f t="shared" si="54"/>
        <v>226.66666666666666</v>
      </c>
      <c r="R577" s="161">
        <f t="shared" si="50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2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3"/>
        <v>14506.666666666666</v>
      </c>
      <c r="Q578" s="124">
        <f t="shared" si="54"/>
        <v>3173.3333333333335</v>
      </c>
      <c r="R578" s="161">
        <f t="shared" si="50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2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3"/>
        <v>153.33333333333331</v>
      </c>
      <c r="Q579" s="124">
        <f t="shared" si="54"/>
        <v>17480</v>
      </c>
      <c r="R579" s="161">
        <f t="shared" si="50"/>
        <v>8.6956521739130436E-3</v>
      </c>
      <c r="S579" s="188"/>
      <c r="T579" s="81"/>
      <c r="U579" s="81"/>
      <c r="V579" s="81"/>
      <c r="Y579" s="87"/>
      <c r="Z579" s="362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3"/>
        <v>733.33333333333326</v>
      </c>
      <c r="Q580" s="124">
        <f t="shared" si="54"/>
        <v>0</v>
      </c>
      <c r="R580" s="161">
        <f t="shared" si="50"/>
        <v>1</v>
      </c>
      <c r="S580" s="188"/>
      <c r="T580" s="81"/>
      <c r="U580" s="81"/>
      <c r="V580" s="81"/>
      <c r="Y580" s="87"/>
      <c r="Z580" s="362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2"/>
        <v>333.33333333333331</v>
      </c>
      <c r="Q581" s="124">
        <f t="shared" si="49"/>
        <v>0</v>
      </c>
      <c r="R581" s="161">
        <f t="shared" si="50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2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2"/>
        <v>3333.3333333333335</v>
      </c>
      <c r="Q582" s="124">
        <f t="shared" si="49"/>
        <v>400</v>
      </c>
      <c r="R582" s="161">
        <f t="shared" si="50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2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2"/>
        <v>2000</v>
      </c>
      <c r="Q583" s="124">
        <f t="shared" si="49"/>
        <v>1300</v>
      </c>
      <c r="R583" s="161">
        <f t="shared" si="50"/>
        <v>0.60606060606060608</v>
      </c>
      <c r="S583" s="188"/>
      <c r="T583" s="81"/>
      <c r="U583" s="81"/>
      <c r="V583" s="81"/>
      <c r="Y583" s="87"/>
      <c r="Z583" s="362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49"/>
        <v>4666.666666666667</v>
      </c>
      <c r="R584" s="161">
        <f t="shared" si="50"/>
        <v>0</v>
      </c>
      <c r="S584" s="188"/>
      <c r="T584" s="81"/>
      <c r="U584" s="81"/>
      <c r="V584" s="81"/>
      <c r="Y584" s="87"/>
      <c r="Z584" s="362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49"/>
        <v>0</v>
      </c>
      <c r="R585" s="161">
        <f t="shared" si="50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2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5">(AVERAGE(I586,K586,M586)/G586)*H586</f>
        <v>62.222222222222221</v>
      </c>
      <c r="Q586" s="124">
        <f t="shared" si="49"/>
        <v>0</v>
      </c>
      <c r="R586" s="161">
        <f t="shared" si="50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2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5"/>
        <v>33.333333333333329</v>
      </c>
      <c r="Q587" s="124">
        <f t="shared" si="49"/>
        <v>0</v>
      </c>
      <c r="R587" s="161">
        <f t="shared" si="50"/>
        <v>1</v>
      </c>
      <c r="S587" s="188"/>
      <c r="T587" s="81"/>
      <c r="U587" s="81"/>
      <c r="V587" s="81"/>
      <c r="Y587" s="87"/>
      <c r="Z587" s="362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5"/>
        <v>0</v>
      </c>
      <c r="Q588" s="124">
        <f t="shared" si="49"/>
        <v>26.666666666666664</v>
      </c>
      <c r="R588" s="161">
        <f t="shared" si="50"/>
        <v>0</v>
      </c>
      <c r="S588" s="188"/>
      <c r="T588" s="81"/>
      <c r="U588" s="81"/>
      <c r="V588" s="81"/>
      <c r="Y588" s="87"/>
      <c r="Z588" s="362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5"/>
        <v>57.777777777777771</v>
      </c>
      <c r="Q589" s="124">
        <f t="shared" si="49"/>
        <v>0</v>
      </c>
      <c r="R589" s="161">
        <f t="shared" si="50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2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5"/>
        <v>766.66666666666674</v>
      </c>
      <c r="Q590" s="124">
        <f t="shared" si="49"/>
        <v>33.333333333333329</v>
      </c>
      <c r="R590" s="161">
        <f t="shared" si="50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2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5"/>
        <v>93.333333333333329</v>
      </c>
      <c r="Q591" s="124">
        <f t="shared" si="49"/>
        <v>0</v>
      </c>
      <c r="R591" s="161">
        <f t="shared" si="50"/>
        <v>1</v>
      </c>
      <c r="S591" s="188"/>
      <c r="T591" s="81"/>
      <c r="U591" s="81"/>
      <c r="V591" s="81"/>
      <c r="Y591" s="87"/>
      <c r="Z591" s="362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5"/>
        <v>0</v>
      </c>
      <c r="Q592" s="124">
        <f t="shared" si="49"/>
        <v>708.8888888888888</v>
      </c>
      <c r="R592" s="161">
        <f t="shared" si="50"/>
        <v>0</v>
      </c>
      <c r="S592" s="188"/>
      <c r="T592" s="81"/>
      <c r="U592" s="81"/>
      <c r="V592" s="81"/>
      <c r="Y592" s="87"/>
      <c r="Z592" s="362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5"/>
        <v>1516.6666666666667</v>
      </c>
      <c r="Q593" s="124">
        <f t="shared" si="49"/>
        <v>0</v>
      </c>
      <c r="R593" s="161">
        <f t="shared" si="50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2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5"/>
        <v>19680</v>
      </c>
      <c r="Q594" s="124">
        <f t="shared" si="49"/>
        <v>160</v>
      </c>
      <c r="R594" s="161">
        <f t="shared" si="50"/>
        <v>0.99193548387096775</v>
      </c>
      <c r="S594" s="187">
        <f>(SUM(P593:P596)/(SUM(P593:Q596)))</f>
        <v>0.8290653326068651</v>
      </c>
      <c r="T594" s="81"/>
      <c r="Y594" s="87"/>
      <c r="Z594" s="362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5"/>
        <v>6600</v>
      </c>
      <c r="Q595" s="124">
        <f t="shared" si="49"/>
        <v>91.666666666666657</v>
      </c>
      <c r="R595" s="161">
        <f t="shared" si="50"/>
        <v>0.98630136986301364</v>
      </c>
      <c r="S595" s="188"/>
      <c r="T595" s="81"/>
      <c r="Y595" s="87"/>
      <c r="Z595" s="362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5"/>
        <v>100</v>
      </c>
      <c r="Q596" s="124">
        <f t="shared" si="49"/>
        <v>5500</v>
      </c>
      <c r="R596" s="161">
        <f t="shared" si="50"/>
        <v>1.7857142857142856E-2</v>
      </c>
      <c r="S596" s="188"/>
      <c r="T596" s="81"/>
      <c r="Y596" s="87"/>
      <c r="Z596" s="362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6">(AVERAGE(J598,L598,N598)/G597)*H597</f>
        <v>57.777777777777771</v>
      </c>
      <c r="R597" s="161">
        <f t="shared" si="50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2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57">(AVERAGE(I599,K599,M599)/G598)*H598</f>
        <v>268.88888888888886</v>
      </c>
      <c r="Q598" s="124">
        <f t="shared" si="56"/>
        <v>73.333333333333329</v>
      </c>
      <c r="R598" s="161">
        <f t="shared" si="50"/>
        <v>0.7857142857142857</v>
      </c>
      <c r="S598" s="187">
        <f>(SUM(P597:P600)/(SUM(P597:Q600)))</f>
        <v>0.3786635404454865</v>
      </c>
      <c r="T598" s="81"/>
      <c r="Y598" s="87"/>
      <c r="Z598" s="362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57"/>
        <v>0</v>
      </c>
      <c r="Q599" s="124">
        <f t="shared" si="56"/>
        <v>373.33333333333331</v>
      </c>
      <c r="R599" s="161">
        <f t="shared" si="50"/>
        <v>0</v>
      </c>
      <c r="S599" s="185"/>
      <c r="T599" s="81"/>
      <c r="Y599" s="87"/>
      <c r="Z599" s="362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57"/>
        <v>51.111111111111107</v>
      </c>
      <c r="Q600" s="124">
        <f t="shared" si="56"/>
        <v>25.555555555555554</v>
      </c>
      <c r="R600" s="161">
        <f t="shared" si="50"/>
        <v>0.66666666666666674</v>
      </c>
      <c r="S600" s="188"/>
      <c r="T600" s="81"/>
      <c r="Y600" s="87"/>
      <c r="Z600" s="362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57"/>
        <v>322.22222222222223</v>
      </c>
      <c r="Q601" s="124">
        <f t="shared" si="56"/>
        <v>64.444444444444443</v>
      </c>
      <c r="R601" s="161">
        <f t="shared" si="50"/>
        <v>0.83333333333333326</v>
      </c>
      <c r="S601" s="189" t="str">
        <f>D601</f>
        <v>SN-6 Low</v>
      </c>
      <c r="T601" s="81"/>
      <c r="Y601" s="87" t="str">
        <f>D601</f>
        <v>SN-6 Low</v>
      </c>
      <c r="Z601" s="362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57"/>
        <v>373.33333333333337</v>
      </c>
      <c r="Q602" s="124">
        <f t="shared" si="56"/>
        <v>106.66666666666666</v>
      </c>
      <c r="R602" s="161">
        <f t="shared" si="50"/>
        <v>0.7777777777777779</v>
      </c>
      <c r="S602" s="187">
        <f>(SUM(P601:P604)/(SUM(P601:Q604)))</f>
        <v>0.64709424872026511</v>
      </c>
      <c r="T602" s="81"/>
      <c r="Y602" s="87"/>
      <c r="Z602" s="362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57"/>
        <v>0</v>
      </c>
      <c r="Q603" s="124">
        <f t="shared" si="56"/>
        <v>480</v>
      </c>
      <c r="R603" s="161">
        <f t="shared" si="50"/>
        <v>0</v>
      </c>
      <c r="S603" s="188"/>
      <c r="T603" s="81"/>
      <c r="Y603" s="87"/>
      <c r="Z603" s="362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57"/>
        <v>498.33333333333331</v>
      </c>
      <c r="Q604" s="124">
        <f t="shared" si="56"/>
        <v>0</v>
      </c>
      <c r="R604" s="161">
        <f t="shared" si="50"/>
        <v>1</v>
      </c>
      <c r="S604" s="188"/>
      <c r="T604" s="81"/>
      <c r="Y604" s="87"/>
      <c r="Z604" s="362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57"/>
        <v>3160</v>
      </c>
      <c r="Q605" s="124">
        <f t="shared" si="56"/>
        <v>240</v>
      </c>
      <c r="R605" s="161">
        <f t="shared" si="50"/>
        <v>0.92941176470588238</v>
      </c>
      <c r="S605" s="189" t="str">
        <f>D605</f>
        <v>K-6 Ambient</v>
      </c>
      <c r="Y605" s="87" t="str">
        <f>D605</f>
        <v>K-6 Ambient</v>
      </c>
      <c r="Z605" s="362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57"/>
        <v>24993.333333333336</v>
      </c>
      <c r="Q606" s="124">
        <f t="shared" si="56"/>
        <v>3220</v>
      </c>
      <c r="R606" s="161">
        <f t="shared" si="50"/>
        <v>0.88586956521739135</v>
      </c>
      <c r="S606" s="187">
        <f>(SUM(P605:P608)/(SUM(P605:Q608)))</f>
        <v>0.72435677530017151</v>
      </c>
      <c r="Y606" s="87"/>
      <c r="Z606" s="362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57"/>
        <v>0</v>
      </c>
      <c r="Q607" s="124">
        <f t="shared" si="56"/>
        <v>7153.3333333333339</v>
      </c>
      <c r="R607" s="161">
        <f t="shared" si="50"/>
        <v>0</v>
      </c>
      <c r="S607" s="188"/>
      <c r="Y607" s="87"/>
      <c r="Z607" s="362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57"/>
        <v>0</v>
      </c>
      <c r="Q608" s="124">
        <f t="shared" si="56"/>
        <v>100</v>
      </c>
      <c r="R608" s="161">
        <f t="shared" si="50"/>
        <v>0</v>
      </c>
      <c r="S608" s="188"/>
      <c r="Y608" s="87"/>
      <c r="Z608" s="362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58">(AVERAGE(I609,K609,M609)/G609)*H609</f>
        <v>0</v>
      </c>
      <c r="Q609" s="124">
        <f t="shared" ref="Q609:Q640" si="59">(AVERAGE(J609,L609,N609)/G609)*H609</f>
        <v>28.888888888888886</v>
      </c>
      <c r="R609" s="161">
        <f t="shared" si="50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2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58"/>
        <v>416.66666666666669</v>
      </c>
      <c r="Q610" s="124">
        <f t="shared" si="59"/>
        <v>111.1111111111111</v>
      </c>
      <c r="R610" s="161">
        <f t="shared" si="50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2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58"/>
        <v>793.33333333333337</v>
      </c>
      <c r="Q611" s="124">
        <f t="shared" si="59"/>
        <v>396.66666666666669</v>
      </c>
      <c r="R611" s="161">
        <f t="shared" si="50"/>
        <v>0.66666666666666674</v>
      </c>
      <c r="S611" s="188"/>
      <c r="T611" s="81"/>
      <c r="U611" s="81"/>
      <c r="V611" s="81"/>
      <c r="Y611" s="87"/>
      <c r="Z611" s="362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58"/>
        <v>0</v>
      </c>
      <c r="Q612" s="124">
        <f t="shared" si="59"/>
        <v>1540</v>
      </c>
      <c r="R612" s="161">
        <f t="shared" ref="R612:R675" si="60">P612/(P612+Q612)</f>
        <v>0</v>
      </c>
      <c r="S612" s="188"/>
      <c r="T612" s="81"/>
      <c r="U612" s="81"/>
      <c r="V612" s="81"/>
      <c r="Y612" s="87"/>
      <c r="Z612" s="362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58"/>
        <v>0</v>
      </c>
      <c r="Q613" s="124">
        <f t="shared" si="59"/>
        <v>30</v>
      </c>
      <c r="R613" s="161">
        <f t="shared" si="60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2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59"/>
        <v>1777.7777777777776</v>
      </c>
      <c r="R614" s="161">
        <f t="shared" si="60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2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1">(AVERAGE(I615,K615,M615)/G615)*H615</f>
        <v>1353.3333333333333</v>
      </c>
      <c r="Q615" s="124">
        <f t="shared" si="59"/>
        <v>1866.6666666666667</v>
      </c>
      <c r="R615" s="161">
        <f t="shared" si="60"/>
        <v>0.42028985507246375</v>
      </c>
      <c r="S615" s="188"/>
      <c r="T615" s="81"/>
      <c r="U615" s="81"/>
      <c r="V615" s="81"/>
      <c r="Y615" s="87"/>
      <c r="Z615" s="362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1"/>
        <v>0</v>
      </c>
      <c r="Q616" s="124">
        <f t="shared" si="59"/>
        <v>11100</v>
      </c>
      <c r="R616" s="161">
        <f t="shared" si="60"/>
        <v>0</v>
      </c>
      <c r="S616" s="188"/>
      <c r="T616" s="81"/>
      <c r="U616" s="81"/>
      <c r="V616" s="81"/>
      <c r="Y616" s="87"/>
      <c r="Z616" s="362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1"/>
        <v>61.111111111111107</v>
      </c>
      <c r="Q617" s="124">
        <f t="shared" si="59"/>
        <v>0</v>
      </c>
      <c r="R617" s="161">
        <f t="shared" si="60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2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1"/>
        <v>980</v>
      </c>
      <c r="Q618" s="124">
        <f t="shared" si="59"/>
        <v>0</v>
      </c>
      <c r="R618" s="161">
        <f t="shared" si="60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2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1"/>
        <v>2078.3333333333335</v>
      </c>
      <c r="Q619" s="124">
        <f t="shared" si="59"/>
        <v>96.666666666666657</v>
      </c>
      <c r="R619" s="161">
        <f t="shared" si="60"/>
        <v>0.9555555555555556</v>
      </c>
      <c r="S619" s="188"/>
      <c r="T619" s="81"/>
      <c r="U619" s="81"/>
      <c r="V619" s="81"/>
      <c r="Y619" s="87"/>
      <c r="Z619" s="362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1"/>
        <v>0</v>
      </c>
      <c r="Q620" s="124">
        <f t="shared" si="59"/>
        <v>260</v>
      </c>
      <c r="R620" s="161">
        <f t="shared" si="60"/>
        <v>0</v>
      </c>
      <c r="S620" s="188"/>
      <c r="T620" s="81"/>
      <c r="U620" s="81"/>
      <c r="V620" s="81"/>
      <c r="Y620" s="87"/>
      <c r="Z620" s="362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1"/>
        <v>687.5</v>
      </c>
      <c r="Q621" s="124">
        <f t="shared" si="59"/>
        <v>0</v>
      </c>
      <c r="R621" s="161">
        <f t="shared" si="60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2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1"/>
        <v>3391.666666666667</v>
      </c>
      <c r="Q622" s="124">
        <f t="shared" si="59"/>
        <v>91.666666666666657</v>
      </c>
      <c r="R622" s="161">
        <f t="shared" si="60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2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1"/>
        <v>1466.6666666666665</v>
      </c>
      <c r="Q623" s="124">
        <f t="shared" si="59"/>
        <v>550</v>
      </c>
      <c r="R623" s="161">
        <f t="shared" si="60"/>
        <v>0.72727272727272729</v>
      </c>
      <c r="S623" s="188"/>
      <c r="T623" s="81"/>
      <c r="U623" s="81"/>
      <c r="V623" s="81"/>
      <c r="Y623" s="87"/>
      <c r="Z623" s="362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1"/>
        <v>90</v>
      </c>
      <c r="Q624" s="124">
        <f t="shared" si="59"/>
        <v>450</v>
      </c>
      <c r="R624" s="161">
        <f t="shared" si="60"/>
        <v>0.16666666666666666</v>
      </c>
      <c r="S624" s="188"/>
      <c r="T624" s="81"/>
      <c r="U624" s="81"/>
      <c r="V624" s="81"/>
      <c r="Y624" s="87"/>
      <c r="Z624" s="362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1"/>
        <v>770</v>
      </c>
      <c r="Q625" s="124">
        <f t="shared" si="59"/>
        <v>0</v>
      </c>
      <c r="R625" s="161">
        <f t="shared" si="60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3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1"/>
        <v>16093.333333333334</v>
      </c>
      <c r="Q626" s="124">
        <f t="shared" si="59"/>
        <v>0</v>
      </c>
      <c r="R626" s="161">
        <f t="shared" si="60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2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1"/>
        <v>18841.666666666664</v>
      </c>
      <c r="Q627" s="124">
        <f t="shared" si="59"/>
        <v>791.66666666666674</v>
      </c>
      <c r="R627" s="161">
        <f t="shared" si="60"/>
        <v>0.95967741935483863</v>
      </c>
      <c r="S627" s="188"/>
      <c r="T627" s="81"/>
      <c r="U627" s="81"/>
      <c r="V627" s="81"/>
      <c r="Y627" s="87"/>
      <c r="Z627" s="362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1"/>
        <v>93.333333333333329</v>
      </c>
      <c r="Q628" s="124">
        <f t="shared" si="59"/>
        <v>2613.3333333333335</v>
      </c>
      <c r="R628" s="161">
        <f t="shared" si="60"/>
        <v>3.4482758620689648E-2</v>
      </c>
      <c r="S628" s="188"/>
      <c r="T628" s="81"/>
      <c r="U628" s="81"/>
      <c r="V628" s="81"/>
      <c r="Y628" s="87"/>
      <c r="Z628" s="362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1"/>
        <v>241.66666666666669</v>
      </c>
      <c r="Q629" s="124">
        <f t="shared" si="59"/>
        <v>0</v>
      </c>
      <c r="R629" s="161">
        <f t="shared" si="60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2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1"/>
        <v>3500</v>
      </c>
      <c r="Q630" s="124">
        <f t="shared" si="59"/>
        <v>0</v>
      </c>
      <c r="R630" s="161">
        <f t="shared" si="60"/>
        <v>1</v>
      </c>
      <c r="S630" s="187">
        <f>(SUM(P629:P632)/(SUM(P629:Q632)))</f>
        <v>0.72895858358152466</v>
      </c>
      <c r="T630" s="81"/>
      <c r="Y630" s="87"/>
      <c r="Z630" s="362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1"/>
        <v>70000</v>
      </c>
      <c r="Q631" s="124">
        <f t="shared" si="59"/>
        <v>666.66666666666663</v>
      </c>
      <c r="R631" s="161">
        <f t="shared" si="60"/>
        <v>0.99056603773584895</v>
      </c>
      <c r="S631" s="188"/>
      <c r="T631" s="81"/>
      <c r="Y631" s="87"/>
      <c r="Z631" s="362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1"/>
        <v>93.333333333333329</v>
      </c>
      <c r="Q632" s="124">
        <f t="shared" si="59"/>
        <v>26786.666666666668</v>
      </c>
      <c r="R632" s="161">
        <f t="shared" si="60"/>
        <v>3.472222222222222E-3</v>
      </c>
      <c r="S632" s="188"/>
      <c r="T632" s="81"/>
      <c r="Y632" s="87"/>
      <c r="Z632" s="362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1"/>
        <v>1400</v>
      </c>
      <c r="Q633" s="124">
        <f t="shared" si="59"/>
        <v>50</v>
      </c>
      <c r="R633" s="161">
        <f t="shared" si="60"/>
        <v>0.96551724137931039</v>
      </c>
      <c r="S633" s="189" t="str">
        <f>D633</f>
        <v>K-6 Low</v>
      </c>
      <c r="T633" s="81"/>
      <c r="Y633" s="87" t="str">
        <f>D633</f>
        <v>K-6 Low</v>
      </c>
      <c r="Z633" s="362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1"/>
        <v>9066.6666666666679</v>
      </c>
      <c r="Q634" s="124">
        <f t="shared" si="59"/>
        <v>400</v>
      </c>
      <c r="R634" s="161">
        <f t="shared" si="60"/>
        <v>0.95774647887323949</v>
      </c>
      <c r="S634" s="187">
        <f>(SUM(P633:P636)/(SUM(P633:Q636)))</f>
        <v>0.88791783043517436</v>
      </c>
      <c r="T634" s="81"/>
      <c r="Y634" s="87"/>
      <c r="Z634" s="362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1"/>
        <v>5958.3333333333339</v>
      </c>
      <c r="Q635" s="124">
        <f t="shared" si="59"/>
        <v>183.33333333333331</v>
      </c>
      <c r="R635" s="161">
        <f t="shared" si="60"/>
        <v>0.97014925373134331</v>
      </c>
      <c r="S635" s="188"/>
      <c r="T635" s="81"/>
      <c r="Y635" s="87"/>
      <c r="Z635" s="362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1"/>
        <v>0</v>
      </c>
      <c r="Q636" s="141">
        <f t="shared" si="59"/>
        <v>1440</v>
      </c>
      <c r="R636" s="164">
        <f t="shared" si="60"/>
        <v>0</v>
      </c>
      <c r="S636" s="199"/>
      <c r="Y636" s="140"/>
      <c r="Z636" s="364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0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2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59"/>
        <v>257.77777777777777</v>
      </c>
      <c r="R638" s="106">
        <f t="shared" si="60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8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59"/>
        <v>91.666666666666657</v>
      </c>
      <c r="R639" s="106">
        <f t="shared" si="60"/>
        <v>0.625</v>
      </c>
      <c r="S639" s="179"/>
      <c r="T639" s="65"/>
      <c r="U639" s="65"/>
      <c r="V639" s="65"/>
      <c r="Y639" s="89"/>
      <c r="Z639" s="358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2">(AVERAGE(I640,K640,M640)/G640)*H640</f>
        <v>0</v>
      </c>
      <c r="Q640" s="120">
        <f t="shared" si="59"/>
        <v>5250</v>
      </c>
      <c r="R640" s="106">
        <f t="shared" si="60"/>
        <v>0</v>
      </c>
      <c r="S640" s="182"/>
      <c r="T640" s="65"/>
      <c r="U640" s="65"/>
      <c r="V640" s="65"/>
      <c r="Y640" s="89"/>
      <c r="Z640" s="358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0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2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3">(AVERAGE(I642,K642,M642)/G642)*H642</f>
        <v>300</v>
      </c>
      <c r="Q642" s="120">
        <f t="shared" ref="Q642:Q644" si="64">(AVERAGE(J642,L642,N642)/G642)*H642</f>
        <v>133.33333333333331</v>
      </c>
      <c r="R642" s="106">
        <f t="shared" si="60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8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3"/>
        <v>26.666666666666664</v>
      </c>
      <c r="Q643" s="120">
        <f t="shared" si="64"/>
        <v>0</v>
      </c>
      <c r="R643" s="106">
        <f t="shared" si="60"/>
        <v>1</v>
      </c>
      <c r="S643" s="182"/>
      <c r="T643" s="65"/>
      <c r="U643" s="65"/>
      <c r="V643" s="65"/>
      <c r="Y643" s="89"/>
      <c r="Z643" s="358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3"/>
        <v>33.333333333333329</v>
      </c>
      <c r="Q644" s="120">
        <f t="shared" si="64"/>
        <v>300</v>
      </c>
      <c r="R644" s="106">
        <f t="shared" si="60"/>
        <v>9.9999999999999992E-2</v>
      </c>
      <c r="S644" s="182"/>
      <c r="T644" s="65"/>
      <c r="U644" s="65"/>
      <c r="V644" s="65"/>
      <c r="Y644" s="89"/>
      <c r="Z644" s="358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0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2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5">(AVERAGE(I646,K646,M646)/G646)*H646</f>
        <v>325</v>
      </c>
      <c r="Q646" s="120">
        <f t="shared" ref="Q646:Q657" si="66">(AVERAGE(J646,L646,N646)/G646)*H646</f>
        <v>50</v>
      </c>
      <c r="R646" s="106">
        <f t="shared" si="60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8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5"/>
        <v>100</v>
      </c>
      <c r="Q647" s="120">
        <f t="shared" si="66"/>
        <v>25</v>
      </c>
      <c r="R647" s="106">
        <f t="shared" si="60"/>
        <v>0.8</v>
      </c>
      <c r="S647" s="182"/>
      <c r="T647" s="65"/>
      <c r="U647" s="65"/>
      <c r="V647" s="65"/>
      <c r="Y647" s="89"/>
      <c r="Z647" s="358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5"/>
        <v>0</v>
      </c>
      <c r="Q648" s="120">
        <f t="shared" si="66"/>
        <v>1194.4444444444443</v>
      </c>
      <c r="R648" s="106">
        <f t="shared" si="60"/>
        <v>0</v>
      </c>
      <c r="S648" s="182"/>
      <c r="T648" s="65"/>
      <c r="U648" s="65"/>
      <c r="V648" s="65"/>
      <c r="Y648" s="89"/>
      <c r="Z648" s="358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5"/>
        <v>133.33333333333334</v>
      </c>
      <c r="Q649" s="120">
        <f t="shared" si="66"/>
        <v>53.333333333333329</v>
      </c>
      <c r="R649" s="106">
        <f t="shared" si="60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2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5"/>
        <v>750</v>
      </c>
      <c r="Q650" s="120">
        <f t="shared" si="66"/>
        <v>41.666666666666664</v>
      </c>
      <c r="R650" s="106">
        <f t="shared" si="60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8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5"/>
        <v>666.66666666666663</v>
      </c>
      <c r="Q651" s="120">
        <f t="shared" si="66"/>
        <v>83.333333333333329</v>
      </c>
      <c r="R651" s="106">
        <f t="shared" si="60"/>
        <v>0.88888888888888884</v>
      </c>
      <c r="S651" s="182"/>
      <c r="T651" s="65"/>
      <c r="U651" s="65"/>
      <c r="V651" s="65"/>
      <c r="Y651" s="89"/>
      <c r="Z651" s="358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5"/>
        <v>0</v>
      </c>
      <c r="Q652" s="120">
        <f t="shared" si="66"/>
        <v>208.33333333333334</v>
      </c>
      <c r="R652" s="106">
        <f t="shared" si="60"/>
        <v>0</v>
      </c>
      <c r="S652" s="182"/>
      <c r="T652" s="65"/>
      <c r="U652" s="65"/>
      <c r="V652" s="65"/>
      <c r="Y652" s="89"/>
      <c r="Z652" s="358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5"/>
        <v>1126.6666666666665</v>
      </c>
      <c r="Q653" s="120">
        <f t="shared" si="66"/>
        <v>57.777777777777771</v>
      </c>
      <c r="R653" s="106">
        <f t="shared" si="60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2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5"/>
        <v>3576.666666666667</v>
      </c>
      <c r="Q654" s="120">
        <f t="shared" si="66"/>
        <v>128.88888888888889</v>
      </c>
      <c r="R654" s="106">
        <f t="shared" si="60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8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5"/>
        <v>2457.7777777777774</v>
      </c>
      <c r="Q655" s="120">
        <f t="shared" si="66"/>
        <v>280</v>
      </c>
      <c r="R655" s="106">
        <f t="shared" si="60"/>
        <v>0.89772727272727271</v>
      </c>
      <c r="S655" s="182"/>
      <c r="T655" s="65"/>
      <c r="U655" s="65"/>
      <c r="V655" s="65"/>
      <c r="Y655" s="89"/>
      <c r="Z655" s="358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5"/>
        <v>32.222222222222221</v>
      </c>
      <c r="Q656" s="120">
        <f t="shared" si="66"/>
        <v>2642.2222222222222</v>
      </c>
      <c r="R656" s="106">
        <f t="shared" si="60"/>
        <v>1.2048192771084338E-2</v>
      </c>
      <c r="S656" s="182"/>
      <c r="T656" s="65"/>
      <c r="U656" s="65"/>
      <c r="V656" s="65"/>
      <c r="Y656" s="89"/>
      <c r="Z656" s="358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5"/>
        <v>333.33333333333331</v>
      </c>
      <c r="Q657" s="120">
        <f t="shared" si="66"/>
        <v>41.666666666666664</v>
      </c>
      <c r="R657" s="106">
        <f t="shared" si="60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2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67">(AVERAGE(I658,K658,M658)/G658)*H658</f>
        <v>2416.666666666667</v>
      </c>
      <c r="Q658" s="120">
        <f t="shared" ref="Q658:Q700" si="68">(AVERAGE(J658,L658,N658)/G658)*H658</f>
        <v>0</v>
      </c>
      <c r="R658" s="106">
        <f t="shared" si="60"/>
        <v>1</v>
      </c>
      <c r="S658" s="181">
        <f>(SUM(P657:P660)/(SUM(P657:Q660)))</f>
        <v>0.68303999999999998</v>
      </c>
      <c r="T658" s="65"/>
      <c r="Y658" s="89"/>
      <c r="Z658" s="358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67"/>
        <v>770</v>
      </c>
      <c r="Q659" s="120">
        <f t="shared" si="68"/>
        <v>146.66666666666666</v>
      </c>
      <c r="R659" s="106">
        <f t="shared" si="60"/>
        <v>0.84000000000000008</v>
      </c>
      <c r="S659" s="182"/>
      <c r="T659" s="65"/>
      <c r="Y659" s="89"/>
      <c r="Z659" s="358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67"/>
        <v>37.5</v>
      </c>
      <c r="Q660" s="120">
        <f t="shared" si="68"/>
        <v>1462.5</v>
      </c>
      <c r="R660" s="106">
        <f t="shared" si="60"/>
        <v>2.5000000000000001E-2</v>
      </c>
      <c r="S660" s="182"/>
      <c r="T660" s="65"/>
      <c r="Y660" s="89"/>
      <c r="Z660" s="358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67"/>
        <v>2083.3333333333335</v>
      </c>
      <c r="Q661" s="120">
        <f t="shared" si="68"/>
        <v>0</v>
      </c>
      <c r="R661" s="106">
        <f t="shared" si="60"/>
        <v>1</v>
      </c>
      <c r="S661" s="180" t="str">
        <f>D661</f>
        <v>HL-10 Low</v>
      </c>
      <c r="T661" s="65"/>
      <c r="Y661" s="89" t="str">
        <f>D661</f>
        <v>HL-10 Low</v>
      </c>
      <c r="Z661" s="352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67"/>
        <v>16666.666666666668</v>
      </c>
      <c r="Q662" s="120">
        <f t="shared" si="68"/>
        <v>83.333333333333329</v>
      </c>
      <c r="R662" s="106">
        <f t="shared" si="60"/>
        <v>0.99502487562189057</v>
      </c>
      <c r="S662" s="181">
        <f>(SUM(P661:P664)/(SUM(P661:Q664)))</f>
        <v>0.8854495574305089</v>
      </c>
      <c r="T662" s="65"/>
      <c r="Y662" s="89"/>
      <c r="Z662" s="358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67"/>
        <v>9760</v>
      </c>
      <c r="Q663" s="120">
        <f t="shared" si="68"/>
        <v>80</v>
      </c>
      <c r="R663" s="106">
        <f t="shared" si="60"/>
        <v>0.99186991869918695</v>
      </c>
      <c r="S663" s="179"/>
      <c r="T663" s="65"/>
      <c r="Y663" s="89"/>
      <c r="Z663" s="358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68"/>
        <v>3525</v>
      </c>
      <c r="R664" s="106">
        <f t="shared" si="60"/>
        <v>0</v>
      </c>
      <c r="S664" s="182"/>
      <c r="T664" s="65"/>
      <c r="Y664" s="89"/>
      <c r="Z664" s="358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69">(AVERAGE(I665,K665,M665)/G665)*H665</f>
        <v>625</v>
      </c>
      <c r="Q665" s="120">
        <f t="shared" si="68"/>
        <v>0</v>
      </c>
      <c r="R665" s="106">
        <f t="shared" si="60"/>
        <v>1</v>
      </c>
      <c r="S665" s="183" t="str">
        <f>D665</f>
        <v>HL-10 Ambient</v>
      </c>
      <c r="T665" s="65"/>
      <c r="Y665" s="89" t="str">
        <f>D665</f>
        <v>HL-10 Ambient</v>
      </c>
      <c r="Z665" s="352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69"/>
        <v>5083.333333333333</v>
      </c>
      <c r="Q666" s="120">
        <f t="shared" si="68"/>
        <v>166.66666666666666</v>
      </c>
      <c r="R666" s="106">
        <f t="shared" si="60"/>
        <v>0.96825396825396814</v>
      </c>
      <c r="S666" s="181">
        <f>(SUM(P665:P668)/(SUM(P665:Q668)))</f>
        <v>0.97796122945382169</v>
      </c>
      <c r="T666" s="65"/>
      <c r="Y666" s="89"/>
      <c r="Z666" s="358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69"/>
        <v>71596.666666666672</v>
      </c>
      <c r="Q667" s="120">
        <f t="shared" si="68"/>
        <v>156.66666666666666</v>
      </c>
      <c r="R667" s="106">
        <f t="shared" si="60"/>
        <v>0.99781659388646282</v>
      </c>
      <c r="S667" s="182"/>
      <c r="T667" s="65"/>
      <c r="Y667" s="89"/>
      <c r="Z667" s="358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69"/>
        <v>91.666666666666657</v>
      </c>
      <c r="Q668" s="120">
        <f t="shared" si="68"/>
        <v>1420.8333333333335</v>
      </c>
      <c r="R668" s="106">
        <f t="shared" si="60"/>
        <v>6.0606060606060594E-2</v>
      </c>
      <c r="S668" s="182"/>
      <c r="T668" s="65"/>
      <c r="Y668" s="89"/>
      <c r="Z668" s="358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0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2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69"/>
        <v>27.777777777777775</v>
      </c>
      <c r="Q670" s="120">
        <f t="shared" si="68"/>
        <v>0</v>
      </c>
      <c r="R670" s="106">
        <f t="shared" si="60"/>
        <v>1</v>
      </c>
      <c r="S670" s="181">
        <f>(SUM(P669:P672)/(SUM(P669:Q672)))</f>
        <v>0.18295454545454543</v>
      </c>
      <c r="Y670" s="89"/>
      <c r="Z670" s="358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69"/>
        <v>0</v>
      </c>
      <c r="Q671" s="120">
        <f t="shared" si="68"/>
        <v>27.777777777777775</v>
      </c>
      <c r="R671" s="106">
        <f t="shared" si="60"/>
        <v>0</v>
      </c>
      <c r="S671" s="182"/>
      <c r="Y671" s="89"/>
      <c r="Z671" s="358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69"/>
        <v>0</v>
      </c>
      <c r="Q672" s="120">
        <f t="shared" si="68"/>
        <v>130</v>
      </c>
      <c r="R672" s="106">
        <f t="shared" si="60"/>
        <v>0</v>
      </c>
      <c r="S672" s="182"/>
      <c r="Y672" s="89"/>
      <c r="Z672" s="358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69"/>
        <v>2900</v>
      </c>
      <c r="Q673" s="120">
        <f t="shared" si="68"/>
        <v>100</v>
      </c>
      <c r="R673" s="106">
        <f t="shared" si="60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2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69"/>
        <v>14883.333333333334</v>
      </c>
      <c r="Q674" s="120">
        <f t="shared" si="68"/>
        <v>156.66666666666666</v>
      </c>
      <c r="R674" s="106">
        <f t="shared" si="60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8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69"/>
        <v>2800</v>
      </c>
      <c r="Q675" s="120">
        <f t="shared" si="68"/>
        <v>186.66666666666666</v>
      </c>
      <c r="R675" s="106">
        <f t="shared" si="60"/>
        <v>0.9375</v>
      </c>
      <c r="S675" s="182"/>
      <c r="T675" s="65"/>
      <c r="U675" s="65"/>
      <c r="V675" s="65"/>
      <c r="Y675" s="89"/>
      <c r="Z675" s="358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69"/>
        <v>0</v>
      </c>
      <c r="Q676" s="120">
        <f t="shared" si="68"/>
        <v>2893.3333333333335</v>
      </c>
      <c r="R676" s="106">
        <f t="shared" ref="R676:R739" si="70">P676/(P676+Q676)</f>
        <v>0</v>
      </c>
      <c r="S676" s="182"/>
      <c r="T676" s="65"/>
      <c r="U676" s="65"/>
      <c r="V676" s="65"/>
      <c r="Y676" s="89"/>
      <c r="Z676" s="358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69"/>
        <v>650</v>
      </c>
      <c r="Q677" s="120">
        <f t="shared" si="68"/>
        <v>25</v>
      </c>
      <c r="R677" s="106">
        <f t="shared" si="70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2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68"/>
        <v>313.33333333333331</v>
      </c>
      <c r="R678" s="106">
        <f t="shared" si="70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8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1">(AVERAGE(I679,K679,M679)/G679)*H679</f>
        <v>4398.333333333333</v>
      </c>
      <c r="Q679" s="120">
        <f t="shared" si="68"/>
        <v>435</v>
      </c>
      <c r="R679" s="106">
        <f t="shared" si="70"/>
        <v>0.91</v>
      </c>
      <c r="S679" s="182"/>
      <c r="T679" s="65"/>
      <c r="U679" s="65"/>
      <c r="V679" s="65"/>
      <c r="Y679" s="89"/>
      <c r="Z679" s="358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68"/>
        <v>12915</v>
      </c>
      <c r="R680" s="106">
        <f t="shared" si="70"/>
        <v>0.25065274151436029</v>
      </c>
      <c r="S680" s="182"/>
      <c r="T680" s="65"/>
      <c r="U680" s="65"/>
      <c r="V680" s="65"/>
      <c r="Y680" s="89"/>
      <c r="Z680" s="358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0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2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1"/>
        <v>111.1111111111111</v>
      </c>
      <c r="Q682" s="120">
        <f t="shared" si="68"/>
        <v>27.777777777777775</v>
      </c>
      <c r="R682" s="106">
        <f t="shared" si="70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8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1"/>
        <v>26400</v>
      </c>
      <c r="Q683" s="120">
        <f t="shared" si="68"/>
        <v>6050</v>
      </c>
      <c r="R683" s="106">
        <f t="shared" si="70"/>
        <v>0.81355932203389836</v>
      </c>
      <c r="S683" s="182"/>
      <c r="T683" s="65"/>
      <c r="U683" s="65"/>
      <c r="V683" s="65"/>
      <c r="Y683" s="89"/>
      <c r="Z683" s="358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1"/>
        <v>0</v>
      </c>
      <c r="Q684" s="120">
        <f t="shared" si="68"/>
        <v>15833.333333333334</v>
      </c>
      <c r="R684" s="106">
        <f t="shared" si="70"/>
        <v>0</v>
      </c>
      <c r="S684" s="182"/>
      <c r="T684" s="65"/>
      <c r="U684" s="65"/>
      <c r="V684" s="65"/>
      <c r="Y684" s="89"/>
      <c r="Z684" s="358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0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2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1"/>
        <v>175</v>
      </c>
      <c r="Q686" s="120">
        <f t="shared" si="68"/>
        <v>25</v>
      </c>
      <c r="R686" s="106">
        <f t="shared" si="70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8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1"/>
        <v>0</v>
      </c>
      <c r="Q687" s="120">
        <f t="shared" si="68"/>
        <v>0</v>
      </c>
      <c r="R687" s="106" t="e">
        <f t="shared" si="70"/>
        <v>#DIV/0!</v>
      </c>
      <c r="S687" s="182"/>
      <c r="T687" s="65"/>
      <c r="U687" s="65"/>
      <c r="V687" s="65"/>
      <c r="Y687" s="89"/>
      <c r="Z687" s="358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1"/>
        <v>0</v>
      </c>
      <c r="Q688" s="120">
        <f t="shared" si="68"/>
        <v>306.66666666666663</v>
      </c>
      <c r="R688" s="106">
        <f t="shared" si="70"/>
        <v>0</v>
      </c>
      <c r="S688" s="182"/>
      <c r="T688" s="65"/>
      <c r="U688" s="65"/>
      <c r="V688" s="65"/>
      <c r="Y688" s="89"/>
      <c r="Z688" s="358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1"/>
        <v>550</v>
      </c>
      <c r="Q689" s="120">
        <f t="shared" si="68"/>
        <v>0</v>
      </c>
      <c r="R689" s="106">
        <f t="shared" si="70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2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1"/>
        <v>2600</v>
      </c>
      <c r="Q690" s="120">
        <f t="shared" si="68"/>
        <v>100</v>
      </c>
      <c r="R690" s="106">
        <f t="shared" si="70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8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1"/>
        <v>519.44444444444446</v>
      </c>
      <c r="Q691" s="120">
        <f t="shared" si="68"/>
        <v>61.111111111111107</v>
      </c>
      <c r="R691" s="106">
        <f t="shared" si="70"/>
        <v>0.89473684210526316</v>
      </c>
      <c r="S691" s="182"/>
      <c r="T691" s="65"/>
      <c r="U691" s="65"/>
      <c r="V691" s="65"/>
      <c r="Y691" s="89"/>
      <c r="Z691" s="358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1"/>
        <v>0</v>
      </c>
      <c r="Q692" s="120">
        <f t="shared" si="68"/>
        <v>1725</v>
      </c>
      <c r="R692" s="106">
        <f t="shared" si="70"/>
        <v>0</v>
      </c>
      <c r="S692" s="182"/>
      <c r="T692" s="65"/>
      <c r="U692" s="65"/>
      <c r="V692" s="65"/>
      <c r="Y692" s="89"/>
      <c r="Z692" s="358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1"/>
        <v>1235</v>
      </c>
      <c r="Q693" s="120">
        <f t="shared" si="68"/>
        <v>0</v>
      </c>
      <c r="R693" s="106">
        <f t="shared" si="70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2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1"/>
        <v>14500</v>
      </c>
      <c r="Q694" s="120">
        <f t="shared" si="68"/>
        <v>333.33333333333331</v>
      </c>
      <c r="R694" s="106">
        <f t="shared" si="70"/>
        <v>0.97752808988764039</v>
      </c>
      <c r="S694" s="181">
        <f>(SUM(P693:P696)/(SUM(P693:Q696)))</f>
        <v>0.63876698567123136</v>
      </c>
      <c r="T694" s="65"/>
      <c r="Y694" s="89"/>
      <c r="Z694" s="358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1"/>
        <v>4400</v>
      </c>
      <c r="Q695" s="120">
        <f t="shared" si="68"/>
        <v>1300</v>
      </c>
      <c r="R695" s="106">
        <f t="shared" si="70"/>
        <v>0.77192982456140347</v>
      </c>
      <c r="S695" s="182"/>
      <c r="T695" s="65"/>
      <c r="Y695" s="89"/>
      <c r="Z695" s="358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1"/>
        <v>0</v>
      </c>
      <c r="Q696" s="120">
        <f t="shared" si="68"/>
        <v>9753.3333333333339</v>
      </c>
      <c r="R696" s="106">
        <f t="shared" si="70"/>
        <v>0</v>
      </c>
      <c r="S696" s="182"/>
      <c r="T696" s="65"/>
      <c r="Y696" s="89"/>
      <c r="Z696" s="358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0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2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1"/>
        <v>875</v>
      </c>
      <c r="Q698" s="120">
        <f t="shared" si="68"/>
        <v>0</v>
      </c>
      <c r="R698" s="106">
        <f t="shared" si="70"/>
        <v>1</v>
      </c>
      <c r="S698" s="181">
        <f>(SUM(P697:P700)/(SUM(P697:Q700)))</f>
        <v>0.17948458408405368</v>
      </c>
      <c r="T698" s="65"/>
      <c r="Y698" s="89"/>
      <c r="Z698" s="358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1"/>
        <v>51.111111111111107</v>
      </c>
      <c r="Q699" s="120">
        <f t="shared" si="68"/>
        <v>204.44444444444443</v>
      </c>
      <c r="R699" s="106">
        <f t="shared" si="70"/>
        <v>0.19999999999999998</v>
      </c>
      <c r="S699" s="182"/>
      <c r="T699" s="65"/>
      <c r="Y699" s="89"/>
      <c r="Z699" s="358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1"/>
        <v>0</v>
      </c>
      <c r="Q700" s="149">
        <f t="shared" si="68"/>
        <v>4290</v>
      </c>
      <c r="R700" s="165">
        <f t="shared" si="70"/>
        <v>0</v>
      </c>
      <c r="S700" s="196"/>
      <c r="Y700" s="148"/>
      <c r="Z700" s="366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0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2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0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2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0"/>
        <v>0</v>
      </c>
      <c r="S703" s="187"/>
      <c r="T703" s="269"/>
      <c r="U703" s="269"/>
      <c r="V703" s="269"/>
      <c r="W703" s="302" t="s">
        <v>359</v>
      </c>
      <c r="Y703" s="158"/>
      <c r="Z703" s="363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0"/>
        <v>0</v>
      </c>
      <c r="S704" s="188"/>
      <c r="T704" s="81"/>
      <c r="U704" s="81"/>
      <c r="V704" s="81"/>
      <c r="Y704" s="87"/>
      <c r="Z704" s="362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0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2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2">(AVERAGE(I706,K706,M706)/G706)*H706</f>
        <v>375</v>
      </c>
      <c r="Q706" s="124">
        <f t="shared" ref="Q706:Q764" si="73">(AVERAGE(J706,L706,N706)/G706)*H706</f>
        <v>25</v>
      </c>
      <c r="R706" s="161">
        <f t="shared" si="70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2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2"/>
        <v>31.111111111111111</v>
      </c>
      <c r="Q707" s="124">
        <f t="shared" si="73"/>
        <v>31.111111111111111</v>
      </c>
      <c r="R707" s="161">
        <f t="shared" si="70"/>
        <v>0.5</v>
      </c>
      <c r="S707" s="188"/>
      <c r="T707" s="81"/>
      <c r="U707" s="81"/>
      <c r="V707" s="81"/>
      <c r="Y707" s="87"/>
      <c r="Z707" s="362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2"/>
        <v>0</v>
      </c>
      <c r="Q708" s="124">
        <f t="shared" si="73"/>
        <v>200</v>
      </c>
      <c r="R708" s="161">
        <f t="shared" si="70"/>
        <v>0</v>
      </c>
      <c r="S708" s="188"/>
      <c r="T708" s="81"/>
      <c r="U708" s="81"/>
      <c r="V708" s="81"/>
      <c r="Y708" s="87"/>
      <c r="Z708" s="362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2"/>
        <v>93.333333333333329</v>
      </c>
      <c r="Q709" s="124">
        <f t="shared" si="73"/>
        <v>93.333333333333329</v>
      </c>
      <c r="R709" s="161">
        <f t="shared" si="70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2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2"/>
        <v>427.77777777777777</v>
      </c>
      <c r="Q710" s="124">
        <f t="shared" si="73"/>
        <v>672.22222222222217</v>
      </c>
      <c r="R710" s="161">
        <f t="shared" si="70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2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2"/>
        <v>122.22222222222223</v>
      </c>
      <c r="Q711" s="124">
        <f t="shared" si="73"/>
        <v>244.44444444444446</v>
      </c>
      <c r="R711" s="161">
        <f t="shared" si="70"/>
        <v>0.33333333333333331</v>
      </c>
      <c r="S711" s="188"/>
      <c r="T711" s="81"/>
      <c r="U711" s="81"/>
      <c r="V711" s="81"/>
      <c r="Y711" s="87"/>
      <c r="Z711" s="362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2"/>
        <v>0</v>
      </c>
      <c r="Q712" s="124">
        <f t="shared" si="73"/>
        <v>80</v>
      </c>
      <c r="R712" s="161">
        <f t="shared" si="70"/>
        <v>0</v>
      </c>
      <c r="S712" s="188"/>
      <c r="T712" s="81"/>
      <c r="U712" s="81"/>
      <c r="V712" s="81"/>
      <c r="Y712" s="87"/>
      <c r="Z712" s="362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2"/>
        <v>27.777777777777775</v>
      </c>
      <c r="Q713" s="124">
        <f t="shared" si="73"/>
        <v>27.777777777777775</v>
      </c>
      <c r="R713" s="161">
        <f t="shared" si="70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2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2"/>
        <v>127.77777777777779</v>
      </c>
      <c r="Q714" s="124">
        <f t="shared" si="73"/>
        <v>76.666666666666657</v>
      </c>
      <c r="R714" s="161">
        <f t="shared" si="70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2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2"/>
        <v>0</v>
      </c>
      <c r="Q715" s="124">
        <f t="shared" si="73"/>
        <v>186.66666666666666</v>
      </c>
      <c r="R715" s="161">
        <f t="shared" si="70"/>
        <v>0</v>
      </c>
      <c r="S715" s="188"/>
      <c r="T715" s="81"/>
      <c r="U715" s="81"/>
      <c r="V715" s="81"/>
      <c r="Y715" s="87"/>
      <c r="Z715" s="362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2"/>
        <v>0</v>
      </c>
      <c r="Q716" s="124">
        <f t="shared" si="73"/>
        <v>38.333333333333329</v>
      </c>
      <c r="R716" s="161">
        <f t="shared" si="70"/>
        <v>0</v>
      </c>
      <c r="S716" s="188"/>
      <c r="T716" s="81"/>
      <c r="U716" s="81"/>
      <c r="V716" s="81"/>
      <c r="Y716" s="87"/>
      <c r="Z716" s="362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2"/>
        <v>525</v>
      </c>
      <c r="Q717" s="124">
        <f t="shared" si="73"/>
        <v>125</v>
      </c>
      <c r="R717" s="161">
        <f t="shared" si="70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2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2"/>
        <v>1306.6666666666667</v>
      </c>
      <c r="Q718" s="124">
        <f t="shared" si="73"/>
        <v>404.44444444444446</v>
      </c>
      <c r="R718" s="161">
        <f t="shared" si="70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2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2"/>
        <v>61.111111111111107</v>
      </c>
      <c r="Q719" s="124">
        <f t="shared" si="73"/>
        <v>122.22222222222221</v>
      </c>
      <c r="R719" s="161">
        <f t="shared" si="70"/>
        <v>0.33333333333333337</v>
      </c>
      <c r="S719" s="188"/>
      <c r="T719" s="81"/>
      <c r="U719" s="81"/>
      <c r="V719" s="81"/>
      <c r="Y719" s="87"/>
      <c r="Z719" s="362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2"/>
        <v>0</v>
      </c>
      <c r="Q720" s="124">
        <f t="shared" si="73"/>
        <v>55.55555555555555</v>
      </c>
      <c r="R720" s="161">
        <f t="shared" si="70"/>
        <v>0</v>
      </c>
      <c r="S720" s="188"/>
      <c r="T720" s="81"/>
      <c r="U720" s="81"/>
      <c r="V720" s="81"/>
      <c r="Y720" s="87"/>
      <c r="Z720" s="362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2"/>
        <v>933.33333333333337</v>
      </c>
      <c r="Q721" s="124">
        <f t="shared" si="73"/>
        <v>0</v>
      </c>
      <c r="R721" s="161">
        <f t="shared" si="70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2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2"/>
        <v>10500</v>
      </c>
      <c r="Q722" s="124">
        <f t="shared" si="73"/>
        <v>2000</v>
      </c>
      <c r="R722" s="161">
        <f t="shared" si="70"/>
        <v>0.84</v>
      </c>
      <c r="S722" s="187">
        <f>(SUM(P721:P724)/(SUM(P721:Q724)))</f>
        <v>0.9450452716297788</v>
      </c>
      <c r="T722" s="81"/>
      <c r="Y722" s="87"/>
      <c r="Z722" s="362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2"/>
        <v>38666.666666666664</v>
      </c>
      <c r="Q723" s="124">
        <f t="shared" si="73"/>
        <v>166.66666666666666</v>
      </c>
      <c r="R723" s="161">
        <f t="shared" si="70"/>
        <v>0.99570815450643779</v>
      </c>
      <c r="S723" s="188"/>
      <c r="T723" s="81"/>
      <c r="Y723" s="87"/>
      <c r="Z723" s="362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2"/>
        <v>0</v>
      </c>
      <c r="Q724" s="124">
        <f t="shared" si="73"/>
        <v>746.66666666666663</v>
      </c>
      <c r="R724" s="161">
        <f t="shared" si="70"/>
        <v>0</v>
      </c>
      <c r="S724" s="188"/>
      <c r="T724" s="81"/>
      <c r="Y724" s="87"/>
      <c r="Z724" s="362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2"/>
        <v>1000</v>
      </c>
      <c r="Q725" s="124">
        <f t="shared" si="73"/>
        <v>550</v>
      </c>
      <c r="R725" s="161">
        <f t="shared" si="70"/>
        <v>0.64516129032258063</v>
      </c>
      <c r="S725" s="186" t="str">
        <f>D725</f>
        <v>K-6 Low</v>
      </c>
      <c r="T725" s="81"/>
      <c r="Y725" s="87" t="str">
        <f>D725</f>
        <v>K-6 Low</v>
      </c>
      <c r="Z725" s="362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2"/>
        <v>1970.8333333333335</v>
      </c>
      <c r="Q726" s="124">
        <f t="shared" si="73"/>
        <v>641.66666666666674</v>
      </c>
      <c r="R726" s="161">
        <f t="shared" si="70"/>
        <v>0.75438596491228072</v>
      </c>
      <c r="S726" s="187">
        <f>(SUM(P725:P728)/(SUM(P725:Q728)))</f>
        <v>0.35365524683032101</v>
      </c>
      <c r="T726" s="81"/>
      <c r="Y726" s="87"/>
      <c r="Z726" s="362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2"/>
        <v>306.66666666666663</v>
      </c>
      <c r="Q727" s="124">
        <f t="shared" si="73"/>
        <v>881.66666666666674</v>
      </c>
      <c r="R727" s="161">
        <f t="shared" si="70"/>
        <v>0.2580645161290322</v>
      </c>
      <c r="S727" s="185"/>
      <c r="T727" s="81"/>
      <c r="Y727" s="87"/>
      <c r="Z727" s="362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2"/>
        <v>0</v>
      </c>
      <c r="Q728" s="124">
        <f t="shared" si="73"/>
        <v>3916.6666666666665</v>
      </c>
      <c r="R728" s="161">
        <f t="shared" si="70"/>
        <v>0</v>
      </c>
      <c r="S728" s="188"/>
      <c r="T728" s="81"/>
      <c r="Y728" s="87"/>
      <c r="Z728" s="362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2"/>
        <v>3655</v>
      </c>
      <c r="Q729" s="124">
        <f t="shared" si="73"/>
        <v>170</v>
      </c>
      <c r="R729" s="161">
        <f t="shared" si="70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2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2"/>
        <v>11716.666666666668</v>
      </c>
      <c r="Q730" s="124">
        <f t="shared" si="73"/>
        <v>493.33333333333331</v>
      </c>
      <c r="R730" s="161">
        <f t="shared" si="70"/>
        <v>0.95959595959595956</v>
      </c>
      <c r="S730" s="187">
        <f>(SUM(P729:P732)/(SUM(P729:Q732)))</f>
        <v>0.89722169482944125</v>
      </c>
      <c r="T730" s="81"/>
      <c r="Y730" s="87"/>
      <c r="Z730" s="362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2"/>
        <v>8106.6666666666661</v>
      </c>
      <c r="Q731" s="124">
        <f t="shared" si="73"/>
        <v>443.33333333333337</v>
      </c>
      <c r="R731" s="161">
        <f t="shared" si="70"/>
        <v>0.94814814814814807</v>
      </c>
      <c r="S731" s="188"/>
      <c r="T731" s="81"/>
      <c r="Y731" s="87"/>
      <c r="Z731" s="362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2"/>
        <v>150</v>
      </c>
      <c r="Q732" s="124">
        <f t="shared" si="73"/>
        <v>1600</v>
      </c>
      <c r="R732" s="161">
        <f t="shared" si="70"/>
        <v>8.5714285714285715E-2</v>
      </c>
      <c r="S732" s="188"/>
      <c r="T732" s="81"/>
      <c r="Y732" s="87"/>
      <c r="Z732" s="362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2"/>
        <v>2520.833333333333</v>
      </c>
      <c r="Q733" s="124">
        <f t="shared" si="73"/>
        <v>595.83333333333326</v>
      </c>
      <c r="R733" s="161">
        <f t="shared" si="70"/>
        <v>0.80882352941176472</v>
      </c>
      <c r="S733" s="189" t="str">
        <f>D733</f>
        <v>NF-6 Low</v>
      </c>
      <c r="Y733" s="87" t="str">
        <f>D733</f>
        <v>NF-6 Low</v>
      </c>
      <c r="Z733" s="362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2"/>
        <v>11433.333333333332</v>
      </c>
      <c r="Q734" s="124">
        <f t="shared" si="73"/>
        <v>1050</v>
      </c>
      <c r="R734" s="161">
        <f t="shared" si="70"/>
        <v>0.91588785046728971</v>
      </c>
      <c r="S734" s="187">
        <f>(SUM(P733:P736)/(SUM(P733:Q736)))</f>
        <v>0.83266208251473484</v>
      </c>
      <c r="Y734" s="87"/>
      <c r="Z734" s="362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2"/>
        <v>173.33333333333331</v>
      </c>
      <c r="Q735" s="124">
        <f t="shared" si="73"/>
        <v>260</v>
      </c>
      <c r="R735" s="161">
        <f t="shared" si="70"/>
        <v>0.39999999999999997</v>
      </c>
      <c r="S735" s="188"/>
      <c r="Y735" s="87"/>
      <c r="Z735" s="362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2"/>
        <v>0</v>
      </c>
      <c r="Q736" s="124">
        <f t="shared" si="73"/>
        <v>933.33333333333337</v>
      </c>
      <c r="R736" s="161">
        <f t="shared" si="70"/>
        <v>0</v>
      </c>
      <c r="S736" s="188"/>
      <c r="Y736" s="87"/>
      <c r="Z736" s="362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0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2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0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2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2"/>
        <v>73160</v>
      </c>
      <c r="Q739" s="124">
        <f t="shared" si="73"/>
        <v>15733.333333333334</v>
      </c>
      <c r="R739" s="161">
        <f t="shared" si="70"/>
        <v>0.82300884955752218</v>
      </c>
      <c r="S739" s="188"/>
      <c r="T739" s="81"/>
      <c r="U739" s="81"/>
      <c r="V739" s="81"/>
      <c r="Y739" s="87"/>
      <c r="Z739" s="362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2"/>
        <v>1063.3333333333333</v>
      </c>
      <c r="Q740" s="124">
        <f t="shared" si="73"/>
        <v>11406.666666666668</v>
      </c>
      <c r="R740" s="161">
        <f t="shared" ref="R740:R803" si="74">P740/(P740+Q740)</f>
        <v>8.5271317829457349E-2</v>
      </c>
      <c r="S740" s="188"/>
      <c r="T740" s="81"/>
      <c r="U740" s="81"/>
      <c r="V740" s="81"/>
      <c r="Y740" s="87"/>
      <c r="Z740" s="362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4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2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2"/>
        <v>1540</v>
      </c>
      <c r="Q742" s="124">
        <f t="shared" si="73"/>
        <v>93.333333333333329</v>
      </c>
      <c r="R742" s="161">
        <f t="shared" si="74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2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2"/>
        <v>13906.666666666666</v>
      </c>
      <c r="Q743" s="124">
        <f t="shared" si="73"/>
        <v>653.33333333333337</v>
      </c>
      <c r="R743" s="161">
        <f t="shared" si="74"/>
        <v>0.95512820512820507</v>
      </c>
      <c r="S743" s="188"/>
      <c r="T743" s="81"/>
      <c r="U743" s="81"/>
      <c r="V743" s="81"/>
      <c r="Y743" s="87"/>
      <c r="Z743" s="362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2"/>
        <v>0</v>
      </c>
      <c r="Q744" s="124">
        <f t="shared" si="73"/>
        <v>2100</v>
      </c>
      <c r="R744" s="161">
        <f t="shared" si="74"/>
        <v>0</v>
      </c>
      <c r="S744" s="188"/>
      <c r="T744" s="81"/>
      <c r="U744" s="81"/>
      <c r="V744" s="81"/>
      <c r="Y744" s="87"/>
      <c r="Z744" s="362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2"/>
        <v>194.44444444444446</v>
      </c>
      <c r="Q745" s="124">
        <f t="shared" si="73"/>
        <v>166.66666666666666</v>
      </c>
      <c r="R745" s="161">
        <f t="shared" si="74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2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2"/>
        <v>6491.6666666666661</v>
      </c>
      <c r="Q746" s="124">
        <f t="shared" si="73"/>
        <v>316.66666666666663</v>
      </c>
      <c r="R746" s="161">
        <f t="shared" si="74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2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2"/>
        <v>1283.3333333333335</v>
      </c>
      <c r="Q747" s="124">
        <f t="shared" si="73"/>
        <v>137.5</v>
      </c>
      <c r="R747" s="161">
        <f t="shared" si="74"/>
        <v>0.90322580645161288</v>
      </c>
      <c r="S747" s="188"/>
      <c r="T747" s="81"/>
      <c r="U747" s="81"/>
      <c r="V747" s="81"/>
      <c r="Y747" s="87"/>
      <c r="Z747" s="362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2"/>
        <v>0</v>
      </c>
      <c r="Q748" s="124">
        <f t="shared" si="73"/>
        <v>2333.3333333333335</v>
      </c>
      <c r="R748" s="161">
        <f t="shared" si="74"/>
        <v>0</v>
      </c>
      <c r="S748" s="188"/>
      <c r="T748" s="81"/>
      <c r="U748" s="81"/>
      <c r="V748" s="81"/>
      <c r="Y748" s="87"/>
      <c r="Z748" s="362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4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2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2"/>
        <v>244.44444444444443</v>
      </c>
      <c r="Q750" s="124">
        <f t="shared" si="73"/>
        <v>152.77777777777777</v>
      </c>
      <c r="R750" s="161">
        <f t="shared" si="74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2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4"/>
        <v>0.51351351351351349</v>
      </c>
      <c r="S751" s="188"/>
      <c r="T751" s="81"/>
      <c r="U751" s="81"/>
      <c r="V751" s="81"/>
      <c r="Y751" s="87"/>
      <c r="Z751" s="362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2"/>
        <v>0</v>
      </c>
      <c r="Q752" s="124">
        <f t="shared" si="73"/>
        <v>519.44444444444446</v>
      </c>
      <c r="R752" s="161">
        <f t="shared" si="74"/>
        <v>0</v>
      </c>
      <c r="S752" s="188"/>
      <c r="T752" s="81"/>
      <c r="U752" s="81"/>
      <c r="V752" s="81"/>
      <c r="Y752" s="87"/>
      <c r="Z752" s="362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2"/>
        <v>1733.3333333333333</v>
      </c>
      <c r="Q753" s="124">
        <f t="shared" si="73"/>
        <v>0</v>
      </c>
      <c r="R753" s="161">
        <f t="shared" si="74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2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2"/>
        <v>5100</v>
      </c>
      <c r="Q754" s="124">
        <f t="shared" si="73"/>
        <v>1000</v>
      </c>
      <c r="R754" s="161">
        <f t="shared" si="74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2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2"/>
        <v>650</v>
      </c>
      <c r="Q755" s="124">
        <f t="shared" si="73"/>
        <v>1050</v>
      </c>
      <c r="R755" s="161">
        <f t="shared" si="74"/>
        <v>0.38235294117647056</v>
      </c>
      <c r="S755" s="188"/>
      <c r="T755" s="81"/>
      <c r="U755" s="81"/>
      <c r="V755" s="81"/>
      <c r="Y755" s="87"/>
      <c r="Z755" s="362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2"/>
        <v>0</v>
      </c>
      <c r="Q756" s="124">
        <f t="shared" si="73"/>
        <v>5993.3333333333339</v>
      </c>
      <c r="R756" s="161">
        <f t="shared" si="74"/>
        <v>0</v>
      </c>
      <c r="S756" s="188"/>
      <c r="T756" s="81"/>
      <c r="U756" s="81"/>
      <c r="V756" s="81"/>
      <c r="Y756" s="87"/>
      <c r="Z756" s="362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2"/>
        <v>1150</v>
      </c>
      <c r="Q757" s="124">
        <f t="shared" si="73"/>
        <v>0</v>
      </c>
      <c r="R757" s="161">
        <f t="shared" si="74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2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2"/>
        <v>833.33333333333337</v>
      </c>
      <c r="Q758" s="124">
        <f t="shared" si="73"/>
        <v>250</v>
      </c>
      <c r="R758" s="161">
        <f t="shared" si="74"/>
        <v>0.76923076923076916</v>
      </c>
      <c r="S758" s="187">
        <f>(SUM(P757:P760)/(SUM(P757:Q760)))</f>
        <v>0.7902227722772277</v>
      </c>
      <c r="T758" s="81"/>
      <c r="Y758" s="87"/>
      <c r="Z758" s="362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2"/>
        <v>145</v>
      </c>
      <c r="Q759" s="124">
        <f t="shared" si="73"/>
        <v>0</v>
      </c>
      <c r="R759" s="161">
        <f t="shared" si="74"/>
        <v>1</v>
      </c>
      <c r="S759" s="188"/>
      <c r="T759" s="81"/>
      <c r="Y759" s="87"/>
      <c r="Z759" s="362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2"/>
        <v>0</v>
      </c>
      <c r="Q760" s="124">
        <f t="shared" si="73"/>
        <v>315</v>
      </c>
      <c r="R760" s="161">
        <f t="shared" si="74"/>
        <v>0</v>
      </c>
      <c r="S760" s="188"/>
      <c r="T760" s="81"/>
      <c r="Y760" s="87"/>
      <c r="Z760" s="362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4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2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4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2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2"/>
        <v>0</v>
      </c>
      <c r="Q763" s="124">
        <f t="shared" si="73"/>
        <v>30.555555555555554</v>
      </c>
      <c r="R763" s="161">
        <f t="shared" si="74"/>
        <v>0</v>
      </c>
      <c r="S763" s="188"/>
      <c r="T763" s="81"/>
      <c r="W763" s="302" t="s">
        <v>359</v>
      </c>
      <c r="Y763" s="87"/>
      <c r="Z763" s="362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2"/>
        <v>0</v>
      </c>
      <c r="Q764" s="124">
        <f t="shared" si="73"/>
        <v>93.333333333333329</v>
      </c>
      <c r="R764" s="164">
        <f t="shared" si="74"/>
        <v>0</v>
      </c>
      <c r="S764" s="199"/>
      <c r="Y764" s="140"/>
      <c r="Z764" s="364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4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2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5">(AVERAGE(I766,K766,M766)/G766)*H766</f>
        <v>333.33333333333331</v>
      </c>
      <c r="Q766" s="120">
        <f t="shared" ref="Q766:Q772" si="76">(AVERAGE(J766,L766,N766)/G766)*H766</f>
        <v>0</v>
      </c>
      <c r="R766" s="106">
        <f t="shared" si="74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8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5"/>
        <v>1166.6666666666667</v>
      </c>
      <c r="Q767" s="120">
        <f t="shared" si="76"/>
        <v>388.88888888888891</v>
      </c>
      <c r="R767" s="106">
        <f t="shared" si="74"/>
        <v>0.75</v>
      </c>
      <c r="S767" s="179"/>
      <c r="T767" s="65"/>
      <c r="U767" s="65"/>
      <c r="V767" s="65"/>
      <c r="Y767" s="89"/>
      <c r="Z767" s="358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5"/>
        <v>80</v>
      </c>
      <c r="Q768" s="120">
        <f t="shared" si="76"/>
        <v>1013.3333333333333</v>
      </c>
      <c r="R768" s="106">
        <f t="shared" si="74"/>
        <v>7.3170731707317083E-2</v>
      </c>
      <c r="S768" s="182"/>
      <c r="T768" s="65"/>
      <c r="U768" s="65"/>
      <c r="V768" s="65"/>
      <c r="Y768" s="89"/>
      <c r="Z768" s="358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5"/>
        <v>93.333333333333329</v>
      </c>
      <c r="Q769" s="120">
        <f t="shared" si="76"/>
        <v>93.333333333333329</v>
      </c>
      <c r="R769" s="106">
        <f t="shared" si="74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2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5"/>
        <v>611.1111111111112</v>
      </c>
      <c r="Q770" s="120">
        <f t="shared" si="76"/>
        <v>1637.7777777777776</v>
      </c>
      <c r="R770" s="106">
        <f t="shared" si="74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8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5"/>
        <v>0</v>
      </c>
      <c r="Q771" s="120">
        <f t="shared" si="76"/>
        <v>25.555555555555554</v>
      </c>
      <c r="R771" s="106">
        <f t="shared" si="74"/>
        <v>0</v>
      </c>
      <c r="S771" s="182"/>
      <c r="T771" s="65"/>
      <c r="U771" s="65"/>
      <c r="V771" s="65"/>
      <c r="Y771" s="89"/>
      <c r="Z771" s="358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5"/>
        <v>0</v>
      </c>
      <c r="Q772" s="120">
        <f t="shared" si="76"/>
        <v>2606.666666666667</v>
      </c>
      <c r="R772" s="106">
        <f t="shared" si="74"/>
        <v>0</v>
      </c>
      <c r="S772" s="182"/>
      <c r="T772" s="65"/>
      <c r="U772" s="65"/>
      <c r="V772" s="65"/>
      <c r="Y772" s="89"/>
      <c r="Z772" s="358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4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2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77">(AVERAGE(I774,K774,M774)/G774)*H774</f>
        <v>55.55555555555555</v>
      </c>
      <c r="Q774" s="120">
        <f t="shared" ref="Q774:Q796" si="78">(AVERAGE(J774,L774,N774)/G774)*H774</f>
        <v>55.55555555555555</v>
      </c>
      <c r="R774" s="106">
        <f t="shared" si="74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8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77"/>
        <v>45600</v>
      </c>
      <c r="Q775" s="120">
        <f t="shared" si="78"/>
        <v>4350</v>
      </c>
      <c r="R775" s="106">
        <f t="shared" si="74"/>
        <v>0.91291291291291288</v>
      </c>
      <c r="S775" s="182"/>
      <c r="T775" s="65"/>
      <c r="U775" s="65"/>
      <c r="V775" s="65"/>
      <c r="Y775" s="89"/>
      <c r="Z775" s="358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77"/>
        <v>225</v>
      </c>
      <c r="Q776" s="120">
        <f t="shared" si="78"/>
        <v>18450</v>
      </c>
      <c r="R776" s="106">
        <f t="shared" si="74"/>
        <v>1.2048192771084338E-2</v>
      </c>
      <c r="S776" s="182"/>
      <c r="T776" s="65"/>
      <c r="U776" s="65"/>
      <c r="V776" s="65"/>
      <c r="Y776" s="89"/>
      <c r="Z776" s="358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4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2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77"/>
        <v>0</v>
      </c>
      <c r="Q778" s="120">
        <f t="shared" si="78"/>
        <v>27.777777777777775</v>
      </c>
      <c r="R778" s="106">
        <f t="shared" si="74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8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77"/>
        <v>0</v>
      </c>
      <c r="Q779" s="120">
        <f t="shared" si="78"/>
        <v>75</v>
      </c>
      <c r="R779" s="106">
        <f t="shared" si="74"/>
        <v>0</v>
      </c>
      <c r="S779" s="182"/>
      <c r="T779" s="65"/>
      <c r="U779" s="65"/>
      <c r="V779" s="65"/>
      <c r="Y779" s="89"/>
      <c r="Z779" s="358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4"/>
        <v>#DIV/0!</v>
      </c>
      <c r="S780" s="182"/>
      <c r="T780" s="65"/>
      <c r="U780" s="65"/>
      <c r="V780" s="65"/>
      <c r="Y780" s="89"/>
      <c r="Z780" s="358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77"/>
        <v>50</v>
      </c>
      <c r="Q781" s="120">
        <f t="shared" si="78"/>
        <v>0</v>
      </c>
      <c r="R781" s="106">
        <f t="shared" si="74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2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77"/>
        <v>2291.666666666667</v>
      </c>
      <c r="Q782" s="120">
        <f t="shared" si="78"/>
        <v>1466.6666666666665</v>
      </c>
      <c r="R782" s="106">
        <f t="shared" si="74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8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77"/>
        <v>487.49999999999994</v>
      </c>
      <c r="Q783" s="120">
        <f t="shared" si="78"/>
        <v>75</v>
      </c>
      <c r="R783" s="106">
        <f t="shared" si="74"/>
        <v>0.86666666666666659</v>
      </c>
      <c r="S783" s="182"/>
      <c r="T783" s="65"/>
      <c r="U783" s="65"/>
      <c r="V783" s="65"/>
      <c r="Y783" s="89"/>
      <c r="Z783" s="358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77"/>
        <v>0</v>
      </c>
      <c r="Q784" s="120">
        <f t="shared" si="78"/>
        <v>3866.6666666666665</v>
      </c>
      <c r="R784" s="106">
        <f t="shared" si="74"/>
        <v>0</v>
      </c>
      <c r="S784" s="182"/>
      <c r="T784" s="65"/>
      <c r="U784" s="65"/>
      <c r="V784" s="65"/>
      <c r="Y784" s="89"/>
      <c r="Z784" s="358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77"/>
        <v>220</v>
      </c>
      <c r="Q785" s="120">
        <f t="shared" si="78"/>
        <v>36.666666666666664</v>
      </c>
      <c r="R785" s="106">
        <f t="shared" si="74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2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77"/>
        <v>4200</v>
      </c>
      <c r="Q786" s="120">
        <f t="shared" si="78"/>
        <v>300</v>
      </c>
      <c r="R786" s="106">
        <f t="shared" si="74"/>
        <v>0.93333333333333335</v>
      </c>
      <c r="S786" s="181">
        <f>(SUM(P785:P788)/(SUM(P785:Q788)))</f>
        <v>0.51155761024182078</v>
      </c>
      <c r="T786" s="65"/>
      <c r="Y786" s="89"/>
      <c r="Z786" s="358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77"/>
        <v>375</v>
      </c>
      <c r="Q787" s="120">
        <f t="shared" si="78"/>
        <v>75</v>
      </c>
      <c r="R787" s="106">
        <f t="shared" si="74"/>
        <v>0.83333333333333337</v>
      </c>
      <c r="S787" s="182"/>
      <c r="T787" s="65"/>
      <c r="Y787" s="89"/>
      <c r="Z787" s="358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77"/>
        <v>0</v>
      </c>
      <c r="Q788" s="120">
        <f t="shared" si="78"/>
        <v>4166.666666666667</v>
      </c>
      <c r="R788" s="106">
        <f t="shared" si="74"/>
        <v>0</v>
      </c>
      <c r="S788" s="182"/>
      <c r="T788" s="65"/>
      <c r="Y788" s="89"/>
      <c r="Z788" s="358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77"/>
        <v>112.5</v>
      </c>
      <c r="Q789" s="120">
        <f t="shared" si="78"/>
        <v>37.5</v>
      </c>
      <c r="R789" s="106">
        <f t="shared" si="74"/>
        <v>0.75</v>
      </c>
      <c r="S789" s="180" t="str">
        <f>D789</f>
        <v>HL-6 Ambient</v>
      </c>
      <c r="T789" s="65"/>
      <c r="Y789" s="89" t="str">
        <f>D789</f>
        <v>HL-6 Ambient</v>
      </c>
      <c r="Z789" s="352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77"/>
        <v>500</v>
      </c>
      <c r="Q790" s="120">
        <f t="shared" si="78"/>
        <v>166.66666666666666</v>
      </c>
      <c r="R790" s="106">
        <f t="shared" si="74"/>
        <v>0.75</v>
      </c>
      <c r="S790" s="181">
        <f>(SUM(P789:P792)/(SUM(P789:Q792)))</f>
        <v>0.49440433212996393</v>
      </c>
      <c r="T790" s="65"/>
      <c r="Y790" s="89"/>
      <c r="Z790" s="358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77"/>
        <v>73.333333333333329</v>
      </c>
      <c r="Q791" s="120">
        <f t="shared" si="78"/>
        <v>48.888888888888886</v>
      </c>
      <c r="R791" s="106">
        <f t="shared" si="74"/>
        <v>0.6</v>
      </c>
      <c r="S791" s="179"/>
      <c r="T791" s="65"/>
      <c r="Y791" s="89"/>
      <c r="Z791" s="358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78"/>
        <v>525</v>
      </c>
      <c r="R792" s="106">
        <f t="shared" si="74"/>
        <v>0.125</v>
      </c>
      <c r="S792" s="182"/>
      <c r="T792" s="65"/>
      <c r="Y792" s="89"/>
      <c r="Z792" s="358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79">(AVERAGE(I793,K793,M793)/G793)*H793</f>
        <v>48.888888888888886</v>
      </c>
      <c r="Q793" s="120">
        <f t="shared" si="78"/>
        <v>0</v>
      </c>
      <c r="R793" s="106">
        <f t="shared" si="74"/>
        <v>1</v>
      </c>
      <c r="S793" s="183" t="str">
        <f>D793</f>
        <v>SN-6 Ambient</v>
      </c>
      <c r="T793" s="65"/>
      <c r="Y793" s="89" t="str">
        <f>D793</f>
        <v>SN-6 Ambient</v>
      </c>
      <c r="Z793" s="352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79"/>
        <v>160</v>
      </c>
      <c r="Q794" s="120">
        <f t="shared" si="78"/>
        <v>0</v>
      </c>
      <c r="R794" s="106">
        <f t="shared" si="74"/>
        <v>1</v>
      </c>
      <c r="S794" s="181">
        <f>(SUM(P793:P796)/(SUM(P793:Q796)))</f>
        <v>0.28658536585365851</v>
      </c>
      <c r="T794" s="65"/>
      <c r="Y794" s="89"/>
      <c r="Z794" s="358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79"/>
        <v>0</v>
      </c>
      <c r="Q795" s="120">
        <f t="shared" si="78"/>
        <v>0</v>
      </c>
      <c r="R795" s="106" t="e">
        <f t="shared" si="74"/>
        <v>#DIV/0!</v>
      </c>
      <c r="S795" s="182"/>
      <c r="T795" s="65"/>
      <c r="Y795" s="89"/>
      <c r="Z795" s="358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79"/>
        <v>0</v>
      </c>
      <c r="Q796" s="120">
        <f t="shared" si="78"/>
        <v>520</v>
      </c>
      <c r="R796" s="106">
        <f t="shared" si="74"/>
        <v>0</v>
      </c>
      <c r="S796" s="182"/>
      <c r="T796" s="65"/>
      <c r="Y796" s="89"/>
      <c r="Z796" s="358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4"/>
        <v>0.75</v>
      </c>
      <c r="S797" s="183" t="str">
        <f>D797</f>
        <v>K-10 Low</v>
      </c>
      <c r="Y797" s="89" t="str">
        <f>D797</f>
        <v>K-10 Low</v>
      </c>
      <c r="Z797" s="352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0">(AVERAGE(I798,K798,M798)/G798)*H798</f>
        <v>293.33333333333331</v>
      </c>
      <c r="Q798" s="120">
        <f t="shared" ref="Q798:Q809" si="81">(AVERAGE(J798,L798,N798)/G798)*H798</f>
        <v>26.666666666666664</v>
      </c>
      <c r="R798" s="106">
        <f t="shared" si="74"/>
        <v>0.91666666666666663</v>
      </c>
      <c r="S798" s="181">
        <f>(SUM(P797:P800)/(SUM(P797:Q800)))</f>
        <v>0.49444672974084741</v>
      </c>
      <c r="Y798" s="89"/>
      <c r="Z798" s="358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0"/>
        <v>0</v>
      </c>
      <c r="Q799" s="120">
        <f t="shared" si="81"/>
        <v>83.333333333333329</v>
      </c>
      <c r="R799" s="106">
        <f t="shared" si="74"/>
        <v>0</v>
      </c>
      <c r="S799" s="182"/>
      <c r="Y799" s="89"/>
      <c r="Z799" s="358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0"/>
        <v>83.333333333333329</v>
      </c>
      <c r="Q800" s="120">
        <f t="shared" si="81"/>
        <v>291.66666666666669</v>
      </c>
      <c r="R800" s="106">
        <f t="shared" si="74"/>
        <v>0.22222222222222221</v>
      </c>
      <c r="S800" s="182"/>
      <c r="Y800" s="89"/>
      <c r="Z800" s="358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4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2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4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8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0"/>
        <v>0</v>
      </c>
      <c r="Q803" s="120">
        <f t="shared" si="81"/>
        <v>0</v>
      </c>
      <c r="R803" s="106" t="e">
        <f t="shared" si="74"/>
        <v>#DIV/0!</v>
      </c>
      <c r="S803" s="182"/>
      <c r="T803" s="65"/>
      <c r="U803" s="65"/>
      <c r="V803" s="65"/>
      <c r="Y803" s="89"/>
      <c r="Z803" s="358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0"/>
        <v>0</v>
      </c>
      <c r="Q804" s="120">
        <f t="shared" si="81"/>
        <v>200</v>
      </c>
      <c r="R804" s="106">
        <f t="shared" ref="R804:R867" si="82">P804/(P804+Q804)</f>
        <v>0</v>
      </c>
      <c r="S804" s="182"/>
      <c r="T804" s="65"/>
      <c r="U804" s="65"/>
      <c r="V804" s="65"/>
      <c r="Y804" s="89"/>
      <c r="Z804" s="358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0"/>
        <v>25</v>
      </c>
      <c r="Q805" s="120">
        <f t="shared" si="81"/>
        <v>50</v>
      </c>
      <c r="R805" s="106">
        <f t="shared" si="82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2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1"/>
        <v>106.66666666666666</v>
      </c>
      <c r="R806" s="106">
        <f t="shared" si="82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8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3">(AVERAGE(I807,K807,M807)/G807)*H807</f>
        <v>0</v>
      </c>
      <c r="Q807" s="120">
        <f t="shared" si="81"/>
        <v>53.333333333333329</v>
      </c>
      <c r="R807" s="106">
        <f t="shared" si="82"/>
        <v>0</v>
      </c>
      <c r="S807" s="182"/>
      <c r="T807" s="65"/>
      <c r="U807" s="65"/>
      <c r="V807" s="65"/>
      <c r="Y807" s="89"/>
      <c r="Z807" s="358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2"/>
        <v>#DIV/0!</v>
      </c>
      <c r="S808" s="182"/>
      <c r="T808" s="65"/>
      <c r="U808" s="65"/>
      <c r="V808" s="65"/>
      <c r="Y808" s="89"/>
      <c r="Z808" s="358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4">(AVERAGE(I809,K809,M809)/G809)*H809</f>
        <v>75</v>
      </c>
      <c r="Q809" s="120">
        <f t="shared" si="81"/>
        <v>0</v>
      </c>
      <c r="R809" s="106">
        <f t="shared" si="82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2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5">(AVERAGE(I810,K810,M810)/G810)*H810</f>
        <v>3840</v>
      </c>
      <c r="Q810" s="120">
        <f t="shared" ref="Q810:Q813" si="86">(AVERAGE(J810,L810,N810)/G810)*H810</f>
        <v>0</v>
      </c>
      <c r="R810" s="106">
        <f t="shared" si="82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8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5"/>
        <v>10450</v>
      </c>
      <c r="Q811" s="120">
        <f t="shared" si="86"/>
        <v>791.66666666666674</v>
      </c>
      <c r="R811" s="106">
        <f t="shared" si="82"/>
        <v>0.92957746478873249</v>
      </c>
      <c r="S811" s="182"/>
      <c r="T811" s="65"/>
      <c r="U811" s="65"/>
      <c r="V811" s="65"/>
      <c r="Y811" s="89"/>
      <c r="Z811" s="358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5"/>
        <v>2166.666666666667</v>
      </c>
      <c r="Q812" s="120">
        <f t="shared" si="86"/>
        <v>10053.333333333332</v>
      </c>
      <c r="R812" s="106">
        <f t="shared" si="82"/>
        <v>0.17730496453900713</v>
      </c>
      <c r="S812" s="182"/>
      <c r="T812" s="65"/>
      <c r="U812" s="65"/>
      <c r="V812" s="65"/>
      <c r="Y812" s="89"/>
      <c r="Z812" s="358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5"/>
        <v>27.777777777777775</v>
      </c>
      <c r="Q813" s="120">
        <f t="shared" si="86"/>
        <v>55.55555555555555</v>
      </c>
      <c r="R813" s="106">
        <f t="shared" si="82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2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87">(AVERAGE(I814,K814,M814)/G814)*H814</f>
        <v>320</v>
      </c>
      <c r="Q814" s="120">
        <f t="shared" ref="Q814:Q821" si="88">(AVERAGE(J814,L814,N814)/G814)*H814</f>
        <v>453.33333333333337</v>
      </c>
      <c r="R814" s="106">
        <f t="shared" si="82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8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87"/>
        <v>53.333333333333329</v>
      </c>
      <c r="Q815" s="120">
        <f t="shared" si="88"/>
        <v>213.33333333333331</v>
      </c>
      <c r="R815" s="106">
        <f t="shared" si="82"/>
        <v>0.2</v>
      </c>
      <c r="S815" s="182"/>
      <c r="T815" s="65"/>
      <c r="U815" s="65"/>
      <c r="V815" s="65"/>
      <c r="Y815" s="89"/>
      <c r="Z815" s="358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87"/>
        <v>0</v>
      </c>
      <c r="Q816" s="120">
        <f t="shared" si="88"/>
        <v>3025</v>
      </c>
      <c r="R816" s="106">
        <f t="shared" si="82"/>
        <v>0</v>
      </c>
      <c r="S816" s="182"/>
      <c r="T816" s="65"/>
      <c r="U816" s="65"/>
      <c r="V816" s="65"/>
      <c r="Y816" s="89"/>
      <c r="Z816" s="358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87"/>
        <v>333.33333333333331</v>
      </c>
      <c r="Q817" s="120">
        <f t="shared" si="88"/>
        <v>27.777777777777775</v>
      </c>
      <c r="R817" s="106">
        <f t="shared" si="82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2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87"/>
        <v>8333.3333333333339</v>
      </c>
      <c r="Q818" s="120">
        <f t="shared" si="88"/>
        <v>0</v>
      </c>
      <c r="R818" s="106">
        <f t="shared" si="82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8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87"/>
        <v>1700</v>
      </c>
      <c r="Q819" s="120">
        <f t="shared" si="88"/>
        <v>750</v>
      </c>
      <c r="R819" s="106">
        <f t="shared" si="82"/>
        <v>0.69387755102040816</v>
      </c>
      <c r="S819" s="182"/>
      <c r="T819" s="65"/>
      <c r="U819" s="65"/>
      <c r="V819" s="65"/>
      <c r="Y819" s="89"/>
      <c r="Z819" s="358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87"/>
        <v>533.33333333333337</v>
      </c>
      <c r="Q820" s="120">
        <f t="shared" si="88"/>
        <v>1120</v>
      </c>
      <c r="R820" s="106">
        <f t="shared" si="82"/>
        <v>0.32258064516129031</v>
      </c>
      <c r="S820" s="182"/>
      <c r="T820" s="65"/>
      <c r="U820" s="65"/>
      <c r="V820" s="65"/>
      <c r="Y820" s="89"/>
      <c r="Z820" s="358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87"/>
        <v>111.1111111111111</v>
      </c>
      <c r="Q821" s="124">
        <f t="shared" si="88"/>
        <v>0</v>
      </c>
      <c r="R821" s="266">
        <f t="shared" si="82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3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89">(AVERAGE(I822,K822,M822)/G822)*H822</f>
        <v>379.16666666666669</v>
      </c>
      <c r="Q822" s="124">
        <f t="shared" ref="Q822:Q828" si="90">(AVERAGE(J822,L822,N822)/G822)*H822</f>
        <v>54.166666666666664</v>
      </c>
      <c r="R822" s="161">
        <f t="shared" si="82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2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89"/>
        <v>0</v>
      </c>
      <c r="Q823" s="124">
        <f t="shared" si="90"/>
        <v>33.333333333333329</v>
      </c>
      <c r="R823" s="162">
        <f t="shared" si="82"/>
        <v>0</v>
      </c>
      <c r="S823" s="187"/>
      <c r="T823" s="269"/>
      <c r="U823" s="269"/>
      <c r="V823" s="269"/>
      <c r="W823" s="302"/>
      <c r="Y823" s="158"/>
      <c r="Z823" s="363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89"/>
        <v>0</v>
      </c>
      <c r="Q824" s="124">
        <f t="shared" si="90"/>
        <v>583.33333333333337</v>
      </c>
      <c r="R824" s="161">
        <f t="shared" si="82"/>
        <v>0</v>
      </c>
      <c r="S824" s="188"/>
      <c r="T824" s="81"/>
      <c r="U824" s="81"/>
      <c r="V824" s="81"/>
      <c r="Y824" s="87"/>
      <c r="Z824" s="362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89"/>
        <v>0</v>
      </c>
      <c r="Q825" s="124">
        <f t="shared" si="90"/>
        <v>0</v>
      </c>
      <c r="R825" s="161" t="e">
        <f t="shared" si="82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3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89"/>
        <v>433.33333333333331</v>
      </c>
      <c r="Q826" s="124">
        <f t="shared" si="90"/>
        <v>108.33333333333333</v>
      </c>
      <c r="R826" s="161">
        <f t="shared" si="82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2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89"/>
        <v>288.88888888888886</v>
      </c>
      <c r="Q827" s="124">
        <f t="shared" si="90"/>
        <v>144.44444444444443</v>
      </c>
      <c r="R827" s="161">
        <f t="shared" si="82"/>
        <v>0.66666666666666674</v>
      </c>
      <c r="S827" s="188"/>
      <c r="T827" s="81"/>
      <c r="U827" s="81"/>
      <c r="V827" s="81"/>
      <c r="Y827" s="87"/>
      <c r="Z827" s="362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89"/>
        <v>0</v>
      </c>
      <c r="Q828" s="124">
        <f t="shared" si="90"/>
        <v>142.22222222222223</v>
      </c>
      <c r="R828" s="161">
        <f t="shared" si="82"/>
        <v>0</v>
      </c>
      <c r="S828" s="188"/>
      <c r="T828" s="81"/>
      <c r="U828" s="81"/>
      <c r="V828" s="81"/>
      <c r="Y828" s="87"/>
      <c r="Z828" s="362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3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1">(AVERAGE(I830,K830,M830)/G830)*H830</f>
        <v>36.666666666666664</v>
      </c>
      <c r="Q830" s="124">
        <f t="shared" ref="Q830:Q832" si="92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2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1"/>
        <v>0</v>
      </c>
      <c r="Q831" s="124">
        <f t="shared" si="92"/>
        <v>0</v>
      </c>
      <c r="R831" s="161" t="e">
        <f t="shared" si="82"/>
        <v>#DIV/0!</v>
      </c>
      <c r="S831" s="188"/>
      <c r="T831" s="81"/>
      <c r="U831" s="81"/>
      <c r="V831" s="81"/>
      <c r="Y831" s="87"/>
      <c r="Z831" s="362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1"/>
        <v>0</v>
      </c>
      <c r="Q832" s="124">
        <f t="shared" si="92"/>
        <v>102.22222222222221</v>
      </c>
      <c r="R832" s="161">
        <f t="shared" si="82"/>
        <v>0</v>
      </c>
      <c r="S832" s="188"/>
      <c r="T832" s="81"/>
      <c r="U832" s="81"/>
      <c r="V832" s="81"/>
      <c r="Y832" s="87"/>
      <c r="Z832" s="362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3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3">(AVERAGE(I834,K834,M834)/G834)*H834</f>
        <v>24140</v>
      </c>
      <c r="Q834" s="124">
        <f t="shared" ref="Q834:Q838" si="94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2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3"/>
        <v>12950</v>
      </c>
      <c r="Q835" s="124">
        <f t="shared" si="94"/>
        <v>8050</v>
      </c>
      <c r="R835" s="161">
        <f t="shared" si="82"/>
        <v>0.6166666666666667</v>
      </c>
      <c r="S835" s="188"/>
      <c r="T835" s="81"/>
      <c r="U835" s="81"/>
      <c r="V835" s="81"/>
      <c r="Y835" s="87"/>
      <c r="Z835" s="362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3"/>
        <v>53.333333333333329</v>
      </c>
      <c r="Q836" s="124">
        <f t="shared" si="94"/>
        <v>5226.6666666666661</v>
      </c>
      <c r="R836" s="161">
        <f t="shared" si="82"/>
        <v>1.0101010101010102E-2</v>
      </c>
      <c r="S836" s="188"/>
      <c r="T836" s="81"/>
      <c r="U836" s="81"/>
      <c r="V836" s="81"/>
      <c r="Y836" s="87"/>
      <c r="Z836" s="362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3"/>
        <v>161.11111111111111</v>
      </c>
      <c r="Q837" s="124">
        <f t="shared" si="94"/>
        <v>0</v>
      </c>
      <c r="R837" s="161">
        <f t="shared" si="82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3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3"/>
        <v>333.33333333333337</v>
      </c>
      <c r="Q838" s="124">
        <f t="shared" si="94"/>
        <v>33.333333333333329</v>
      </c>
      <c r="R838" s="161">
        <f t="shared" si="82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2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2"/>
        <v>0.96875</v>
      </c>
      <c r="S839" s="188"/>
      <c r="T839" s="81"/>
      <c r="U839" s="81"/>
      <c r="V839" s="81"/>
      <c r="Y839" s="87"/>
      <c r="Z839" s="362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5">(AVERAGE(I840,K840,M840)/G840)*H840</f>
        <v>124.44444444444444</v>
      </c>
      <c r="Q840" s="124">
        <f t="shared" ref="Q840:Q848" si="96">(AVERAGE(J840,L840,N840)/G840)*H840</f>
        <v>311.11111111111114</v>
      </c>
      <c r="R840" s="161">
        <f t="shared" si="82"/>
        <v>0.2857142857142857</v>
      </c>
      <c r="S840" s="188"/>
      <c r="T840" s="81"/>
      <c r="U840" s="81"/>
      <c r="V840" s="81"/>
      <c r="Y840" s="87"/>
      <c r="Z840" s="362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5"/>
        <v>100</v>
      </c>
      <c r="Q841" s="124">
        <f t="shared" si="96"/>
        <v>33.333333333333329</v>
      </c>
      <c r="R841" s="161">
        <f t="shared" si="82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3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5"/>
        <v>250</v>
      </c>
      <c r="Q842" s="124">
        <f t="shared" si="96"/>
        <v>0</v>
      </c>
      <c r="R842" s="161">
        <f t="shared" si="82"/>
        <v>1</v>
      </c>
      <c r="S842" s="187">
        <f>(SUM(P841:P844)/(SUM(P841:Q844)))</f>
        <v>0.74909616775126531</v>
      </c>
      <c r="T842" s="81"/>
      <c r="Y842" s="87"/>
      <c r="Z842" s="362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5"/>
        <v>0</v>
      </c>
      <c r="Q843" s="124">
        <f t="shared" si="96"/>
        <v>30.555555555555554</v>
      </c>
      <c r="R843" s="161">
        <f t="shared" si="82"/>
        <v>0</v>
      </c>
      <c r="S843" s="188"/>
      <c r="T843" s="81"/>
      <c r="Y843" s="87"/>
      <c r="Z843" s="362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5"/>
        <v>225.55555555555557</v>
      </c>
      <c r="Q844" s="124">
        <f t="shared" si="96"/>
        <v>128.88888888888889</v>
      </c>
      <c r="R844" s="161">
        <f t="shared" si="82"/>
        <v>0.63636363636363635</v>
      </c>
      <c r="S844" s="188"/>
      <c r="T844" s="81"/>
      <c r="Y844" s="87"/>
      <c r="Z844" s="362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5"/>
        <v>77.777777777777771</v>
      </c>
      <c r="Q845" s="124">
        <f t="shared" si="96"/>
        <v>38.888888888888886</v>
      </c>
      <c r="R845" s="161">
        <f t="shared" si="82"/>
        <v>0.66666666666666663</v>
      </c>
      <c r="S845" s="186" t="str">
        <f>D845</f>
        <v>HL-6 Low</v>
      </c>
      <c r="T845" s="81"/>
      <c r="Y845" s="87" t="str">
        <f>D845</f>
        <v>HL-6 Low</v>
      </c>
      <c r="Z845" s="353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5"/>
        <v>906.66666666666663</v>
      </c>
      <c r="Q846" s="124">
        <f t="shared" si="96"/>
        <v>151.11111111111111</v>
      </c>
      <c r="R846" s="161">
        <f t="shared" si="82"/>
        <v>0.8571428571428571</v>
      </c>
      <c r="S846" s="187">
        <f>(SUM(P845:P848)/(SUM(P845:Q848)))</f>
        <v>0.46898603799496452</v>
      </c>
      <c r="T846" s="81"/>
      <c r="Y846" s="87"/>
      <c r="Z846" s="362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5"/>
        <v>48.888888888888886</v>
      </c>
      <c r="Q847" s="124">
        <f t="shared" si="96"/>
        <v>48.888888888888886</v>
      </c>
      <c r="R847" s="161">
        <f t="shared" si="82"/>
        <v>0.5</v>
      </c>
      <c r="S847" s="185"/>
      <c r="T847" s="81"/>
      <c r="Y847" s="87"/>
      <c r="Z847" s="362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5"/>
        <v>105</v>
      </c>
      <c r="Q848" s="124">
        <f t="shared" si="96"/>
        <v>1050</v>
      </c>
      <c r="R848" s="161">
        <f t="shared" si="82"/>
        <v>9.0909090909090912E-2</v>
      </c>
      <c r="S848" s="188"/>
      <c r="T848" s="81"/>
      <c r="Y848" s="87"/>
      <c r="Z848" s="362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2"/>
        <v>1</v>
      </c>
      <c r="S849" s="189" t="str">
        <f>D849</f>
        <v>K-10 Low</v>
      </c>
      <c r="T849" s="81"/>
      <c r="Y849" s="87" t="str">
        <f>D849</f>
        <v>K-10 Low</v>
      </c>
      <c r="Z849" s="353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97">(AVERAGE(I850,K850,M850)/G850)*H850</f>
        <v>103.33333333333333</v>
      </c>
      <c r="Q850" s="124">
        <f t="shared" ref="Q850:Q854" si="98">(AVERAGE(J850,L850,N850)/G850)*H850</f>
        <v>0</v>
      </c>
      <c r="R850" s="161">
        <f t="shared" si="82"/>
        <v>1</v>
      </c>
      <c r="S850" s="187">
        <f>(SUM(P849:P852)/(SUM(P849:Q852)))</f>
        <v>0.631268436578171</v>
      </c>
      <c r="T850" s="81"/>
      <c r="Y850" s="87"/>
      <c r="Z850" s="362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97"/>
        <v>33.333333333333329</v>
      </c>
      <c r="Q851" s="124">
        <f t="shared" si="98"/>
        <v>0</v>
      </c>
      <c r="R851" s="161">
        <f t="shared" si="82"/>
        <v>1</v>
      </c>
      <c r="S851" s="188"/>
      <c r="T851" s="81"/>
      <c r="Y851" s="87"/>
      <c r="Z851" s="362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97"/>
        <v>0</v>
      </c>
      <c r="Q852" s="124">
        <f t="shared" si="98"/>
        <v>83.333333333333329</v>
      </c>
      <c r="R852" s="161">
        <f t="shared" si="82"/>
        <v>0</v>
      </c>
      <c r="S852" s="188"/>
      <c r="T852" s="81"/>
      <c r="Y852" s="87"/>
      <c r="Z852" s="362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97"/>
        <v>27.777777777777775</v>
      </c>
      <c r="Q853" s="124">
        <f t="shared" si="98"/>
        <v>0</v>
      </c>
      <c r="R853" s="161">
        <f t="shared" si="82"/>
        <v>1</v>
      </c>
      <c r="S853" s="189" t="str">
        <f>D853</f>
        <v>SN-6 Ambient</v>
      </c>
      <c r="Y853" s="87" t="str">
        <f>D853</f>
        <v>SN-6 Ambient</v>
      </c>
      <c r="Z853" s="353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97"/>
        <v>57.777777777777771</v>
      </c>
      <c r="Q854" s="124">
        <f t="shared" si="98"/>
        <v>0</v>
      </c>
      <c r="R854" s="161">
        <f t="shared" si="82"/>
        <v>1</v>
      </c>
      <c r="S854" s="187">
        <f>(SUM(P853:P856)/(SUM(P853:Q856)))</f>
        <v>0.71962616822429903</v>
      </c>
      <c r="Y854" s="87"/>
      <c r="Z854" s="362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2"/>
        <v>#DIV/0!</v>
      </c>
      <c r="S855" s="188"/>
      <c r="Y855" s="87"/>
      <c r="Z855" s="362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99">(AVERAGE(I856,K856,M856)/G856)*H856</f>
        <v>0</v>
      </c>
      <c r="Q856" s="124">
        <f t="shared" ref="Q856:Q860" si="100">(AVERAGE(J856,L856,N856)/G856)*H856</f>
        <v>33.333333333333329</v>
      </c>
      <c r="R856" s="161">
        <f t="shared" si="82"/>
        <v>0</v>
      </c>
      <c r="S856" s="188"/>
      <c r="Y856" s="87"/>
      <c r="Z856" s="362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99"/>
        <v>27.777777777777775</v>
      </c>
      <c r="Q857" s="124">
        <f t="shared" si="100"/>
        <v>0</v>
      </c>
      <c r="R857" s="161">
        <f t="shared" si="82"/>
        <v>1</v>
      </c>
      <c r="S857" s="189" t="str">
        <f>D857</f>
        <v>NF-10 Ambient</v>
      </c>
      <c r="T857" s="81"/>
      <c r="U857" s="81"/>
      <c r="V857" s="81"/>
      <c r="W857" s="80" t="s">
        <v>364</v>
      </c>
      <c r="Y857" s="87" t="str">
        <f>D857</f>
        <v>NF-10 Ambient</v>
      </c>
      <c r="Z857" s="353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99"/>
        <v>55.55555555555555</v>
      </c>
      <c r="Q858" s="124">
        <f t="shared" si="100"/>
        <v>0</v>
      </c>
      <c r="R858" s="161">
        <f t="shared" si="82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2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99"/>
        <v>30.555555555555554</v>
      </c>
      <c r="Q859" s="124">
        <f t="shared" si="100"/>
        <v>91.666666666666657</v>
      </c>
      <c r="R859" s="161">
        <f t="shared" si="82"/>
        <v>0.25</v>
      </c>
      <c r="S859" s="188"/>
      <c r="T859" s="81"/>
      <c r="U859" s="81"/>
      <c r="V859" s="81"/>
      <c r="Y859" s="87"/>
      <c r="Z859" s="362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99"/>
        <v>28.888888888888886</v>
      </c>
      <c r="Q860" s="124">
        <f t="shared" si="100"/>
        <v>231.11111111111109</v>
      </c>
      <c r="R860" s="161">
        <f t="shared" si="82"/>
        <v>0.1111111111111111</v>
      </c>
      <c r="S860" s="188"/>
      <c r="T860" s="81"/>
      <c r="U860" s="81"/>
      <c r="V860" s="81"/>
      <c r="Y860" s="87"/>
      <c r="Z860" s="362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2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3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1">(AVERAGE(I862,K862,M862)/G862)*H862</f>
        <v>27.777777777777775</v>
      </c>
      <c r="Q862" s="124">
        <f t="shared" ref="Q862" si="102">(AVERAGE(J862,L862,N862)/G862)*H862</f>
        <v>0</v>
      </c>
      <c r="R862" s="161">
        <f t="shared" si="82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2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2"/>
        <v>#DIV/0!</v>
      </c>
      <c r="S863" s="188"/>
      <c r="T863" s="81"/>
      <c r="U863" s="81"/>
      <c r="V863" s="81"/>
      <c r="Y863" s="87"/>
      <c r="Z863" s="362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3">(AVERAGE(I864,K864,M864)/G864)*H864</f>
        <v>0</v>
      </c>
      <c r="Q864" s="124">
        <f t="shared" ref="Q864:Q872" si="104">(AVERAGE(J864,L864,N864)/G864)*H864</f>
        <v>61.111111111111107</v>
      </c>
      <c r="R864" s="161">
        <f t="shared" si="82"/>
        <v>0</v>
      </c>
      <c r="S864" s="188"/>
      <c r="T864" s="81"/>
      <c r="U864" s="81"/>
      <c r="V864" s="81"/>
      <c r="Y864" s="87"/>
      <c r="Z864" s="362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3"/>
        <v>520</v>
      </c>
      <c r="Q865" s="124">
        <f t="shared" si="104"/>
        <v>0</v>
      </c>
      <c r="R865" s="161">
        <f t="shared" si="82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3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3"/>
        <v>4125.5555555555547</v>
      </c>
      <c r="Q866" s="124">
        <f t="shared" si="104"/>
        <v>496.11111111111114</v>
      </c>
      <c r="R866" s="161">
        <f t="shared" si="82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2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3"/>
        <v>425</v>
      </c>
      <c r="Q867" s="124">
        <f t="shared" si="104"/>
        <v>170</v>
      </c>
      <c r="R867" s="161">
        <f t="shared" si="82"/>
        <v>0.7142857142857143</v>
      </c>
      <c r="S867" s="188"/>
      <c r="T867" s="81"/>
      <c r="U867" s="81"/>
      <c r="V867" s="81"/>
      <c r="Y867" s="87"/>
      <c r="Z867" s="362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3"/>
        <v>0</v>
      </c>
      <c r="Q868" s="124">
        <f t="shared" si="104"/>
        <v>2932.2222222222222</v>
      </c>
      <c r="R868" s="161">
        <f t="shared" ref="R868:R912" si="105">P868/(P868+Q868)</f>
        <v>0</v>
      </c>
      <c r="S868" s="188"/>
      <c r="T868" s="81"/>
      <c r="U868" s="81"/>
      <c r="V868" s="81"/>
      <c r="Y868" s="87"/>
      <c r="Z868" s="362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3"/>
        <v>61.111111111111107</v>
      </c>
      <c r="Q869" s="124">
        <f t="shared" si="104"/>
        <v>0</v>
      </c>
      <c r="R869" s="161">
        <f t="shared" si="105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3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3"/>
        <v>1328.8888888888889</v>
      </c>
      <c r="Q870" s="124">
        <f t="shared" si="104"/>
        <v>260</v>
      </c>
      <c r="R870" s="161">
        <f t="shared" si="105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2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3"/>
        <v>1861.1111111111109</v>
      </c>
      <c r="Q871" s="124">
        <f t="shared" si="104"/>
        <v>888.8888888888888</v>
      </c>
      <c r="R871" s="161">
        <f t="shared" si="105"/>
        <v>0.6767676767676768</v>
      </c>
      <c r="S871" s="188"/>
      <c r="T871" s="81"/>
      <c r="U871" s="81"/>
      <c r="V871" s="81"/>
      <c r="Y871" s="87"/>
      <c r="Z871" s="362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3"/>
        <v>0</v>
      </c>
      <c r="Q872" s="124">
        <f t="shared" si="104"/>
        <v>3361.1111111111113</v>
      </c>
      <c r="R872" s="161">
        <f t="shared" si="105"/>
        <v>0</v>
      </c>
      <c r="S872" s="188"/>
      <c r="T872" s="81"/>
      <c r="U872" s="81"/>
      <c r="V872" s="81"/>
      <c r="Y872" s="87"/>
      <c r="Z872" s="362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5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3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6">(AVERAGE(I874,K874,M874)/G874)*H874</f>
        <v>194.44444444444446</v>
      </c>
      <c r="Q874" s="124">
        <f t="shared" ref="Q874:Q876" si="107">(AVERAGE(J874,L874,N874)/G874)*H874</f>
        <v>0</v>
      </c>
      <c r="R874" s="161">
        <f t="shared" si="105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2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6"/>
        <v>30.555555555555554</v>
      </c>
      <c r="Q875" s="124">
        <f t="shared" si="107"/>
        <v>61.111111111111107</v>
      </c>
      <c r="R875" s="161">
        <f t="shared" si="105"/>
        <v>0.33333333333333337</v>
      </c>
      <c r="S875" s="188"/>
      <c r="T875" s="81"/>
      <c r="U875" s="81"/>
      <c r="V875" s="81"/>
      <c r="Y875" s="87"/>
      <c r="Z875" s="362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6"/>
        <v>0</v>
      </c>
      <c r="Q876" s="124">
        <f t="shared" si="107"/>
        <v>342.22222222222217</v>
      </c>
      <c r="R876" s="161">
        <f t="shared" si="105"/>
        <v>0</v>
      </c>
      <c r="S876" s="188"/>
      <c r="T876" s="81"/>
      <c r="U876" s="81"/>
      <c r="V876" s="81"/>
      <c r="Y876" s="87"/>
      <c r="Z876" s="362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08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2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09">(AVERAGE(I878,K878,M878)/G878)*H878</f>
        <v>244.44444444444446</v>
      </c>
      <c r="Q878" s="120">
        <f t="shared" ref="Q878:Q884" si="110">(AVERAGE(J878,L878,N878)/G878)*H878</f>
        <v>146.66666666666666</v>
      </c>
      <c r="R878" s="106">
        <f t="shared" si="105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8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09"/>
        <v>66.666666666666657</v>
      </c>
      <c r="Q879" s="120">
        <f t="shared" si="110"/>
        <v>133.33333333333331</v>
      </c>
      <c r="R879" s="106">
        <f t="shared" si="105"/>
        <v>0.33333333333333331</v>
      </c>
      <c r="S879" s="179"/>
      <c r="T879" s="65"/>
      <c r="U879" s="65"/>
      <c r="V879" s="65"/>
      <c r="Y879" s="89"/>
      <c r="Z879" s="358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09"/>
        <v>0</v>
      </c>
      <c r="Q880" s="120">
        <f t="shared" si="110"/>
        <v>2541.6666666666665</v>
      </c>
      <c r="R880" s="106">
        <f t="shared" si="105"/>
        <v>0</v>
      </c>
      <c r="S880" s="182"/>
      <c r="T880" s="65"/>
      <c r="U880" s="65"/>
      <c r="V880" s="65"/>
      <c r="Y880" s="89"/>
      <c r="Z880" s="358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5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2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5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8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09"/>
        <v>0</v>
      </c>
      <c r="Q883" s="120">
        <f t="shared" si="110"/>
        <v>0</v>
      </c>
      <c r="R883" s="106" t="e">
        <f t="shared" si="105"/>
        <v>#DIV/0!</v>
      </c>
      <c r="S883" s="182"/>
      <c r="T883" s="65"/>
      <c r="U883" s="65"/>
      <c r="V883" s="65"/>
      <c r="Y883" s="89"/>
      <c r="Z883" s="358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09"/>
        <v>0</v>
      </c>
      <c r="Q884" s="120">
        <f t="shared" si="110"/>
        <v>140</v>
      </c>
      <c r="R884" s="106">
        <f t="shared" si="105"/>
        <v>0</v>
      </c>
      <c r="S884" s="182"/>
      <c r="T884" s="65"/>
      <c r="U884" s="65"/>
      <c r="V884" s="65"/>
      <c r="Y884" s="89"/>
      <c r="Z884" s="358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1">(AVERAGE(I885,K885,M885)/G885)*H885</f>
        <v>550</v>
      </c>
      <c r="Q885" s="120">
        <f t="shared" ref="Q885" si="112">(AVERAGE(J885,L885,N885)/G885)*H885</f>
        <v>50</v>
      </c>
      <c r="R885" s="106">
        <f t="shared" si="105"/>
        <v>0.91666666666666663</v>
      </c>
      <c r="S885" s="183" t="str">
        <f>D885</f>
        <v>HL-10 Low</v>
      </c>
      <c r="T885" s="65"/>
      <c r="U885" s="65"/>
      <c r="V885" s="65"/>
      <c r="W885" s="62" t="s">
        <v>365</v>
      </c>
      <c r="Y885" s="89" t="str">
        <f>D885</f>
        <v>HL-10 Low</v>
      </c>
      <c r="Z885" s="352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3">(AVERAGE(I886,K886,M886)/G886)*H886</f>
        <v>980</v>
      </c>
      <c r="Q886" s="120">
        <f t="shared" ref="Q886:Q889" si="114">(AVERAGE(J886,L886,N886)/G886)*H886</f>
        <v>420</v>
      </c>
      <c r="R886" s="106">
        <f t="shared" si="105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8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3"/>
        <v>145</v>
      </c>
      <c r="Q887" s="120">
        <f t="shared" si="114"/>
        <v>48.333333333333329</v>
      </c>
      <c r="R887" s="106">
        <f t="shared" si="105"/>
        <v>0.75000000000000011</v>
      </c>
      <c r="S887" s="182"/>
      <c r="T887" s="65"/>
      <c r="U887" s="65"/>
      <c r="V887" s="65"/>
      <c r="Y887" s="89"/>
      <c r="Z887" s="358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3"/>
        <v>0</v>
      </c>
      <c r="Q888" s="120">
        <f t="shared" si="114"/>
        <v>2706.666666666667</v>
      </c>
      <c r="R888" s="106">
        <f t="shared" si="105"/>
        <v>0</v>
      </c>
      <c r="S888" s="182"/>
      <c r="T888" s="65"/>
      <c r="U888" s="65"/>
      <c r="V888" s="65"/>
      <c r="Y888" s="89"/>
      <c r="Z888" s="358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3"/>
        <v>27.777777777777775</v>
      </c>
      <c r="Q889" s="120">
        <f t="shared" si="114"/>
        <v>0</v>
      </c>
      <c r="R889" s="106">
        <f t="shared" si="105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2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5">(AVERAGE(I890,K890,M890)/G890)*H890</f>
        <v>0</v>
      </c>
      <c r="Q890" s="120">
        <f t="shared" ref="Q890:Q896" si="116">(AVERAGE(J890,L890,N890)/G890)*H890</f>
        <v>0</v>
      </c>
      <c r="R890" s="106" t="e">
        <f t="shared" si="105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8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5"/>
        <v>#DIV/0!</v>
      </c>
      <c r="S891" s="182"/>
      <c r="T891" s="65"/>
      <c r="U891" s="65"/>
      <c r="V891" s="65"/>
      <c r="Y891" s="89"/>
      <c r="Z891" s="358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5"/>
        <v>0</v>
      </c>
      <c r="Q892" s="120">
        <f t="shared" si="116"/>
        <v>45.833333333333329</v>
      </c>
      <c r="R892" s="106">
        <f t="shared" si="105"/>
        <v>0</v>
      </c>
      <c r="S892" s="182"/>
      <c r="T892" s="65"/>
      <c r="U892" s="65"/>
      <c r="V892" s="65"/>
      <c r="Y892" s="89"/>
      <c r="Z892" s="358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5"/>
        <v>0</v>
      </c>
      <c r="Q893" s="120">
        <f t="shared" si="116"/>
        <v>0</v>
      </c>
      <c r="R893" s="106" t="e">
        <f t="shared" si="105"/>
        <v>#DIV/0!</v>
      </c>
      <c r="S893" s="182"/>
      <c r="T893" s="65"/>
      <c r="U893" s="65"/>
      <c r="V893" s="65"/>
      <c r="Y893" s="89" t="str">
        <f>D893</f>
        <v>K-6 Low</v>
      </c>
      <c r="Z893" s="352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5"/>
        <v>0</v>
      </c>
      <c r="Q894" s="120">
        <f t="shared" si="116"/>
        <v>60</v>
      </c>
      <c r="R894" s="106">
        <f t="shared" si="105"/>
        <v>0</v>
      </c>
      <c r="S894" s="182"/>
      <c r="T894" s="65"/>
      <c r="U894" s="65"/>
      <c r="V894" s="65"/>
      <c r="Y894" s="89"/>
      <c r="Z894" s="358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5"/>
        <v>0</v>
      </c>
      <c r="Q895" s="120">
        <f t="shared" si="116"/>
        <v>0</v>
      </c>
      <c r="R895" s="106" t="e">
        <f t="shared" si="105"/>
        <v>#DIV/0!</v>
      </c>
      <c r="S895" s="182"/>
      <c r="T895" s="65"/>
      <c r="U895" s="65"/>
      <c r="V895" s="65"/>
      <c r="Y895" s="89"/>
      <c r="Z895" s="358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5"/>
        <v>0</v>
      </c>
      <c r="Q896" s="120">
        <f t="shared" si="116"/>
        <v>48.888888888888886</v>
      </c>
      <c r="R896" s="106">
        <f t="shared" si="105"/>
        <v>0</v>
      </c>
      <c r="S896" s="182"/>
      <c r="T896" s="65"/>
      <c r="U896" s="65"/>
      <c r="V896" s="65"/>
      <c r="Y896" s="89"/>
      <c r="Z896" s="358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17">(AVERAGE(I897,K897,M897)/G897)*H897</f>
        <v>66.666666666666657</v>
      </c>
      <c r="Q897" s="120">
        <f t="shared" ref="Q897:Q912" si="118">(AVERAGE(J897,L897,N897)/G897)*H897</f>
        <v>0</v>
      </c>
      <c r="R897" s="106">
        <f t="shared" si="105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2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17"/>
        <v>133.33333333333331</v>
      </c>
      <c r="Q898" s="120">
        <f t="shared" si="118"/>
        <v>33.333333333333329</v>
      </c>
      <c r="R898" s="106">
        <f t="shared" si="105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8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17"/>
        <v>0</v>
      </c>
      <c r="Q899" s="120">
        <f t="shared" si="118"/>
        <v>0</v>
      </c>
      <c r="R899" s="106" t="e">
        <f t="shared" si="105"/>
        <v>#DIV/0!</v>
      </c>
      <c r="S899" s="182"/>
      <c r="T899" s="65"/>
      <c r="U899" s="65"/>
      <c r="V899" s="65"/>
      <c r="Y899" s="89"/>
      <c r="Z899" s="358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17"/>
        <v>0</v>
      </c>
      <c r="Q900" s="120">
        <f t="shared" si="118"/>
        <v>666.66666666666663</v>
      </c>
      <c r="R900" s="106">
        <f t="shared" si="105"/>
        <v>0</v>
      </c>
      <c r="S900" s="182"/>
      <c r="T900" s="65"/>
      <c r="U900" s="65"/>
      <c r="V900" s="65"/>
      <c r="Y900" s="89"/>
      <c r="Z900" s="358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17"/>
        <v>66.666666666666657</v>
      </c>
      <c r="Q901" s="120">
        <f t="shared" si="118"/>
        <v>0</v>
      </c>
      <c r="R901" s="106">
        <f t="shared" si="105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2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17"/>
        <v>26.666666666666664</v>
      </c>
      <c r="Q902" s="120">
        <f t="shared" si="118"/>
        <v>53.333333333333329</v>
      </c>
      <c r="R902" s="106">
        <f t="shared" si="105"/>
        <v>0.33333333333333331</v>
      </c>
      <c r="S902" s="181">
        <f>(SUM(P901:P904)/(SUM(P901:Q904)))</f>
        <v>0.32558139534883718</v>
      </c>
      <c r="T902" s="65"/>
      <c r="Y902" s="89"/>
      <c r="Z902" s="358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17"/>
        <v>0</v>
      </c>
      <c r="Q903" s="120">
        <f t="shared" si="118"/>
        <v>0</v>
      </c>
      <c r="R903" s="106" t="e">
        <f t="shared" si="105"/>
        <v>#DIV/0!</v>
      </c>
      <c r="S903" s="182"/>
      <c r="T903" s="65"/>
      <c r="Y903" s="89"/>
      <c r="Z903" s="358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17"/>
        <v>0</v>
      </c>
      <c r="Q904" s="120">
        <f t="shared" si="118"/>
        <v>140</v>
      </c>
      <c r="R904" s="106">
        <f t="shared" si="105"/>
        <v>0</v>
      </c>
      <c r="S904" s="182"/>
      <c r="T904" s="65"/>
      <c r="Y904" s="89"/>
      <c r="Z904" s="358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17"/>
        <v>166.66666666666666</v>
      </c>
      <c r="Q905" s="120">
        <f t="shared" si="118"/>
        <v>27.777777777777775</v>
      </c>
      <c r="R905" s="106">
        <f t="shared" si="105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2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17"/>
        <v>250</v>
      </c>
      <c r="Q906" s="120">
        <f t="shared" si="118"/>
        <v>0</v>
      </c>
      <c r="R906" s="106">
        <f t="shared" si="105"/>
        <v>1</v>
      </c>
      <c r="S906" s="181">
        <f>(SUM(P905:P908)/(SUM(P905:Q908)))</f>
        <v>0.55594405594405594</v>
      </c>
      <c r="T906" s="65"/>
      <c r="Y906" s="89"/>
      <c r="Z906" s="358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17"/>
        <v>25</v>
      </c>
      <c r="Q907" s="120">
        <f t="shared" si="118"/>
        <v>25</v>
      </c>
      <c r="R907" s="106">
        <f t="shared" si="105"/>
        <v>0.5</v>
      </c>
      <c r="S907" s="179"/>
      <c r="T907" s="65"/>
      <c r="Y907" s="89"/>
      <c r="Z907" s="358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18"/>
        <v>300</v>
      </c>
      <c r="R908" s="106">
        <f t="shared" si="105"/>
        <v>0</v>
      </c>
      <c r="S908" s="182"/>
      <c r="T908" s="65"/>
      <c r="Y908" s="89"/>
      <c r="Z908" s="358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19">(AVERAGE(I909,K909,M909)/G909)*H909</f>
        <v>7955</v>
      </c>
      <c r="Q909" s="120">
        <f t="shared" si="118"/>
        <v>0</v>
      </c>
      <c r="R909" s="106">
        <f t="shared" si="105"/>
        <v>1</v>
      </c>
      <c r="S909" s="183" t="str">
        <f>D909</f>
        <v>SN-10 Ambient</v>
      </c>
      <c r="T909" s="65"/>
      <c r="Y909" s="89" t="str">
        <f>D909</f>
        <v>SN-10 Ambient</v>
      </c>
      <c r="Z909" s="352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19"/>
        <v>6500</v>
      </c>
      <c r="Q910" s="120">
        <f t="shared" si="118"/>
        <v>1300</v>
      </c>
      <c r="R910" s="106">
        <f t="shared" si="105"/>
        <v>0.83333333333333337</v>
      </c>
      <c r="S910" s="181">
        <f>(SUM(P909:P912)/(SUM(P909:Q912)))</f>
        <v>0.55672006193056622</v>
      </c>
      <c r="T910" s="65"/>
      <c r="Y910" s="89"/>
      <c r="Z910" s="358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19"/>
        <v>1126.6666666666665</v>
      </c>
      <c r="Q911" s="120">
        <f t="shared" si="118"/>
        <v>1906.6666666666665</v>
      </c>
      <c r="R911" s="106">
        <f t="shared" si="105"/>
        <v>0.37142857142857144</v>
      </c>
      <c r="S911" s="182"/>
      <c r="T911" s="65"/>
      <c r="Y911" s="89"/>
      <c r="Z911" s="358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19"/>
        <v>0</v>
      </c>
      <c r="Q912" s="338">
        <f t="shared" si="118"/>
        <v>9200</v>
      </c>
      <c r="R912" s="339">
        <f t="shared" si="105"/>
        <v>0</v>
      </c>
      <c r="S912" s="340"/>
      <c r="T912" s="341"/>
      <c r="Y912" s="336"/>
      <c r="Z912" s="367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19"/>
        <v>0</v>
      </c>
      <c r="Q913" s="122">
        <f t="shared" ref="Q913:Q928" si="120">(AVERAGE(J913,L913,N913)/G913)*H913</f>
        <v>1166.6666666666667</v>
      </c>
      <c r="R913" s="160">
        <f t="shared" ref="R913:R928" si="121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3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19"/>
        <v>0</v>
      </c>
      <c r="Q914" s="124">
        <f t="shared" si="120"/>
        <v>2108.8888888888887</v>
      </c>
      <c r="R914" s="161">
        <f t="shared" si="121"/>
        <v>0</v>
      </c>
      <c r="S914" s="187">
        <f>(SUM(P913:P916)/(SUM(P913:Q916)))</f>
        <v>0</v>
      </c>
      <c r="T914" s="81"/>
      <c r="U914" s="81"/>
      <c r="V914" s="81"/>
      <c r="Y914" s="87"/>
      <c r="Z914" s="362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19"/>
        <v>0</v>
      </c>
      <c r="Q915" s="124">
        <f t="shared" si="120"/>
        <v>497.77777777777777</v>
      </c>
      <c r="R915" s="161">
        <f t="shared" si="121"/>
        <v>0</v>
      </c>
      <c r="S915" s="188"/>
      <c r="T915" s="81"/>
      <c r="U915" s="81"/>
      <c r="V915" s="81"/>
      <c r="Y915" s="87"/>
      <c r="Z915" s="362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19"/>
        <v>0</v>
      </c>
      <c r="Q916" s="124">
        <f t="shared" si="120"/>
        <v>8416.6666666666661</v>
      </c>
      <c r="R916" s="161">
        <f t="shared" si="121"/>
        <v>0</v>
      </c>
      <c r="S916" s="188"/>
      <c r="T916" s="81"/>
      <c r="U916" s="81"/>
      <c r="V916" s="81"/>
      <c r="Y916" s="87"/>
      <c r="Z916" s="362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19"/>
        <v>0</v>
      </c>
      <c r="Q917" s="124">
        <f t="shared" si="120"/>
        <v>26.666666666666664</v>
      </c>
      <c r="R917" s="161">
        <f t="shared" si="121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3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19"/>
        <v>0</v>
      </c>
      <c r="Q918" s="124">
        <f t="shared" si="120"/>
        <v>33.333333333333329</v>
      </c>
      <c r="R918" s="161">
        <f t="shared" si="121"/>
        <v>0</v>
      </c>
      <c r="S918" s="187">
        <f>(SUM(P917:P920)/(SUM(P917:Q920)))</f>
        <v>0</v>
      </c>
      <c r="T918" s="81"/>
      <c r="W918" s="80" t="s">
        <v>366</v>
      </c>
      <c r="Y918" s="87"/>
      <c r="Z918" s="362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19"/>
        <v>0</v>
      </c>
      <c r="Q919" s="124">
        <f t="shared" si="120"/>
        <v>22.222222222222221</v>
      </c>
      <c r="R919" s="161">
        <f t="shared" si="121"/>
        <v>0</v>
      </c>
      <c r="S919" s="188"/>
      <c r="T919" s="81"/>
      <c r="Y919" s="87"/>
      <c r="Z919" s="362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19"/>
        <v>0</v>
      </c>
      <c r="Q920" s="124">
        <f t="shared" si="120"/>
        <v>100</v>
      </c>
      <c r="R920" s="161">
        <f t="shared" si="121"/>
        <v>0</v>
      </c>
      <c r="S920" s="188"/>
      <c r="T920" s="81"/>
      <c r="Y920" s="87"/>
      <c r="Z920" s="362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19"/>
        <v>125</v>
      </c>
      <c r="Q921" s="124">
        <f t="shared" si="120"/>
        <v>100</v>
      </c>
      <c r="R921" s="161">
        <f t="shared" si="121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3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19"/>
        <v>166.66666666666666</v>
      </c>
      <c r="Q922" s="124">
        <f t="shared" si="120"/>
        <v>416.66666666666669</v>
      </c>
      <c r="R922" s="161">
        <f t="shared" si="121"/>
        <v>0.2857142857142857</v>
      </c>
      <c r="S922" s="187">
        <f>(SUM(P921:P924)/(SUM(P921:Q924)))</f>
        <v>0.17519379844961239</v>
      </c>
      <c r="T922" s="81"/>
      <c r="Y922" s="87"/>
      <c r="Z922" s="362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19"/>
        <v>22.222222222222221</v>
      </c>
      <c r="Q923" s="124">
        <f t="shared" si="120"/>
        <v>44.444444444444443</v>
      </c>
      <c r="R923" s="161">
        <f t="shared" si="121"/>
        <v>0.33333333333333337</v>
      </c>
      <c r="S923" s="185"/>
      <c r="T923" s="81"/>
      <c r="Y923" s="87"/>
      <c r="Z923" s="362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0"/>
        <v>916.66666666666663</v>
      </c>
      <c r="R924" s="161">
        <f t="shared" si="121"/>
        <v>0</v>
      </c>
      <c r="S924" s="188"/>
      <c r="T924" s="81"/>
      <c r="Y924" s="87"/>
      <c r="Z924" s="362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2">(AVERAGE(I925,K925,M925)/G925)*H925</f>
        <v>27.777777777777775</v>
      </c>
      <c r="Q925" s="124">
        <f t="shared" si="120"/>
        <v>55.55555555555555</v>
      </c>
      <c r="R925" s="161">
        <f t="shared" si="121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3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2"/>
        <v>83.333333333333329</v>
      </c>
      <c r="Q926" s="124">
        <f t="shared" si="120"/>
        <v>111.1111111111111</v>
      </c>
      <c r="R926" s="161">
        <f t="shared" si="121"/>
        <v>0.4285714285714286</v>
      </c>
      <c r="S926" s="187">
        <f>(SUM(P925:P928)/(SUM(P925:Q928)))</f>
        <v>0.198019801980198</v>
      </c>
      <c r="T926" s="81"/>
      <c r="Y926" s="87"/>
      <c r="Z926" s="362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2"/>
        <v>0</v>
      </c>
      <c r="Q927" s="124">
        <f t="shared" si="120"/>
        <v>0</v>
      </c>
      <c r="R927" s="161" t="e">
        <f t="shared" si="121"/>
        <v>#DIV/0!</v>
      </c>
      <c r="S927" s="188"/>
      <c r="T927" s="81"/>
      <c r="Y927" s="87"/>
      <c r="Z927" s="362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2"/>
        <v>0</v>
      </c>
      <c r="Q928" s="141">
        <f t="shared" si="120"/>
        <v>283.33333333333337</v>
      </c>
      <c r="R928" s="164">
        <f t="shared" si="121"/>
        <v>0</v>
      </c>
      <c r="S928" s="199"/>
      <c r="T928" s="345"/>
      <c r="Y928" s="140"/>
      <c r="Z928" s="364"/>
      <c r="AA928" s="141"/>
      <c r="AB928" s="141"/>
    </row>
    <row r="929" spans="29:29">
      <c r="AC929" s="369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8"/>
  <sheetViews>
    <sheetView tabSelected="1" topLeftCell="BA1" workbookViewId="0">
      <selection activeCell="BK28" sqref="BK28"/>
    </sheetView>
  </sheetViews>
  <sheetFormatPr baseColWidth="10" defaultRowHeight="15" x14ac:dyDescent="0"/>
  <cols>
    <col min="1" max="1" width="19" customWidth="1"/>
    <col min="2" max="2" width="4.1640625" style="17" customWidth="1"/>
    <col min="3" max="4" width="12.6640625" customWidth="1"/>
    <col min="5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3" customWidth="1"/>
    <col min="19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373</v>
      </c>
      <c r="O1" s="32" t="s">
        <v>375</v>
      </c>
      <c r="P1" s="32" t="s">
        <v>374</v>
      </c>
      <c r="Q1" s="32" t="s">
        <v>376</v>
      </c>
      <c r="R1" s="32" t="s">
        <v>350</v>
      </c>
      <c r="S1" s="32" t="s">
        <v>353</v>
      </c>
      <c r="T1" s="32" t="s">
        <v>354</v>
      </c>
      <c r="U1" s="32" t="s">
        <v>362</v>
      </c>
      <c r="V1" s="32" t="s">
        <v>363</v>
      </c>
      <c r="W1" s="32" t="s">
        <v>352</v>
      </c>
      <c r="X1" s="32" t="s">
        <v>351</v>
      </c>
      <c r="AC1" t="s">
        <v>390</v>
      </c>
      <c r="AD1" t="s">
        <v>302</v>
      </c>
      <c r="AE1" s="32" t="s">
        <v>363</v>
      </c>
      <c r="AF1" s="32" t="s">
        <v>352</v>
      </c>
      <c r="AG1" s="32" t="s">
        <v>351</v>
      </c>
      <c r="AH1" s="222" t="s">
        <v>376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 t="shared" ref="R2:R17" si="2">Q72+P2</f>
        <v>3697.8888888888887</v>
      </c>
      <c r="S2">
        <v>47</v>
      </c>
      <c r="T2">
        <v>12</v>
      </c>
      <c r="U2">
        <v>626</v>
      </c>
      <c r="V2" s="314">
        <f>R2/Q2</f>
        <v>1.3473145403176214E-2</v>
      </c>
      <c r="W2" s="327">
        <f>(U2+(S2-T2))/R2</f>
        <v>0.17875063850244885</v>
      </c>
      <c r="X2" s="309">
        <f>(U2+(S2-T2))/Q2</f>
        <v>2.4083333434540819E-3</v>
      </c>
      <c r="AC2" s="383" t="s">
        <v>386</v>
      </c>
      <c r="AD2" s="203" t="s">
        <v>381</v>
      </c>
      <c r="AE2" s="376">
        <v>1.3473145403176214E-2</v>
      </c>
      <c r="AF2" s="376">
        <v>0.17875063850244885</v>
      </c>
      <c r="AG2" s="377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si="2"/>
        <v>2977.333333333333</v>
      </c>
      <c r="S3">
        <v>4</v>
      </c>
      <c r="T3">
        <v>2</v>
      </c>
      <c r="U3">
        <v>75</v>
      </c>
      <c r="V3" s="315">
        <f t="shared" ref="V3:V17" si="3">R3/Q3</f>
        <v>1.411682892906815E-2</v>
      </c>
      <c r="W3" s="328">
        <f t="shared" ref="W3:W9" si="4">(U3+(S3-T3))/R3</f>
        <v>2.5862068965517244E-2</v>
      </c>
      <c r="X3" s="310">
        <f t="shared" ref="X3:X17" si="5">(U3+(S3-T3))/Q3</f>
        <v>3.650904033379694E-4</v>
      </c>
      <c r="AC3" s="383"/>
      <c r="AD3" s="203" t="s">
        <v>382</v>
      </c>
      <c r="AE3" s="376">
        <v>1.411682892906815E-2</v>
      </c>
      <c r="AF3" s="376">
        <v>2.5862068965517244E-2</v>
      </c>
      <c r="AG3" s="377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2"/>
        <v>11119.444444444443</v>
      </c>
      <c r="S4">
        <v>19</v>
      </c>
      <c r="T4">
        <v>14</v>
      </c>
      <c r="U4">
        <v>1503</v>
      </c>
      <c r="V4" s="316">
        <f t="shared" si="3"/>
        <v>8.487801568218345E-2</v>
      </c>
      <c r="W4" s="329">
        <f t="shared" si="4"/>
        <v>0.13561828628528605</v>
      </c>
      <c r="X4" s="311">
        <f t="shared" si="5"/>
        <v>1.1511011030113354E-2</v>
      </c>
      <c r="AC4" s="383"/>
      <c r="AD4" s="379" t="s">
        <v>383</v>
      </c>
      <c r="AE4" s="376">
        <v>8.487801568218345E-2</v>
      </c>
      <c r="AF4" s="376">
        <v>0.13561828628528605</v>
      </c>
      <c r="AG4" s="377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2"/>
        <v>11779.999999999998</v>
      </c>
      <c r="S5">
        <v>22</v>
      </c>
      <c r="T5">
        <v>8</v>
      </c>
      <c r="U5">
        <v>670</v>
      </c>
      <c r="V5" s="317">
        <f t="shared" si="3"/>
        <v>3.1886481479253631E-2</v>
      </c>
      <c r="W5" s="330">
        <f t="shared" si="4"/>
        <v>5.8064516129032268E-2</v>
      </c>
      <c r="X5" s="313">
        <f t="shared" si="5"/>
        <v>1.8514731181502112E-3</v>
      </c>
      <c r="AC5" s="383"/>
      <c r="AD5" s="379" t="s">
        <v>384</v>
      </c>
      <c r="AE5" s="376">
        <v>3.1886481479253631E-2</v>
      </c>
      <c r="AF5" s="376">
        <v>5.8064516129032268E-2</v>
      </c>
      <c r="AG5" s="377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2"/>
        <v>29595.333333333332</v>
      </c>
      <c r="S6">
        <v>3</v>
      </c>
      <c r="T6">
        <v>1</v>
      </c>
      <c r="U6">
        <v>52</v>
      </c>
      <c r="V6" s="314">
        <f t="shared" si="3"/>
        <v>4.1748019438460147E-2</v>
      </c>
      <c r="W6" s="327">
        <f t="shared" si="4"/>
        <v>1.8246119883765458E-3</v>
      </c>
      <c r="X6" s="309">
        <f t="shared" si="5"/>
        <v>7.6173936758391469E-5</v>
      </c>
      <c r="AC6" s="384" t="s">
        <v>385</v>
      </c>
      <c r="AD6" s="203" t="s">
        <v>381</v>
      </c>
      <c r="AE6" s="376">
        <v>4.1748019438460147E-2</v>
      </c>
      <c r="AF6" s="376">
        <v>1.8246119883765458E-3</v>
      </c>
      <c r="AG6" s="377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2"/>
        <v>4756.9444444444453</v>
      </c>
      <c r="S7">
        <v>1</v>
      </c>
      <c r="T7">
        <v>0</v>
      </c>
      <c r="U7">
        <v>34</v>
      </c>
      <c r="V7" s="315">
        <f t="shared" si="3"/>
        <v>7.3576704304999831E-3</v>
      </c>
      <c r="W7" s="328">
        <f t="shared" si="4"/>
        <v>7.3576642335766414E-3</v>
      </c>
      <c r="X7" s="310">
        <f t="shared" si="5"/>
        <v>5.4135268568934178E-5</v>
      </c>
      <c r="AC7" s="384"/>
      <c r="AD7" s="203" t="s">
        <v>382</v>
      </c>
      <c r="AE7" s="376">
        <v>7.3576704304999831E-3</v>
      </c>
      <c r="AF7" s="376">
        <v>7.3576642335766414E-3</v>
      </c>
      <c r="AG7" s="377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2"/>
        <v>11930.666666666666</v>
      </c>
      <c r="S8">
        <v>5</v>
      </c>
      <c r="T8">
        <v>1</v>
      </c>
      <c r="U8">
        <v>124</v>
      </c>
      <c r="V8" s="316">
        <f t="shared" si="3"/>
        <v>2.7411813793276688E-2</v>
      </c>
      <c r="W8" s="329">
        <f t="shared" si="4"/>
        <v>1.0728654447921324E-2</v>
      </c>
      <c r="X8" s="311">
        <f t="shared" si="5"/>
        <v>2.9409187797882903E-4</v>
      </c>
      <c r="AC8" s="384"/>
      <c r="AD8" s="379" t="s">
        <v>383</v>
      </c>
      <c r="AE8" s="376">
        <v>2.7411813793276688E-2</v>
      </c>
      <c r="AF8" s="376">
        <v>1.0728654447921324E-2</v>
      </c>
      <c r="AG8" s="377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2"/>
        <v>6029.4444444444443</v>
      </c>
      <c r="S9">
        <v>23</v>
      </c>
      <c r="T9">
        <v>4</v>
      </c>
      <c r="U9">
        <v>192</v>
      </c>
      <c r="V9" s="317">
        <f t="shared" si="3"/>
        <v>1.1689765073743644E-2</v>
      </c>
      <c r="W9" s="330">
        <f t="shared" si="4"/>
        <v>3.4994932276789827E-2</v>
      </c>
      <c r="X9" s="313">
        <f t="shared" si="5"/>
        <v>4.0908253708724188E-4</v>
      </c>
      <c r="AC9" s="384"/>
      <c r="AD9" s="379" t="s">
        <v>384</v>
      </c>
      <c r="AE9" s="378">
        <v>1.1689765073743644E-2</v>
      </c>
      <c r="AF9" s="376">
        <v>3.4994932276789827E-2</v>
      </c>
      <c r="AG9" s="377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2"/>
        <v>13916.666666666668</v>
      </c>
      <c r="S10">
        <v>42</v>
      </c>
      <c r="T10">
        <v>0</v>
      </c>
      <c r="V10" s="318">
        <f t="shared" si="3"/>
        <v>5.1568145090733181E-2</v>
      </c>
      <c r="W10" s="327"/>
      <c r="X10" s="323"/>
      <c r="AC10" s="383" t="s">
        <v>387</v>
      </c>
      <c r="AD10" s="203" t="s">
        <v>381</v>
      </c>
      <c r="AE10" s="376">
        <v>5.1568145090733181E-2</v>
      </c>
      <c r="AF10" s="376" t="s">
        <v>391</v>
      </c>
      <c r="AG10" s="376" t="s">
        <v>391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2"/>
        <v>19857.5</v>
      </c>
      <c r="S11">
        <v>92</v>
      </c>
      <c r="T11">
        <v>0</v>
      </c>
      <c r="V11" s="319">
        <f t="shared" si="3"/>
        <v>6.6177328245546799E-2</v>
      </c>
      <c r="W11" s="328"/>
      <c r="X11" s="324"/>
      <c r="AC11" s="383"/>
      <c r="AD11" s="203" t="s">
        <v>382</v>
      </c>
      <c r="AE11" s="376">
        <v>6.6177328245546799E-2</v>
      </c>
      <c r="AF11" s="376" t="s">
        <v>391</v>
      </c>
      <c r="AG11" s="376" t="s">
        <v>391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2"/>
        <v>2495.833333333333</v>
      </c>
      <c r="S12">
        <v>160</v>
      </c>
      <c r="T12">
        <v>0</v>
      </c>
      <c r="V12" s="320">
        <f t="shared" si="3"/>
        <v>5.1009725740830389E-2</v>
      </c>
      <c r="W12" s="329"/>
      <c r="X12" s="325"/>
      <c r="AC12" s="383"/>
      <c r="AD12" s="379" t="s">
        <v>383</v>
      </c>
      <c r="AE12" s="376">
        <v>5.1009725740830389E-2</v>
      </c>
      <c r="AF12" s="376" t="s">
        <v>391</v>
      </c>
      <c r="AG12" s="376" t="s">
        <v>391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2"/>
        <v>10686.111111111111</v>
      </c>
      <c r="S13">
        <v>162</v>
      </c>
      <c r="T13">
        <v>0</v>
      </c>
      <c r="V13" s="321">
        <f t="shared" si="3"/>
        <v>4.6928483772040043E-2</v>
      </c>
      <c r="W13" s="330"/>
      <c r="X13" s="326"/>
      <c r="AC13" s="383"/>
      <c r="AD13" s="379" t="s">
        <v>384</v>
      </c>
      <c r="AE13" s="376">
        <v>4.6928483772040043E-2</v>
      </c>
      <c r="AF13" s="376" t="s">
        <v>391</v>
      </c>
      <c r="AG13" s="376" t="s">
        <v>391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2"/>
        <v>13931.611111111111</v>
      </c>
      <c r="S14">
        <v>13</v>
      </c>
      <c r="T14">
        <v>0</v>
      </c>
      <c r="U14">
        <v>246</v>
      </c>
      <c r="V14" s="322">
        <f t="shared" si="3"/>
        <v>4.4306455531261724E-2</v>
      </c>
      <c r="W14" s="331">
        <f>(U14+(S14-T14))/R14</f>
        <v>1.8590814654123915E-2</v>
      </c>
      <c r="X14" s="312">
        <f t="shared" si="5"/>
        <v>8.2369310276287006E-4</v>
      </c>
      <c r="AC14" s="384" t="s">
        <v>388</v>
      </c>
      <c r="AD14" s="203" t="s">
        <v>381</v>
      </c>
      <c r="AE14" s="376">
        <v>4.4306455531261724E-2</v>
      </c>
      <c r="AF14" s="376">
        <v>1.8590814654123915E-2</v>
      </c>
      <c r="AG14" s="377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2"/>
        <v>2105.5555555555552</v>
      </c>
      <c r="S15">
        <v>9</v>
      </c>
      <c r="T15">
        <v>0</v>
      </c>
      <c r="U15">
        <v>113</v>
      </c>
      <c r="V15" s="315">
        <f t="shared" si="3"/>
        <v>9.5064664037965655E-3</v>
      </c>
      <c r="W15" s="328">
        <f>(U15+(S15-T15))/R15</f>
        <v>5.7941952506596318E-2</v>
      </c>
      <c r="X15" s="310">
        <f t="shared" si="5"/>
        <v>5.5082322487433409E-4</v>
      </c>
      <c r="AC15" s="384"/>
      <c r="AD15" s="203" t="s">
        <v>382</v>
      </c>
      <c r="AE15" s="376">
        <v>9.5064664037965655E-3</v>
      </c>
      <c r="AF15" s="376">
        <v>5.7941952506596318E-2</v>
      </c>
      <c r="AG15" s="377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2"/>
        <v>22186.111111111113</v>
      </c>
      <c r="S16">
        <v>16</v>
      </c>
      <c r="T16">
        <v>0</v>
      </c>
      <c r="U16">
        <v>356</v>
      </c>
      <c r="V16" s="316">
        <f t="shared" si="3"/>
        <v>6.6589519424930702E-2</v>
      </c>
      <c r="W16" s="329">
        <f>(U16+(S16-T16))/R16</f>
        <v>1.6767246776011015E-2</v>
      </c>
      <c r="X16" s="311">
        <f t="shared" si="5"/>
        <v>1.1165229048937923E-3</v>
      </c>
      <c r="AC16" s="384"/>
      <c r="AD16" s="379" t="s">
        <v>383</v>
      </c>
      <c r="AE16" s="376">
        <v>6.6589519424930702E-2</v>
      </c>
      <c r="AF16" s="376">
        <v>1.6767246776011015E-2</v>
      </c>
      <c r="AG16" s="377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2"/>
        <v>9734.9444444444434</v>
      </c>
      <c r="S17">
        <v>7</v>
      </c>
      <c r="T17">
        <v>0</v>
      </c>
      <c r="U17">
        <v>334</v>
      </c>
      <c r="V17" s="317">
        <f t="shared" si="3"/>
        <v>5.65992454682877E-2</v>
      </c>
      <c r="W17" s="330">
        <f>(U17+(S17-T17))/R17</f>
        <v>3.5028448487407909E-2</v>
      </c>
      <c r="X17" s="313">
        <f t="shared" si="5"/>
        <v>1.9825837543120711E-3</v>
      </c>
      <c r="AC17" s="384"/>
      <c r="AD17" s="379" t="s">
        <v>384</v>
      </c>
      <c r="AE17" s="376">
        <v>5.65992454682877E-2</v>
      </c>
      <c r="AF17" s="376">
        <v>3.5028448487407909E-2</v>
      </c>
      <c r="AG17" s="377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377</v>
      </c>
      <c r="L18" s="53"/>
      <c r="W18" s="105"/>
      <c r="X18" s="105">
        <v>0.03</v>
      </c>
      <c r="AC18" s="384" t="s">
        <v>389</v>
      </c>
      <c r="AD18" s="203" t="s">
        <v>381</v>
      </c>
      <c r="AF18" s="369"/>
      <c r="AG18" s="388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378</v>
      </c>
      <c r="W19" s="105"/>
      <c r="X19" s="105">
        <v>0.34375</v>
      </c>
      <c r="AC19" s="384"/>
      <c r="AD19" s="203" t="s">
        <v>382</v>
      </c>
      <c r="AF19" s="369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379</v>
      </c>
      <c r="W20" s="105"/>
      <c r="X20" s="105">
        <v>5.0000000000000001E-3</v>
      </c>
      <c r="AC20" s="384"/>
      <c r="AD20" s="379" t="s">
        <v>383</v>
      </c>
      <c r="AF20" s="369"/>
      <c r="AG20" s="369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380</v>
      </c>
      <c r="W21" s="105"/>
      <c r="X21" s="105">
        <v>0.12</v>
      </c>
      <c r="AC21" s="384"/>
      <c r="AD21" s="379" t="s">
        <v>384</v>
      </c>
      <c r="AF21" s="369"/>
      <c r="AG21" s="369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381" t="s">
        <v>223</v>
      </c>
      <c r="D26" s="381"/>
      <c r="E26" s="381"/>
      <c r="F26" s="381"/>
      <c r="G26" s="381"/>
      <c r="H26" s="381"/>
      <c r="I26" s="381"/>
      <c r="J26" s="381"/>
      <c r="K26" s="381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380" t="s">
        <v>220</v>
      </c>
      <c r="D52" s="380"/>
      <c r="E52" s="380"/>
      <c r="F52" s="380"/>
      <c r="G52" s="380"/>
      <c r="H52" s="380"/>
      <c r="I52" s="380"/>
      <c r="J52" s="380"/>
      <c r="K52" s="380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382" t="s">
        <v>221</v>
      </c>
      <c r="D70" s="382"/>
      <c r="E70" s="382"/>
      <c r="F70" s="382"/>
      <c r="G70" s="382"/>
      <c r="H70" s="382"/>
      <c r="I70" s="382"/>
      <c r="J70" s="382"/>
      <c r="K70" s="382"/>
      <c r="S70" s="308" t="s">
        <v>361</v>
      </c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</row>
    <row r="81" spans="1:17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</row>
    <row r="82" spans="1:17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</row>
    <row r="83" spans="1:17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</row>
    <row r="84" spans="1:17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</row>
    <row r="85" spans="1:17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</row>
    <row r="86" spans="1:17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</row>
    <row r="87" spans="1:17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</row>
    <row r="88" spans="1:17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7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7" s="23" customFormat="1" ht="21" thickTop="1">
      <c r="A90" s="24"/>
      <c r="B90" s="118"/>
      <c r="C90" s="382" t="s">
        <v>222</v>
      </c>
      <c r="D90" s="382"/>
      <c r="E90" s="382"/>
      <c r="F90" s="382"/>
      <c r="G90" s="382"/>
      <c r="H90" s="382"/>
      <c r="I90" s="382"/>
      <c r="J90" s="382"/>
      <c r="K90" s="382"/>
      <c r="L90" s="382"/>
    </row>
    <row r="91" spans="1:17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7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7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7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7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7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R1" zoomScale="80" zoomScaleNormal="80" zoomScalePageLayoutView="80" workbookViewId="0">
      <selection activeCell="BD75" sqref="BD75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topLeftCell="A2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48" activePane="bottomLeft"/>
      <selection activeCell="D22" sqref="D1:D1048576"/>
      <selection pane="bottomLeft" activeCell="K53" sqref="K53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85" t="s">
        <v>392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6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6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7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7" zoomScale="75" zoomScaleNormal="75" zoomScalePageLayoutView="75" workbookViewId="0">
      <selection activeCell="W21" sqref="W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2017-08-29T03:34:09Z</dcterms:modified>
</cp:coreProperties>
</file>