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60" yWindow="0" windowWidth="25520" windowHeight="15280" tabRatio="1000" firstSheet="4" activeTab="8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11-21-01.c" sheetId="8" r:id="rId8"/>
    <sheet name="QuantSeq-Sample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9" l="1"/>
  <c r="L30" i="9"/>
  <c r="L28" i="9"/>
  <c r="L27" i="9"/>
  <c r="L26" i="9"/>
  <c r="L23" i="9"/>
  <c r="L21" i="9"/>
  <c r="L25" i="9"/>
  <c r="L18" i="9"/>
  <c r="L17" i="9"/>
  <c r="L16" i="9"/>
  <c r="L15" i="9"/>
  <c r="L12" i="9"/>
  <c r="L13" i="9"/>
  <c r="L11" i="9"/>
  <c r="L10" i="9"/>
  <c r="L9" i="9"/>
  <c r="L8" i="9"/>
  <c r="L7" i="9"/>
  <c r="L5" i="9"/>
  <c r="L4" i="9"/>
  <c r="L6" i="9"/>
  <c r="L3" i="9"/>
  <c r="L2" i="9"/>
  <c r="L51" i="6"/>
  <c r="L50" i="6"/>
  <c r="L45" i="6"/>
  <c r="L42" i="6"/>
  <c r="L41" i="6"/>
  <c r="L39" i="6"/>
  <c r="L38" i="6"/>
  <c r="I9" i="2"/>
  <c r="H9" i="2"/>
  <c r="G9" i="2"/>
  <c r="F9" i="2"/>
  <c r="E9" i="2"/>
  <c r="I8" i="2"/>
  <c r="H8" i="2"/>
  <c r="G8" i="2"/>
  <c r="F8" i="2"/>
  <c r="E7" i="2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7" i="2"/>
  <c r="I7" i="2"/>
  <c r="G7" i="2"/>
  <c r="F7" i="2"/>
  <c r="J2" i="5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G14" i="5"/>
  <c r="G15" i="5"/>
  <c r="G16" i="5"/>
  <c r="G17" i="5"/>
  <c r="G19" i="5"/>
  <c r="G20" i="5"/>
  <c r="G22" i="5"/>
  <c r="G23" i="5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I6" i="2"/>
  <c r="H6" i="2"/>
  <c r="G6" i="2"/>
  <c r="F6" i="2"/>
  <c r="E6" i="2"/>
  <c r="K50" i="1"/>
  <c r="K49" i="1"/>
  <c r="K48" i="1"/>
  <c r="K47" i="1"/>
  <c r="K46" i="1"/>
  <c r="K45" i="1"/>
  <c r="K44" i="1"/>
  <c r="K43" i="1"/>
  <c r="K42" i="1"/>
  <c r="L50" i="1"/>
  <c r="L49" i="1"/>
  <c r="L48" i="1"/>
  <c r="L47" i="1"/>
  <c r="L46" i="1"/>
  <c r="L45" i="1"/>
  <c r="L44" i="1"/>
  <c r="L43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J19" i="3"/>
  <c r="J18" i="3"/>
  <c r="J16" i="3"/>
  <c r="I11" i="3"/>
  <c r="I7" i="3"/>
  <c r="I4" i="3"/>
  <c r="N22" i="1"/>
  <c r="O22" i="1"/>
  <c r="N21" i="1"/>
  <c r="O21" i="1"/>
  <c r="N20" i="1"/>
  <c r="O20" i="1"/>
  <c r="N19" i="1"/>
  <c r="O19" i="1"/>
  <c r="N18" i="1"/>
  <c r="O18" i="1"/>
  <c r="N17" i="1"/>
  <c r="O17" i="1"/>
  <c r="N16" i="1"/>
  <c r="O16" i="1"/>
  <c r="N15" i="1"/>
  <c r="O15" i="1"/>
  <c r="C19" i="4"/>
  <c r="D19" i="4"/>
  <c r="C20" i="4"/>
  <c r="D20" i="4"/>
  <c r="C21" i="4"/>
  <c r="D21" i="4"/>
  <c r="C22" i="4"/>
  <c r="D22" i="4"/>
  <c r="I5" i="2"/>
  <c r="H5" i="2"/>
  <c r="G5" i="2"/>
  <c r="F5" i="2"/>
  <c r="E5" i="2"/>
  <c r="K25" i="1"/>
  <c r="K16" i="1"/>
  <c r="K15" i="1"/>
  <c r="K22" i="1"/>
  <c r="K21" i="1"/>
  <c r="K20" i="1"/>
  <c r="K19" i="1"/>
  <c r="K18" i="1"/>
  <c r="K17" i="1"/>
  <c r="K24" i="1"/>
  <c r="K23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I4" i="2"/>
  <c r="H4" i="2"/>
  <c r="G4" i="2"/>
  <c r="F4" i="2"/>
  <c r="E4" i="2"/>
  <c r="K7" i="1"/>
  <c r="K13" i="1"/>
  <c r="K12" i="1"/>
  <c r="K11" i="1"/>
  <c r="K10" i="1"/>
  <c r="K14" i="1"/>
  <c r="K9" i="1"/>
  <c r="K8" i="1"/>
  <c r="K6" i="1"/>
  <c r="I3" i="2"/>
  <c r="H3" i="2"/>
  <c r="I2" i="2"/>
  <c r="H2" i="2"/>
  <c r="F3" i="2"/>
  <c r="G3" i="2"/>
  <c r="G2" i="2"/>
  <c r="F2" i="2"/>
  <c r="E3" i="2"/>
  <c r="E2" i="2"/>
  <c r="K5" i="1"/>
  <c r="K4" i="1"/>
  <c r="K3" i="1"/>
  <c r="K2" i="1"/>
</calcChain>
</file>

<file path=xl/comments1.xml><?xml version="1.0" encoding="utf-8"?>
<comments xmlns="http://schemas.openxmlformats.org/spreadsheetml/2006/main">
  <authors>
    <author>Laura Spencer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<sst xmlns="http://schemas.openxmlformats.org/spreadsheetml/2006/main" count="1500" uniqueCount="362">
  <si>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</si>
  <si>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</si>
  <si>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</si>
  <si>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</si>
  <si>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</si>
  <si>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</si>
  <si>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</si>
  <si>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</si>
  <si>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</si>
  <si>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</si>
  <si>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</si>
  <si>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</si>
  <si>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</si>
  <si>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</si>
  <si>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</si>
  <si>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</si>
  <si>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</si>
  <si>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</si>
  <si>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</si>
  <si>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</si>
  <si>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</si>
  <si>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</si>
  <si>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</si>
  <si>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</si>
  <si>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</si>
  <si>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</si>
  <si>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</si>
  <si>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</si>
  <si>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</si>
  <si>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</si>
  <si>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</si>
  <si>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</si>
  <si>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</si>
  <si>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</si>
  <si>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</si>
  <si>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</si>
  <si>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</si>
  <si>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</si>
  <si>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</si>
  <si>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</si>
  <si>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</si>
  <si>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</si>
  <si>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</si>
  <si>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</si>
  <si>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</si>
  <si>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</si>
  <si>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</si>
  <si>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</si>
  <si>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</si>
  <si>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</si>
  <si>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</si>
  <si>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</si>
  <si>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</si>
  <si>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</si>
  <si>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</si>
  <si>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</si>
  <si>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</si>
  <si>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</si>
  <si>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</si>
  <si>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</si>
  <si>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</si>
  <si>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</si>
  <si>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</si>
  <si>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</si>
  <si>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</si>
  <si>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</si>
  <si>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</si>
  <si>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</si>
  <si>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</si>
  <si>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</si>
  <si>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</si>
  <si>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</si>
  <si>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</si>
  <si>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</si>
  <si>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</si>
  <si>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</si>
  <si>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</si>
  <si>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</si>
  <si>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</si>
  <si>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</si>
  <si>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</si>
  <si>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</si>
  <si>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</si>
  <si>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</si>
  <si>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</si>
  <si>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</si>
  <si>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</si>
  <si>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</si>
  <si>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</si>
  <si>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</si>
  <si>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</si>
  <si>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</si>
  <si>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</si>
  <si>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</si>
  <si>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</si>
  <si>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</si>
  <si>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</si>
  <si>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</si>
  <si>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</si>
  <si>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</si>
  <si>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</si>
  <si>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</si>
  <si>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</si>
  <si>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</si>
  <si>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</si>
  <si>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</si>
  <si>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</si>
  <si>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</si>
  <si>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</si>
  <si>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</si>
  <si>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</si>
  <si>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</si>
  <si>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</si>
  <si>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</si>
  <si>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</si>
  <si>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</si>
  <si>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</si>
  <si>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</si>
  <si>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</si>
  <si>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</si>
  <si>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</si>
  <si>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</si>
  <si>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</si>
  <si>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</si>
  <si>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</si>
  <si>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</si>
  <si>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</si>
  <si>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</si>
  <si>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</si>
  <si>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</si>
  <si>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</si>
  <si>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</si>
  <si>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</si>
  <si>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</si>
  <si>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</si>
  <si>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</si>
  <si>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</si>
  <si>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</si>
  <si>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</si>
  <si>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</si>
  <si>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</si>
  <si>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</si>
  <si>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</si>
  <si>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</si>
  <si>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</si>
  <si>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</si>
  <si>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</si>
  <si>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</si>
  <si>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</si>
  <si>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</si>
  <si>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</si>
  <si>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</si>
  <si>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</si>
  <si>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</si>
  <si>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</si>
  <si>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</si>
  <si>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</si>
  <si>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</si>
  <si>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</si>
  <si>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</si>
  <si>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</si>
  <si>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</si>
  <si>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</si>
  <si>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</si>
  <si>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</si>
  <si>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</si>
  <si>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</si>
  <si>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</si>
  <si>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</si>
  <si>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</si>
  <si>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</si>
  <si>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</si>
  <si>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</si>
  <si>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</si>
  <si>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</si>
  <si>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</si>
  <si>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</si>
  <si>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</si>
  <si>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</si>
  <si>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</si>
  <si>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</si>
  <si>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</si>
  <si>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</si>
  <si>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</si>
  <si>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</si>
  <si>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</si>
  <si>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</si>
  <si>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</si>
  <si>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</si>
  <si>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</si>
  <si>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</si>
  <si>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</si>
  <si>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</si>
  <si>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</si>
  <si>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</si>
  <si>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</si>
  <si>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</si>
  <si>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</si>
  <si>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</si>
  <si>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</si>
  <si>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</si>
  <si>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</si>
  <si>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</si>
  <si>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</si>
  <si>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</si>
  <si>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</si>
  <si>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</si>
  <si>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</si>
  <si>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</si>
  <si>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</si>
  <si>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</si>
  <si>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</si>
  <si>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</si>
  <si>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</si>
  <si>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</si>
  <si>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</si>
  <si>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</si>
  <si>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</si>
  <si>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</si>
  <si>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</si>
  <si>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</si>
  <si>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</si>
  <si>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</si>
  <si>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</si>
  <si>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</si>
  <si>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</si>
  <si>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</si>
  <si>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</si>
  <si>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</si>
  <si>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</si>
  <si>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</si>
  <si>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</si>
  <si>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</si>
  <si>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</si>
  <si>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</si>
  <si>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</si>
  <si>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</si>
  <si>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</si>
  <si>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</si>
  <si>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</si>
  <si>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</si>
  <si>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</si>
  <si>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</si>
  <si>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</si>
  <si>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</si>
  <si>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</si>
  <si>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</si>
  <si>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</si>
  <si>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</si>
  <si>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</si>
  <si>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</si>
  <si>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</si>
  <si>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</si>
  <si>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</si>
  <si>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</si>
  <si>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</si>
  <si>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</si>
  <si>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</si>
  <si>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</si>
  <si>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</si>
  <si>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</si>
  <si>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</si>
  <si>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</si>
  <si>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</si>
  <si>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</si>
  <si>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</si>
  <si>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</si>
  <si>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</si>
  <si>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</si>
  <si>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</si>
  <si>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</si>
  <si>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</si>
  <si>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</si>
  <si>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</si>
  <si>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</si>
  <si>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</si>
  <si>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</si>
  <si>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</si>
  <si>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</si>
  <si>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</si>
  <si>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</si>
  <si>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</si>
  <si>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</si>
  <si>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</si>
  <si>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</si>
  <si>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</si>
  <si>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</si>
  <si>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</si>
  <si>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</si>
  <si>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</si>
  <si>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</si>
  <si>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</si>
  <si>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</si>
  <si>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</si>
  <si>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</si>
  <si>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</si>
  <si>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</si>
  <si>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</si>
  <si>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</si>
  <si>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</si>
  <si>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</si>
  <si>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</si>
  <si>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</si>
  <si>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</si>
  <si>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</si>
  <si>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</si>
  <si>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</si>
  <si>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</si>
  <si>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</si>
  <si>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</si>
  <si>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</si>
  <si>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</si>
  <si>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</si>
  <si>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</si>
  <si>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</si>
  <si>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</si>
  <si>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</si>
  <si>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</si>
  <si>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</si>
  <si>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</si>
  <si>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</si>
  <si>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</si>
  <si>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</si>
  <si>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</si>
  <si>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</si>
  <si>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</si>
  <si>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</si>
  <si>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</si>
  <si>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</si>
  <si>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</si>
  <si>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</si>
  <si>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</si>
  <si>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</si>
  <si>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</si>
  <si>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</si>
  <si>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</si>
  <si>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</si>
  <si>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</si>
  <si>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</si>
  <si>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</si>
  <si>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</si>
  <si>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</si>
  <si>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</si>
  <si>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</si>
  <si>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</si>
  <si>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</si>
  <si>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</si>
  <si>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</si>
  <si>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</si>
  <si>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</si>
  <si>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</si>
  <si>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</si>
  <si>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</si>
  <si>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</si>
  <si>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</si>
  <si>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</si>
  <si>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</si>
  <si>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</si>
  <si>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</si>
  <si>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</si>
  <si>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</si>
  <si>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scheme val="minor"/>
      </rPr>
      <t xml:space="preserve"> or 67-A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</si>
</sst>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0" tint="-0.499984740745262"/>
      <name val="Calibri"/>
      <scheme val="minor"/>
    </font>
    <font>
      <b/>
      <sz val="12"/>
      <name val="Calibri"/>
      <scheme val="minor"/>
    </font>
    <font>
      <b/>
      <strike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  <font>
      <strike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/>
    <cellStyle name="Comma 3" xfId="41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Ruler="0" topLeftCell="C27" workbookViewId="0">
      <selection activeCell="A27" sqref="A27"/>
    </sheetView>
  </sheetViews>
  <sheetFormatPr baseColWidth="10" defaultRowHeight="15" x14ac:dyDescent="0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45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>
      <c r="E58" s="16"/>
    </row>
  </sheetData>
  <sortState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1"/>
  <sheetViews>
    <sheetView showRuler="0" workbookViewId="0">
      <selection activeCell="B28" sqref="B28"/>
    </sheetView>
  </sheetViews>
  <sheetFormatPr baseColWidth="10" defaultRowHeight="15" x14ac:dyDescent="0"/>
  <cols>
    <col min="1" max="1" width="10.33203125" style="64" customWidth="1"/>
    <col min="2" max="2" width="13" customWidth="1"/>
    <col min="3" max="3" width="13.33203125" customWidth="1"/>
    <col min="4" max="4" width="12.5" customWidth="1"/>
    <col min="5" max="5" width="10.83203125" customWidth="1"/>
    <col min="6" max="6" width="10.83203125" style="97" customWidth="1"/>
    <col min="7" max="7" width="21.5" customWidth="1"/>
    <col min="8" max="8" width="12.1640625" customWidth="1"/>
    <col min="9" max="9" width="14.5" customWidth="1"/>
    <col min="10" max="10" width="10.83203125" customWidth="1"/>
    <col min="11" max="11" width="24" customWidth="1"/>
    <col min="12" max="12" width="24.33203125" style="3" customWidth="1"/>
    <col min="13" max="13" width="89.83203125" customWidth="1"/>
    <col min="14" max="14" width="31.83203125" customWidth="1"/>
  </cols>
  <sheetData>
    <row r="1" spans="1:20" s="66" customFormat="1" ht="42" customHeight="1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hidden="1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hidden="1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hidden="1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hidden="1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35"/>
      <c r="I46" s="35"/>
      <c r="J46" s="36">
        <v>43189</v>
      </c>
      <c r="K46" s="35" t="s">
        <v>339</v>
      </c>
      <c r="L46" s="37"/>
      <c r="M46" s="35" t="s">
        <v>282</v>
      </c>
    </row>
    <row r="47" spans="1:13" s="50" customFormat="1" hidden="1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hidden="1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activeCell="I9" sqref="I9"/>
    </sheetView>
  </sheetViews>
  <sheetFormatPr baseColWidth="10" defaultRowHeight="15" x14ac:dyDescent="0"/>
  <cols>
    <col min="1" max="1" width="28.1640625" customWidth="1"/>
    <col min="5" max="5" width="14.33203125" customWidth="1"/>
  </cols>
  <sheetData>
    <row r="1" spans="1:9" s="1" customFormat="1" ht="60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Ruler="0" topLeftCell="G1" workbookViewId="0">
      <selection activeCell="K22" sqref="K22"/>
    </sheetView>
  </sheetViews>
  <sheetFormatPr baseColWidth="10" defaultRowHeight="15" x14ac:dyDescent="0"/>
  <cols>
    <col min="4" max="4" width="18.6640625" customWidth="1"/>
    <col min="7" max="7" width="23.16406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>
      <c r="C18" t="s">
        <v>77</v>
      </c>
      <c r="D18" t="s">
        <v>107</v>
      </c>
    </row>
    <row r="19" spans="1:4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Ruler="0" topLeftCell="C1" workbookViewId="0">
      <selection activeCell="F19" sqref="F19"/>
    </sheetView>
  </sheetViews>
  <sheetFormatPr baseColWidth="10" defaultRowHeight="15" x14ac:dyDescent="0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>
      <c r="I14" t="s">
        <v>129</v>
      </c>
      <c r="J14">
        <v>10</v>
      </c>
    </row>
    <row r="15" spans="1:19">
      <c r="I15" t="s">
        <v>130</v>
      </c>
      <c r="J15">
        <v>190</v>
      </c>
    </row>
    <row r="16" spans="1:19">
      <c r="I16" t="s">
        <v>128</v>
      </c>
      <c r="J16">
        <f>J14+J15</f>
        <v>200</v>
      </c>
      <c r="K16" s="6"/>
    </row>
    <row r="17" spans="9:10">
      <c r="I17" t="s">
        <v>131</v>
      </c>
      <c r="J17">
        <v>50</v>
      </c>
    </row>
    <row r="18" spans="9:10">
      <c r="I18" t="s">
        <v>132</v>
      </c>
      <c r="J18">
        <f>J14+J15+J17</f>
        <v>250</v>
      </c>
    </row>
    <row r="19" spans="9:10">
      <c r="I19" t="s">
        <v>133</v>
      </c>
      <c r="J19" s="7">
        <f>J18/J16</f>
        <v>1.25</v>
      </c>
    </row>
  </sheetData>
  <sortState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showRuler="0" workbookViewId="0">
      <selection activeCell="H29" sqref="H29"/>
    </sheetView>
  </sheetViews>
  <sheetFormatPr baseColWidth="10" defaultRowHeight="15" x14ac:dyDescent="0"/>
  <cols>
    <col min="4" max="4" width="19.1640625" customWidth="1"/>
    <col min="7" max="7" width="14.1640625" customWidth="1"/>
    <col min="10" max="10" width="13.6640625" customWidth="1"/>
    <col min="11" max="11" width="13.6640625" style="3" customWidth="1"/>
  </cols>
  <sheetData>
    <row r="1" spans="1:21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Ruler="0" workbookViewId="0">
      <selection activeCell="E1" sqref="E1:J27"/>
    </sheetView>
  </sheetViews>
  <sheetFormatPr baseColWidth="10" defaultRowHeight="15" x14ac:dyDescent="0"/>
  <cols>
    <col min="4" max="4" width="12.83203125" bestFit="1" customWidth="1"/>
    <col min="5" max="5" width="12.83203125" style="25" customWidth="1"/>
    <col min="10" max="10" width="15.832031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Ruler="0" topLeftCell="C1" workbookViewId="0">
      <selection activeCell="G2" sqref="G2:G15"/>
    </sheetView>
  </sheetViews>
  <sheetFormatPr baseColWidth="10" defaultRowHeight="15" x14ac:dyDescent="0"/>
  <cols>
    <col min="2" max="2" width="21.5" customWidth="1"/>
    <col min="4" max="4" width="22" customWidth="1"/>
    <col min="7" max="7" width="23.83203125" customWidth="1"/>
  </cols>
  <sheetData>
    <row r="1" spans="1:18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tabSelected="1" showRuler="0" topLeftCell="A9" workbookViewId="0">
      <selection activeCell="M34" sqref="M34"/>
    </sheetView>
  </sheetViews>
  <sheetFormatPr baseColWidth="10" defaultRowHeight="15" x14ac:dyDescent="0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21.5" style="182" customWidth="1"/>
    <col min="9" max="9" width="12.1640625" style="182" customWidth="1"/>
    <col min="10" max="10" width="14.6640625" style="182" customWidth="1"/>
    <col min="11" max="11" width="24" style="184" customWidth="1"/>
    <col min="12" max="12" width="24.33203125" style="185" customWidth="1"/>
    <col min="13" max="13" width="89.83203125" style="182" customWidth="1"/>
    <col min="14" max="14" width="31.83203125" style="182" customWidth="1"/>
    <col min="15" max="16384" width="10.83203125" style="182"/>
  </cols>
  <sheetData>
    <row r="1" spans="1:16" s="132" customFormat="1" ht="42" customHeight="1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177</v>
      </c>
      <c r="I1" s="128" t="s">
        <v>356</v>
      </c>
      <c r="J1" s="128" t="s">
        <v>357</v>
      </c>
      <c r="K1" s="130" t="s">
        <v>321</v>
      </c>
      <c r="L1" s="131" t="s">
        <v>322</v>
      </c>
      <c r="M1" s="128" t="s">
        <v>274</v>
      </c>
      <c r="N1" s="65" t="s">
        <v>260</v>
      </c>
    </row>
    <row r="2" spans="1:16" s="140" customFormat="1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4" t="s">
        <v>261</v>
      </c>
      <c r="I2" s="136">
        <v>42833</v>
      </c>
      <c r="J2" s="136">
        <v>43186</v>
      </c>
      <c r="K2" s="137">
        <v>84</v>
      </c>
      <c r="L2" s="138">
        <f>K2*46</f>
        <v>3864</v>
      </c>
      <c r="M2" s="134"/>
      <c r="N2" s="139"/>
      <c r="P2" s="139"/>
    </row>
    <row r="3" spans="1:16" s="140" customFormat="1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4" t="s">
        <v>261</v>
      </c>
      <c r="I3" s="136">
        <v>42833</v>
      </c>
      <c r="J3" s="136">
        <v>43186</v>
      </c>
      <c r="K3" s="137">
        <v>43.9</v>
      </c>
      <c r="L3" s="138">
        <f>K3*46</f>
        <v>2019.3999999999999</v>
      </c>
      <c r="M3" s="134"/>
      <c r="N3" s="139"/>
      <c r="P3" s="139"/>
    </row>
    <row r="4" spans="1:16" s="140" customFormat="1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4" t="s">
        <v>261</v>
      </c>
      <c r="I4" s="136">
        <v>42833</v>
      </c>
      <c r="J4" s="136">
        <v>43186</v>
      </c>
      <c r="K4" s="137">
        <v>56</v>
      </c>
      <c r="L4" s="138">
        <f>K4*46</f>
        <v>2576</v>
      </c>
      <c r="M4" s="134"/>
      <c r="N4" s="139"/>
      <c r="P4" s="139"/>
    </row>
    <row r="5" spans="1:16" s="140" customFormat="1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4" t="s">
        <v>261</v>
      </c>
      <c r="I5" s="136">
        <v>42833</v>
      </c>
      <c r="J5" s="136">
        <v>43186</v>
      </c>
      <c r="K5" s="137">
        <v>24.2</v>
      </c>
      <c r="L5" s="138">
        <f>K5*46</f>
        <v>1113.2</v>
      </c>
      <c r="M5" s="134"/>
      <c r="N5" s="139"/>
      <c r="P5" s="139"/>
    </row>
    <row r="6" spans="1:16" s="140" customFormat="1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4" t="s">
        <v>261</v>
      </c>
      <c r="I6" s="136">
        <v>42833</v>
      </c>
      <c r="J6" s="136">
        <v>43186</v>
      </c>
      <c r="K6" s="137">
        <v>33.200000000000003</v>
      </c>
      <c r="L6" s="138">
        <f>K6*46</f>
        <v>1527.2</v>
      </c>
      <c r="M6" s="134"/>
      <c r="N6" s="139"/>
      <c r="P6" s="139"/>
    </row>
    <row r="7" spans="1:16" s="148" customFormat="1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2" t="s">
        <v>261</v>
      </c>
      <c r="I7" s="144">
        <v>42833</v>
      </c>
      <c r="J7" s="144">
        <v>43186</v>
      </c>
      <c r="K7" s="145">
        <v>76</v>
      </c>
      <c r="L7" s="146">
        <f>K7*46</f>
        <v>3496</v>
      </c>
      <c r="M7" s="142"/>
      <c r="N7" s="147"/>
      <c r="P7" s="147"/>
    </row>
    <row r="8" spans="1:16" s="148" customFormat="1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2" t="s">
        <v>261</v>
      </c>
      <c r="I8" s="144">
        <v>42833</v>
      </c>
      <c r="J8" s="144">
        <v>43186</v>
      </c>
      <c r="K8" s="145">
        <v>51</v>
      </c>
      <c r="L8" s="146">
        <f>K8*46</f>
        <v>2346</v>
      </c>
      <c r="M8" s="142"/>
      <c r="N8" s="147"/>
      <c r="P8" s="147"/>
    </row>
    <row r="9" spans="1:16" s="148" customFormat="1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2" t="s">
        <v>261</v>
      </c>
      <c r="I9" s="144">
        <v>42833</v>
      </c>
      <c r="J9" s="144">
        <v>43186</v>
      </c>
      <c r="K9" s="145">
        <v>34.6</v>
      </c>
      <c r="L9" s="146">
        <f>K9*46</f>
        <v>1591.6000000000001</v>
      </c>
      <c r="M9" s="142"/>
      <c r="N9" s="147"/>
      <c r="P9" s="147"/>
    </row>
    <row r="10" spans="1:16" s="148" customFormat="1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2" t="s">
        <v>261</v>
      </c>
      <c r="I10" s="144">
        <v>42833</v>
      </c>
      <c r="J10" s="144">
        <v>43186</v>
      </c>
      <c r="K10" s="145">
        <v>49.6</v>
      </c>
      <c r="L10" s="146">
        <f>K10*46</f>
        <v>2281.6</v>
      </c>
      <c r="M10" s="142"/>
      <c r="N10" s="147"/>
      <c r="P10" s="147"/>
    </row>
    <row r="11" spans="1:16" s="148" customFormat="1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2" t="s">
        <v>261</v>
      </c>
      <c r="I11" s="144">
        <v>42833</v>
      </c>
      <c r="J11" s="144">
        <v>43186</v>
      </c>
      <c r="K11" s="145">
        <v>57</v>
      </c>
      <c r="L11" s="146">
        <f>K11*46</f>
        <v>2622</v>
      </c>
      <c r="M11" s="142"/>
      <c r="N11" s="147"/>
      <c r="P11" s="147"/>
    </row>
    <row r="12" spans="1:16" s="148" customFormat="1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2" t="s">
        <v>261</v>
      </c>
      <c r="I12" s="144">
        <v>42833</v>
      </c>
      <c r="J12" s="144">
        <v>43186</v>
      </c>
      <c r="K12" s="145">
        <v>18.3</v>
      </c>
      <c r="L12" s="146">
        <f>K12*46</f>
        <v>841.80000000000007</v>
      </c>
      <c r="M12" s="142"/>
      <c r="N12" s="147"/>
      <c r="P12" s="147"/>
    </row>
    <row r="13" spans="1:16" s="148" customFormat="1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2" t="s">
        <v>261</v>
      </c>
      <c r="I13" s="144">
        <v>42833</v>
      </c>
      <c r="J13" s="144">
        <v>43186</v>
      </c>
      <c r="K13" s="145">
        <v>19.600000000000001</v>
      </c>
      <c r="L13" s="146">
        <f>K13*46</f>
        <v>901.6</v>
      </c>
      <c r="M13" s="142"/>
      <c r="N13" s="147"/>
      <c r="P13" s="147"/>
    </row>
    <row r="14" spans="1:16" s="30" customFormat="1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27" t="s">
        <v>261</v>
      </c>
      <c r="I14" s="32">
        <v>42833</v>
      </c>
      <c r="J14" s="32" t="s">
        <v>358</v>
      </c>
      <c r="K14" s="58" t="s">
        <v>74</v>
      </c>
      <c r="L14" s="108" t="s">
        <v>74</v>
      </c>
      <c r="M14" s="27"/>
      <c r="N14" s="34"/>
      <c r="P14" s="34"/>
    </row>
    <row r="15" spans="1:16" s="156" customFormat="1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0" t="s">
        <v>261</v>
      </c>
      <c r="I15" s="152">
        <v>42833</v>
      </c>
      <c r="J15" s="152">
        <v>43186</v>
      </c>
      <c r="K15" s="153">
        <v>63</v>
      </c>
      <c r="L15" s="154">
        <f>K15*46</f>
        <v>2898</v>
      </c>
      <c r="M15" s="150"/>
      <c r="N15" s="155"/>
      <c r="P15" s="155"/>
    </row>
    <row r="16" spans="1:16" s="156" customFormat="1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0" t="s">
        <v>261</v>
      </c>
      <c r="I16" s="152">
        <v>42833</v>
      </c>
      <c r="J16" s="152">
        <v>43186</v>
      </c>
      <c r="K16" s="153">
        <v>46.5</v>
      </c>
      <c r="L16" s="154">
        <f>K16*46</f>
        <v>2139</v>
      </c>
      <c r="M16" s="150"/>
      <c r="N16" s="155"/>
      <c r="P16" s="155"/>
    </row>
    <row r="17" spans="1:16" s="156" customFormat="1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0" t="s">
        <v>261</v>
      </c>
      <c r="I17" s="152">
        <v>42833</v>
      </c>
      <c r="J17" s="152">
        <v>43186</v>
      </c>
      <c r="K17" s="153">
        <v>28.6</v>
      </c>
      <c r="L17" s="154">
        <f>K17*46</f>
        <v>1315.6000000000001</v>
      </c>
      <c r="M17" s="150"/>
      <c r="N17" s="155"/>
      <c r="P17" s="155"/>
    </row>
    <row r="18" spans="1:16" s="156" customFormat="1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0" t="s">
        <v>261</v>
      </c>
      <c r="I18" s="152">
        <v>42833</v>
      </c>
      <c r="J18" s="152">
        <v>43186</v>
      </c>
      <c r="K18" s="153">
        <v>47</v>
      </c>
      <c r="L18" s="154">
        <f>K18*46</f>
        <v>2162</v>
      </c>
      <c r="M18" s="150"/>
      <c r="N18" s="155"/>
      <c r="P18" s="155"/>
    </row>
    <row r="19" spans="1:16" s="156" customFormat="1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0" t="s">
        <v>261</v>
      </c>
      <c r="I19" s="152">
        <v>42833</v>
      </c>
      <c r="J19" s="152" t="s">
        <v>358</v>
      </c>
      <c r="K19" s="153" t="s">
        <v>74</v>
      </c>
      <c r="L19" s="154" t="s">
        <v>74</v>
      </c>
      <c r="M19" s="150"/>
      <c r="N19" s="155"/>
      <c r="P19" s="155"/>
    </row>
    <row r="20" spans="1:16" s="156" customFormat="1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0" t="s">
        <v>261</v>
      </c>
      <c r="I20" s="152">
        <v>42833</v>
      </c>
      <c r="J20" s="152" t="s">
        <v>358</v>
      </c>
      <c r="K20" s="153" t="s">
        <v>74</v>
      </c>
      <c r="L20" s="154" t="s">
        <v>74</v>
      </c>
      <c r="M20" s="150"/>
      <c r="N20" s="155"/>
      <c r="P20" s="155"/>
    </row>
    <row r="21" spans="1:16" s="115" customFormat="1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1" t="s">
        <v>261</v>
      </c>
      <c r="I21" s="113">
        <v>42833</v>
      </c>
      <c r="J21" s="113">
        <v>43186</v>
      </c>
      <c r="K21" s="116">
        <v>69</v>
      </c>
      <c r="L21" s="117">
        <f>K21*46</f>
        <v>3174</v>
      </c>
      <c r="M21" s="111"/>
    </row>
    <row r="22" spans="1:16" s="115" customFormat="1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1" t="s">
        <v>261</v>
      </c>
      <c r="I22" s="113">
        <v>42833</v>
      </c>
      <c r="J22" s="113">
        <v>43186</v>
      </c>
      <c r="K22" s="116" t="s">
        <v>340</v>
      </c>
      <c r="L22" s="117" t="s">
        <v>74</v>
      </c>
      <c r="M22" s="111"/>
    </row>
    <row r="23" spans="1:16" s="115" customFormat="1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1" t="s">
        <v>261</v>
      </c>
      <c r="I23" s="113">
        <v>42833</v>
      </c>
      <c r="J23" s="113">
        <v>43186</v>
      </c>
      <c r="K23" s="116">
        <v>47.6</v>
      </c>
      <c r="L23" s="117">
        <f>K23*46</f>
        <v>2189.6</v>
      </c>
      <c r="M23" s="111"/>
    </row>
    <row r="24" spans="1:16" s="115" customFormat="1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1" t="s">
        <v>261</v>
      </c>
      <c r="I24" s="113">
        <v>42833</v>
      </c>
      <c r="J24" s="113" t="s">
        <v>358</v>
      </c>
      <c r="K24" s="109" t="s">
        <v>74</v>
      </c>
      <c r="L24" s="117"/>
      <c r="M24" s="111"/>
    </row>
    <row r="25" spans="1:16" s="115" customFormat="1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1" t="s">
        <v>261</v>
      </c>
      <c r="I25" s="113">
        <v>42833</v>
      </c>
      <c r="J25" s="113">
        <v>43186</v>
      </c>
      <c r="K25" s="116">
        <v>83</v>
      </c>
      <c r="L25" s="117">
        <f>K25*46</f>
        <v>3818</v>
      </c>
      <c r="M25" s="111"/>
      <c r="N25" s="114"/>
      <c r="P25" s="114"/>
    </row>
    <row r="26" spans="1:16" s="166" customFormat="1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1" t="s">
        <v>279</v>
      </c>
      <c r="I26" s="163">
        <v>42905</v>
      </c>
      <c r="J26" s="163">
        <v>43189</v>
      </c>
      <c r="K26" s="164">
        <v>61.2</v>
      </c>
      <c r="L26" s="165">
        <f>K26*(20-1)</f>
        <v>1162.8</v>
      </c>
      <c r="M26" s="161" t="s">
        <v>282</v>
      </c>
    </row>
    <row r="27" spans="1:16" s="166" customFormat="1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1" t="s">
        <v>279</v>
      </c>
      <c r="I27" s="163">
        <v>42878</v>
      </c>
      <c r="J27" s="163">
        <v>43189</v>
      </c>
      <c r="K27" s="164">
        <v>71</v>
      </c>
      <c r="L27" s="165">
        <f>K27*(20-1)</f>
        <v>1349</v>
      </c>
      <c r="M27" s="161" t="s">
        <v>282</v>
      </c>
    </row>
    <row r="28" spans="1:16" s="166" customFormat="1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1" t="s">
        <v>279</v>
      </c>
      <c r="I28" s="163">
        <v>42901</v>
      </c>
      <c r="J28" s="163">
        <v>43189</v>
      </c>
      <c r="K28" s="164">
        <v>122</v>
      </c>
      <c r="L28" s="165">
        <f>K28*(20-1)</f>
        <v>2318</v>
      </c>
      <c r="M28" s="161" t="s">
        <v>282</v>
      </c>
    </row>
    <row r="29" spans="1:16" s="172" customFormat="1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8" t="s">
        <v>279</v>
      </c>
      <c r="I29" s="169">
        <v>42892</v>
      </c>
      <c r="J29" s="169">
        <v>43189</v>
      </c>
      <c r="K29" s="170" t="s">
        <v>340</v>
      </c>
      <c r="L29" s="171" t="s">
        <v>74</v>
      </c>
      <c r="M29" s="168"/>
    </row>
    <row r="30" spans="1:16" s="180" customFormat="1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5" t="s">
        <v>279</v>
      </c>
      <c r="I30" s="177">
        <v>42876</v>
      </c>
      <c r="J30" s="177">
        <v>43189</v>
      </c>
      <c r="K30" s="178">
        <v>72.2</v>
      </c>
      <c r="L30" s="179">
        <f>K30*(20-1)</f>
        <v>1371.8</v>
      </c>
      <c r="M30" s="175" t="s">
        <v>283</v>
      </c>
    </row>
    <row r="31" spans="1:16" s="180" customFormat="1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5" t="s">
        <v>279</v>
      </c>
      <c r="I31" s="177">
        <v>42886</v>
      </c>
      <c r="J31" s="177">
        <v>43189</v>
      </c>
      <c r="K31" s="178" t="s">
        <v>340</v>
      </c>
      <c r="L31" s="179" t="s">
        <v>74</v>
      </c>
      <c r="M31" s="175"/>
    </row>
    <row r="32" spans="1:16" s="180" customFormat="1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5" t="s">
        <v>279</v>
      </c>
      <c r="I32" s="177">
        <v>42910</v>
      </c>
      <c r="J32" s="177">
        <v>43189</v>
      </c>
      <c r="K32" s="178" t="s">
        <v>340</v>
      </c>
      <c r="L32" s="179" t="s">
        <v>74</v>
      </c>
      <c r="M32" s="175"/>
    </row>
    <row r="33" spans="1:13" s="180" customFormat="1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5" t="s">
        <v>279</v>
      </c>
      <c r="I33" s="177">
        <v>42882</v>
      </c>
      <c r="J33" s="177">
        <v>43189</v>
      </c>
      <c r="K33" s="178">
        <v>194</v>
      </c>
      <c r="L33" s="179">
        <f>K33*(20-1)</f>
        <v>3686</v>
      </c>
      <c r="M33" s="175" t="s">
        <v>282</v>
      </c>
    </row>
  </sheetData>
  <sortState ref="A21:O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2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QubitData_2018-04-02_11-21-01.c</vt:lpstr>
      <vt:lpstr>QuantSeq-Samples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2018-04-04T16:45:00Z</cp:lastPrinted>
  <dcterms:created xsi:type="dcterms:W3CDTF">2018-02-16T02:30:00Z</dcterms:created>
  <dcterms:modified xsi:type="dcterms:W3CDTF">2018-04-09T07:34:08Z</dcterms:modified>
</cp:coreProperties>
</file>