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7160" yWindow="0" windowWidth="16580" windowHeight="15320" tabRatio="1000" activeTab="5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5-week-survival" sheetId="12" r:id="rId10"/>
    <sheet name="7-week-survival" sheetId="13" r:id="rId11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5" l="1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6" i="5"/>
  <c r="F97" i="5"/>
  <c r="F95" i="5"/>
  <c r="F94" i="5"/>
  <c r="F93" i="5"/>
  <c r="F92" i="5"/>
  <c r="F91" i="5"/>
  <c r="F90" i="5"/>
  <c r="F89" i="5"/>
  <c r="F88" i="5"/>
  <c r="F87" i="5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2" i="12"/>
  <c r="C140" i="13"/>
  <c r="C141" i="13"/>
  <c r="C142" i="13"/>
  <c r="C143" i="13"/>
  <c r="C144" i="13"/>
  <c r="C145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89" i="13"/>
  <c r="C90" i="13"/>
  <c r="C91" i="13"/>
  <c r="C92" i="13"/>
  <c r="C93" i="13"/>
  <c r="C94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J2" i="12"/>
  <c r="L143" i="13"/>
  <c r="L140" i="13"/>
  <c r="L137" i="13"/>
  <c r="L134" i="13"/>
  <c r="L131" i="13"/>
  <c r="L128" i="13"/>
  <c r="L125" i="13"/>
  <c r="L122" i="13"/>
  <c r="L119" i="13"/>
  <c r="L116" i="13"/>
  <c r="L113" i="13"/>
  <c r="L110" i="13"/>
  <c r="L107" i="13"/>
  <c r="L104" i="13"/>
  <c r="L101" i="13"/>
  <c r="L98" i="13"/>
  <c r="L95" i="13"/>
  <c r="L92" i="13"/>
  <c r="L89" i="13"/>
  <c r="L86" i="13"/>
  <c r="L83" i="13"/>
  <c r="L80" i="13"/>
  <c r="L77" i="13"/>
  <c r="L74" i="13"/>
  <c r="L71" i="13"/>
  <c r="L68" i="13"/>
  <c r="L65" i="13"/>
  <c r="L62" i="13"/>
  <c r="L59" i="13"/>
  <c r="L56" i="13"/>
  <c r="L53" i="13"/>
  <c r="L50" i="13"/>
  <c r="L47" i="13"/>
  <c r="L44" i="13"/>
  <c r="L41" i="13"/>
  <c r="L38" i="13"/>
  <c r="L35" i="13"/>
  <c r="L32" i="13"/>
  <c r="L29" i="13"/>
  <c r="L26" i="13"/>
  <c r="L23" i="13"/>
  <c r="L20" i="13"/>
  <c r="L17" i="13"/>
  <c r="L14" i="13"/>
  <c r="L11" i="13"/>
  <c r="L8" i="13"/>
  <c r="L5" i="13"/>
  <c r="L2" i="13"/>
  <c r="R56" i="4"/>
  <c r="P56" i="4"/>
  <c r="M56" i="4"/>
  <c r="L56" i="4"/>
  <c r="J106" i="12"/>
  <c r="J105" i="12"/>
  <c r="J104" i="12"/>
  <c r="J103" i="12"/>
  <c r="J102" i="12"/>
  <c r="J101" i="12"/>
  <c r="R54" i="4"/>
  <c r="P54" i="4"/>
  <c r="L54" i="4"/>
  <c r="M54" i="4"/>
  <c r="R53" i="4"/>
  <c r="P53" i="4"/>
  <c r="P52" i="4"/>
  <c r="L53" i="4"/>
  <c r="M53" i="4"/>
  <c r="J96" i="12"/>
  <c r="J143" i="12"/>
  <c r="J137" i="12"/>
  <c r="J136" i="12"/>
  <c r="J138" i="12"/>
  <c r="J139" i="12"/>
  <c r="J140" i="12"/>
  <c r="J141" i="12"/>
  <c r="J142" i="12"/>
  <c r="J144" i="12"/>
  <c r="J145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0" i="12"/>
  <c r="J99" i="12"/>
  <c r="J98" i="12"/>
  <c r="J97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R52" i="4"/>
  <c r="L52" i="4"/>
  <c r="M52" i="4"/>
  <c r="R51" i="4"/>
  <c r="L51" i="4"/>
  <c r="M51" i="4"/>
  <c r="P51" i="4"/>
  <c r="L50" i="4"/>
  <c r="M50" i="4"/>
  <c r="R50" i="4"/>
  <c r="P50" i="4"/>
  <c r="R49" i="4"/>
  <c r="L49" i="4"/>
  <c r="M49" i="4"/>
  <c r="P49" i="4"/>
  <c r="P48" i="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P47" i="4"/>
  <c r="P46" i="4"/>
  <c r="L22" i="9"/>
  <c r="K22" i="9"/>
  <c r="P44" i="4"/>
  <c r="P43" i="4"/>
  <c r="I20" i="8"/>
  <c r="J20" i="8"/>
  <c r="H20" i="8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S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E18" i="9"/>
  <c r="F18" i="9"/>
  <c r="E17" i="9"/>
  <c r="F17" i="9"/>
  <c r="E16" i="9"/>
  <c r="F16" i="9"/>
  <c r="E15" i="9"/>
  <c r="F15" i="9"/>
  <c r="E14" i="9"/>
  <c r="F14" i="9"/>
  <c r="E13" i="9"/>
  <c r="F13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10" i="9"/>
  <c r="F10" i="9"/>
  <c r="E9" i="9"/>
  <c r="F9" i="9"/>
  <c r="E8" i="9"/>
  <c r="F8" i="9"/>
  <c r="E7" i="9"/>
  <c r="F7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1" i="9"/>
  <c r="F11" i="9"/>
  <c r="E6" i="9"/>
  <c r="F6" i="9"/>
  <c r="R26" i="4"/>
  <c r="M26" i="4"/>
  <c r="P146" i="3"/>
  <c r="Q146" i="3"/>
  <c r="R146" i="3"/>
  <c r="T146" i="3"/>
  <c r="P145" i="3"/>
  <c r="Q145" i="3"/>
  <c r="R145" i="3"/>
  <c r="T145" i="3"/>
  <c r="P27" i="4"/>
  <c r="E5" i="9"/>
  <c r="F5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SOME - COUNT WAS 645 BUT IS LIKELY LOW DUE TO SPILL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<sst xmlns="http://schemas.openxmlformats.org/spreadsheetml/2006/main" count="1989" uniqueCount="397">
  <si>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</si>
  <si>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</si>
  <si>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</si>
  <si>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</si>
  <si>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</si>
  <si>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</si>
  <si>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</si>
  <si>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</si>
  <si>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</si>
  <si>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</si>
  <si>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</si>
  <si>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</si>
  <si>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</si>
  <si>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</si>
  <si>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</si>
  <si>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</si>
  <si>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</si>
  <si>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</si>
  <si>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</si>
  <si>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</si>
  <si>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</si>
  <si>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</si>
  <si>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</si>
  <si>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</si>
  <si>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</si>
  <si>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</si>
  <si>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</si>
  <si>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</si>
  <si>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</si>
  <si>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</si>
  <si>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</si>
  <si>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</si>
  <si>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</si>
  <si>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</si>
  <si>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</si>
  <si>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</si>
  <si>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</si>
  <si>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</si>
  <si>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</si>
  <si>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</si>
  <si>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</si>
  <si>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</si>
  <si>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</si>
  <si>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</si>
  <si>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</si>
  <si>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</si>
  <si>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</si>
  <si>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</si>
  <si>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</si>
  <si>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</si>
  <si>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</si>
  <si>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</si>
  <si>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</si>
  <si>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</si>
  <si>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</si>
  <si>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</si>
  <si>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</si>
  <si>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</si>
  <si>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</si>
  <si>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</si>
  <si>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</si>
  <si>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</si>
  <si>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</si>
  <si>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</si>
  <si>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</si>
  <si>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</si>
  <si>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</si>
  <si>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</si>
  <si>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</si>
  <si>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</si>
  <si>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</si>
  <si>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</si>
  <si>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</si>
  <si>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</si>
  <si>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</si>
  <si>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</si>
  <si>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</si>
  <si>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</si>
  <si>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</si>
  <si>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</si>
  <si>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</si>
  <si>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</si>
  <si>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</si>
  <si>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</si>
  <si>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</si>
  <si>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</si>
  <si>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</si>
  <si>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</si>
  <si>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</si>
  <si>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</si>
  <si>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</si>
  <si>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</si>
  <si>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</si>
  <si>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</si>
  <si>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</si>
  <si>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</si>
  <si>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</si>
  <si>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</si>
  <si>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</si>
  <si>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</si>
  <si>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</si>
  <si>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</si>
  <si>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</si>
  <si>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</si>
  <si>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</si>
  <si>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</si>
  <si>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</si>
  <si>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</si>
  <si>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</si>
  <si>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</si>
  <si>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</si>
  <si>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</si>
  <si>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</si>
  <si>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</si>
  <si>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</si>
  <si>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</si>
  <si>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</si>
  <si>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</si>
  <si>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</si>
  <si>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</si>
  <si>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</si>
  <si>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</si>
  <si>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</si>
  <si>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</si>
  <si>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</si>
  <si>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</si>
  <si>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</si>
  <si>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</si>
  <si>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</si>
  <si>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</si>
  <si>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</si>
  <si>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</si>
  <si>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</si>
  <si>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</si>
  <si>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</si>
  <si>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</si>
  <si>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</si>
  <si>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</si>
  <si>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</si>
  <si>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</si>
  <si>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</si>
  <si>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</si>
  <si>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</si>
  <si>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</si>
  <si>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</si>
  <si>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</si>
  <si>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</si>
  <si>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</si>
  <si>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</si>
  <si>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</si>
  <si>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</si>
  <si>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</si>
  <si>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</si>
  <si>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</si>
  <si>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</si>
  <si>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</si>
  <si>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</si>
  <si>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</si>
  <si>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</si>
  <si>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</si>
  <si>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</si>
  <si>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</si>
  <si>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</si>
  <si>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</si>
  <si>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</si>
  <si>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</si>
  <si>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</si>
  <si>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</si>
  <si>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</si>
  <si>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</si>
  <si>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</si>
  <si>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</si>
  <si>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</si>
  <si>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</si>
  <si>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</si>
  <si>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</si>
  <si>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</si>
  <si>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</si>
  <si>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</si>
  <si>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</si>
  <si>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</si>
  <si>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</si>
  <si>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</si>
  <si>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</si>
  <si>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</si>
  <si>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</si>
  <si>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</si>
  <si>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</si>
  <si>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</si>
  <si>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</si>
  <si>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</si>
  <si>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</si>
  <si>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</si>
  <si>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</si>
  <si>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</si>
  <si>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</si>
  <si>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</si>
  <si>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</si>
  <si>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</si>
  <si>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</si>
  <si>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</si>
  <si>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</si>
  <si>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</si>
  <si>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</si>
  <si>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</si>
  <si>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</si>
  <si>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</si>
  <si>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</si>
  <si>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</si>
  <si>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</si>
  <si>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</si>
  <si>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</si>
  <si>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</si>
  <si>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</si>
  <si>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</si>
  <si>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</si>
  <si>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</si>
  <si>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</si>
  <si>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</si>
  <si>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</si>
  <si>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</si>
  <si>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</si>
  <si>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</si>
  <si>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</si>
  <si>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</si>
  <si>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</si>
  <si>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</si>
  <si>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</si>
  <si>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</si>
  <si>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</si>
  <si>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none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</si>
  <si>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</si>
  <si>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</si>
  <si>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</si>
  <si>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</si>
  <si>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</si>
  <si>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</si>
  <si>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</si>
  <si>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</si>
  <si>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</si>
  <si>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</si>
  <si>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</si>
  <si>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</si>
  <si>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</si>
  <si>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</si>
  <si>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</si>
  <si>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</si>
  <si>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</si>
  <si>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</si>
  <si>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</si>
  <si>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</si>
  <si>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</si>
  <si>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</si>
  <si>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</si>
  <si>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</si>
  <si>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</si>
  <si>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</si>
  <si>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</si>
  <si>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</si>
  <si>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</si>
  <si>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</si>
  <si>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</si>
  <si>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</si>
  <si>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</si>
  <si>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</si>
  <si>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</si>
  <si>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</si>
  <si>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</si>
  <si>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</si>
  <si>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</si>
  <si>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</si>
  <si>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</si>
  <si>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</si>
  <si>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</si>
  <si>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</si>
  <si>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</si>
  <si>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</si>
  <si>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</si>
  <si>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</si>
  <si>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</si>
  <si>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</si>
  <si>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</si>
  <si>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</si>
  <si>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</si>
  <si>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</si>
  <si>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</si>
  <si>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</si>
  <si>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</si>
  <si>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</si>
  <si>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</si>
  <si>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</si>
  <si>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</si>
  <si>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</si>
  <si>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</si>
  <si>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</si>
  <si>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</si>
  <si>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</si>
  <si>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</si>
  <si>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</si>
  <si>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</si>
  <si>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</si>
  <si>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</si>
  <si>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</si>
  <si>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</si>
  <si>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</si>
  <si>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</si>
  <si>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</si>
  <si>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</si>
  <si>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</si>
  <si>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</si>
  <si>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</si>
  <si>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</si>
  <si>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</si>
  <si>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</si>
  <si>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</si>
  <si>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</si>
  <si>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</si>
  <si>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</si>
  <si>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</si>
  <si>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</si>
  <si>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</si>
  <si>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</si>
  <si>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</si>
  <si>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</si>
  <si>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</si>
  <si>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</si>
  <si>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</si>
  <si>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</si>
  <si>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</si>
  <si>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</si>
  <si>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</si>
  <si>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</si>
  <si>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</si>
  <si>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</si>
  <si>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</si>
  <si>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</si>
  <si>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</si>
  <si>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</si>
  <si>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</si>
  <si>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</si>
  <si>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</si>
  <si>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</si>
  <si>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</si>
  <si>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</si>
  <si>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</si>
  <si>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</si>
  <si>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</si>
  <si>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</si>
  <si>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</si>
  <si>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</si>
  <si>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</si>
  <si>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</si>
  <si>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</si>
  <si>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</si>
  <si>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</si>
  <si>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</si>
  <si>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</si>
  <si>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</si>
  <si>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</si>
  <si>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</si>
  <si>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</si>
  <si>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</si>
  <si>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</si>
  <si>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</si>
  <si>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</si>
  <si>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</si>
  <si>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</si>
  <si>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</si>
  <si>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</si>
  <si>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</si>
  <si>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</si>
  <si>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</si>
  <si>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</si>
  <si>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</si>
  <si>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</si>
  <si>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B1-6A</t>
  </si>
  <si>
    <t>B1-6B</t>
  </si>
  <si>
    <t>B1-6C</t>
  </si>
  <si>
    <t>A2-4A</t>
  </si>
  <si>
    <t>A2-4B</t>
  </si>
  <si>
    <t>A2-4C</t>
  </si>
  <si>
    <t>Whoops, accidentally undid these counts, but it was 100k cells/mL</t>
  </si>
  <si>
    <t>a ton (TBD)</t>
  </si>
  <si>
    <t>Live.50.days</t>
  </si>
  <si>
    <t>Singles.50.days</t>
  </si>
  <si>
    <t>Silo.50.days</t>
  </si>
  <si>
    <t>Screen.50.days</t>
  </si>
  <si>
    <t>Age.imaged.final.count</t>
  </si>
  <si>
    <t>Date.imaged</t>
  </si>
  <si>
    <t>Age.initial.count</t>
  </si>
  <si>
    <t>Date.initial.count</t>
  </si>
  <si>
    <t>Date.stocked</t>
  </si>
  <si>
    <t>Singles.35.days</t>
  </si>
  <si>
    <t>Silo.35.days</t>
  </si>
  <si>
    <t>Screen.35.days</t>
  </si>
  <si>
    <t>Live.35.days</t>
  </si>
  <si>
    <t>Alive during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</si>
</sst>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154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8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0" fontId="0" fillId="0" borderId="0" xfId="0" applyBorder="1"/>
    <xf numFmtId="10" fontId="0" fillId="0" borderId="0" xfId="332" applyNumberFormat="1" applyFont="1" applyBorder="1"/>
    <xf numFmtId="0" fontId="0" fillId="0" borderId="0" xfId="0" applyFill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3" fillId="0" borderId="0" xfId="0" applyFont="1" applyBorder="1"/>
    <xf numFmtId="14" fontId="0" fillId="0" borderId="0" xfId="0" applyNumberFormat="1" applyBorder="1"/>
    <xf numFmtId="168" fontId="0" fillId="0" borderId="0" xfId="332" applyNumberFormat="1" applyFont="1" applyBorder="1"/>
    <xf numFmtId="164" fontId="0" fillId="2" borderId="0" xfId="1" applyNumberFormat="1" applyFont="1" applyFill="1" applyBorder="1"/>
    <xf numFmtId="10" fontId="4" fillId="0" borderId="0" xfId="0" applyNumberFormat="1" applyFont="1"/>
  </cellXfs>
  <cellStyles count="1154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  <c:pt idx="15">
                  <c:v>2.865671641791045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  <c:pt idx="8">
                  <c:v>0.142675898219212</c:v>
                </c:pt>
                <c:pt idx="9">
                  <c:v>0.014601585314977</c:v>
                </c:pt>
                <c:pt idx="10">
                  <c:v>0.119409219253839</c:v>
                </c:pt>
                <c:pt idx="11">
                  <c:v>-0.0354865782320593</c:v>
                </c:pt>
                <c:pt idx="12">
                  <c:v>0.0152507086061153</c:v>
                </c:pt>
                <c:pt idx="13">
                  <c:v>-0.0428802994602365</c:v>
                </c:pt>
                <c:pt idx="14">
                  <c:v>-0.0627699156202244</c:v>
                </c:pt>
                <c:pt idx="15">
                  <c:v>0.105416666666667</c:v>
                </c:pt>
                <c:pt idx="16">
                  <c:v>-0.105833333333333</c:v>
                </c:pt>
                <c:pt idx="17">
                  <c:v>0.0327287888263497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784216"/>
        <c:axId val="-2041097160"/>
      </c:scatterChart>
      <c:valAx>
        <c:axId val="-204378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-2041097160"/>
        <c:crosses val="autoZero"/>
        <c:crossBetween val="midCat"/>
      </c:valAx>
      <c:valAx>
        <c:axId val="-204109716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-204378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2.18858571428571E6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3.40895238095238E6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47240"/>
        <c:axId val="-2042444488"/>
      </c:lineChart>
      <c:dateAx>
        <c:axId val="-2042447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2444488"/>
        <c:crosses val="autoZero"/>
        <c:auto val="1"/>
        <c:lblOffset val="100"/>
        <c:baseTimeUnit val="days"/>
      </c:dateAx>
      <c:valAx>
        <c:axId val="-204244448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4244724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11830.19305019305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18426.76962676962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88056"/>
        <c:axId val="-2044277640"/>
      </c:lineChart>
      <c:dateAx>
        <c:axId val="-204428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4277640"/>
        <c:crosses val="autoZero"/>
        <c:auto val="1"/>
        <c:lblOffset val="100"/>
        <c:baseTimeUnit val="days"/>
      </c:dateAx>
      <c:valAx>
        <c:axId val="-20442776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442880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showRuler="0" workbookViewId="0">
      <selection activeCell="B15" sqref="B15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>
        <v>92</v>
      </c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>
        <v>93</v>
      </c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>
        <v>94</v>
      </c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>
        <v>95</v>
      </c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>
        <v>96</v>
      </c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>
        <v>97</v>
      </c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>
        <v>98</v>
      </c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>
        <v>99</v>
      </c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>
        <v>100</v>
      </c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>
        <v>101</v>
      </c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>
        <v>102</v>
      </c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>
        <v>103</v>
      </c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>
        <v>104</v>
      </c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>
        <v>105</v>
      </c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>
        <v>106</v>
      </c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>
        <v>107</v>
      </c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>
        <v>108</v>
      </c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>
        <v>109</v>
      </c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>
        <v>110</v>
      </c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>
        <v>111</v>
      </c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>
        <v>112</v>
      </c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>
        <v>113</v>
      </c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>
        <v>114</v>
      </c>
      <c r="V120" s="26">
        <v>3</v>
      </c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>
        <v>115</v>
      </c>
      <c r="V121" s="26">
        <v>2</v>
      </c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>
        <v>116</v>
      </c>
      <c r="V122" s="26">
        <v>3</v>
      </c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>
        <v>117</v>
      </c>
      <c r="V123" s="26">
        <v>3</v>
      </c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>
        <v>118</v>
      </c>
      <c r="V124" s="26">
        <v>2</v>
      </c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>
        <v>119</v>
      </c>
      <c r="V125" s="26">
        <v>3</v>
      </c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>
        <v>120</v>
      </c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>
        <v>121</v>
      </c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>
        <v>122</v>
      </c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>
        <v>123</v>
      </c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>
        <v>124</v>
      </c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>
        <v>125</v>
      </c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>
        <v>126</v>
      </c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>
        <v>127</v>
      </c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>
        <v>128</v>
      </c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>
        <v>129</v>
      </c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>
        <v>130</v>
      </c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>
        <v>131</v>
      </c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>
        <v>132</v>
      </c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>
        <v>133</v>
      </c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>
        <v>134</v>
      </c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>
        <v>135</v>
      </c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>
        <v>136</v>
      </c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>
        <v>137</v>
      </c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>
        <v>138</v>
      </c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>
        <v>139</v>
      </c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>
        <v>140</v>
      </c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  <c r="U147" s="31">
        <v>141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  <c r="U148" s="31">
        <v>142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>
        <v>143</v>
      </c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>
        <v>144</v>
      </c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>
        <v>145</v>
      </c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>
        <v>146</v>
      </c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>
        <v>147</v>
      </c>
      <c r="V153" s="82"/>
      <c r="W153" s="83"/>
    </row>
    <row r="154" spans="1:23">
      <c r="A154" s="34">
        <v>43214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  <c r="U154" s="31">
        <v>148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>
        <v>149</v>
      </c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>
        <v>150</v>
      </c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>
        <v>151</v>
      </c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>
        <v>152</v>
      </c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>
        <v>153</v>
      </c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>
        <v>154</v>
      </c>
      <c r="V160" s="82"/>
      <c r="W160" s="83"/>
    </row>
    <row r="161" spans="1:21">
      <c r="A161" s="34">
        <v>43217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U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showRuler="0" workbookViewId="0">
      <selection activeCell="N23" sqref="N23"/>
    </sheetView>
  </sheetViews>
  <sheetFormatPr baseColWidth="10" defaultRowHeight="15" x14ac:dyDescent="0"/>
  <cols>
    <col min="1" max="1" width="11.83203125" style="191" customWidth="1"/>
    <col min="2" max="2" width="15.33203125" style="191" customWidth="1"/>
    <col min="3" max="3" width="14.83203125" style="191" customWidth="1"/>
    <col min="4" max="4" width="10.83203125" style="191"/>
    <col min="5" max="6" width="10.83203125" style="191" customWidth="1"/>
    <col min="7" max="7" width="13.83203125" style="191" customWidth="1"/>
    <col min="8" max="8" width="15.33203125" style="191" customWidth="1"/>
    <col min="9" max="10" width="14.1640625" style="191" customWidth="1"/>
    <col min="11" max="23" width="10.83203125" style="191"/>
    <col min="24" max="24" width="10.83203125" style="191" customWidth="1"/>
    <col min="25" max="16384" width="10.83203125" style="191"/>
  </cols>
  <sheetData>
    <row r="1" spans="1:24" s="196" customFormat="1">
      <c r="A1" s="196" t="s">
        <v>391</v>
      </c>
      <c r="B1" s="196" t="s">
        <v>390</v>
      </c>
      <c r="C1" s="196" t="s">
        <v>389</v>
      </c>
      <c r="D1" s="196" t="s">
        <v>157</v>
      </c>
      <c r="E1" s="196" t="s">
        <v>316</v>
      </c>
      <c r="F1" s="196" t="s">
        <v>317</v>
      </c>
      <c r="G1" s="196" t="s">
        <v>392</v>
      </c>
      <c r="H1" s="196" t="s">
        <v>393</v>
      </c>
      <c r="I1" s="196" t="s">
        <v>394</v>
      </c>
      <c r="J1" s="196" t="s">
        <v>395</v>
      </c>
    </row>
    <row r="2" spans="1:24">
      <c r="A2" s="204">
        <v>43190</v>
      </c>
      <c r="B2" s="204">
        <v>43226</v>
      </c>
      <c r="C2" s="194">
        <f>B2-A2</f>
        <v>36</v>
      </c>
      <c r="D2" s="191" t="s">
        <v>231</v>
      </c>
      <c r="E2" s="191" t="s">
        <v>312</v>
      </c>
      <c r="F2" s="191" t="s">
        <v>29</v>
      </c>
      <c r="G2" s="191">
        <v>12</v>
      </c>
      <c r="H2" s="191">
        <v>60</v>
      </c>
      <c r="I2" s="191">
        <v>3</v>
      </c>
      <c r="J2" s="191">
        <f>SUM(G2:I2)</f>
        <v>75</v>
      </c>
      <c r="X2" s="205"/>
    </row>
    <row r="3" spans="1:24">
      <c r="A3" s="204">
        <v>43190</v>
      </c>
      <c r="B3" s="204">
        <v>43226</v>
      </c>
      <c r="C3" s="194">
        <f t="shared" ref="C3:C66" si="0">B3-A3</f>
        <v>36</v>
      </c>
      <c r="D3" s="191" t="s">
        <v>232</v>
      </c>
      <c r="E3" s="191" t="s">
        <v>312</v>
      </c>
      <c r="F3" s="191" t="s">
        <v>29</v>
      </c>
      <c r="G3" s="191">
        <v>16</v>
      </c>
      <c r="H3" s="191">
        <v>39</v>
      </c>
      <c r="I3" s="191">
        <v>8</v>
      </c>
      <c r="J3" s="191">
        <f>SUM(G3:I3)</f>
        <v>63</v>
      </c>
    </row>
    <row r="4" spans="1:24">
      <c r="A4" s="204">
        <v>43190</v>
      </c>
      <c r="B4" s="204">
        <v>43226</v>
      </c>
      <c r="C4" s="194">
        <f t="shared" si="0"/>
        <v>36</v>
      </c>
      <c r="D4" s="191" t="s">
        <v>233</v>
      </c>
      <c r="E4" s="191" t="s">
        <v>312</v>
      </c>
      <c r="F4" s="191" t="s">
        <v>29</v>
      </c>
      <c r="G4" s="191">
        <v>3</v>
      </c>
      <c r="H4" s="191">
        <v>39</v>
      </c>
      <c r="I4" s="191">
        <v>1</v>
      </c>
      <c r="J4" s="191">
        <f>SUM(G4:I4)</f>
        <v>43</v>
      </c>
    </row>
    <row r="5" spans="1:24">
      <c r="A5" s="204">
        <v>43191</v>
      </c>
      <c r="B5" s="204">
        <v>43226</v>
      </c>
      <c r="C5" s="194">
        <f t="shared" si="0"/>
        <v>35</v>
      </c>
      <c r="D5" s="191" t="s">
        <v>234</v>
      </c>
      <c r="E5" s="191" t="s">
        <v>313</v>
      </c>
      <c r="F5" s="191" t="s">
        <v>28</v>
      </c>
      <c r="G5" s="191">
        <v>2</v>
      </c>
      <c r="H5" s="191">
        <v>38</v>
      </c>
      <c r="I5" s="191">
        <v>0</v>
      </c>
      <c r="J5" s="191">
        <f>SUM(G5:I5)</f>
        <v>40</v>
      </c>
    </row>
    <row r="6" spans="1:24">
      <c r="A6" s="204">
        <v>43191</v>
      </c>
      <c r="B6" s="204">
        <v>43226</v>
      </c>
      <c r="C6" s="194">
        <f t="shared" si="0"/>
        <v>35</v>
      </c>
      <c r="D6" s="191" t="s">
        <v>235</v>
      </c>
      <c r="E6" s="191" t="s">
        <v>313</v>
      </c>
      <c r="F6" s="191" t="s">
        <v>28</v>
      </c>
      <c r="G6" s="191">
        <v>0</v>
      </c>
      <c r="H6" s="191">
        <v>20</v>
      </c>
      <c r="I6" s="191">
        <v>1</v>
      </c>
      <c r="J6" s="191">
        <f>SUM(G6:I6)</f>
        <v>21</v>
      </c>
    </row>
    <row r="7" spans="1:24">
      <c r="A7" s="204">
        <v>43191</v>
      </c>
      <c r="B7" s="204">
        <v>43226</v>
      </c>
      <c r="C7" s="194">
        <f t="shared" si="0"/>
        <v>35</v>
      </c>
      <c r="D7" s="191" t="s">
        <v>236</v>
      </c>
      <c r="E7" s="191" t="s">
        <v>313</v>
      </c>
      <c r="F7" s="191" t="s">
        <v>28</v>
      </c>
      <c r="G7" s="191">
        <v>1</v>
      </c>
      <c r="H7" s="191">
        <v>3</v>
      </c>
      <c r="I7" s="191">
        <v>0</v>
      </c>
      <c r="J7" s="191">
        <f>SUM(G7:I7)</f>
        <v>4</v>
      </c>
    </row>
    <row r="8" spans="1:24">
      <c r="A8" s="204">
        <v>43192</v>
      </c>
      <c r="B8" s="204">
        <v>43228</v>
      </c>
      <c r="C8" s="194">
        <f t="shared" si="0"/>
        <v>36</v>
      </c>
      <c r="D8" s="191" t="s">
        <v>237</v>
      </c>
      <c r="E8" s="191" t="s">
        <v>314</v>
      </c>
      <c r="F8" s="191" t="s">
        <v>61</v>
      </c>
      <c r="G8" s="191">
        <v>20</v>
      </c>
      <c r="H8" s="191">
        <v>115</v>
      </c>
      <c r="I8" s="191">
        <v>12</v>
      </c>
      <c r="J8" s="191">
        <f>SUM(G8:I8)</f>
        <v>147</v>
      </c>
    </row>
    <row r="9" spans="1:24">
      <c r="A9" s="204">
        <v>43192</v>
      </c>
      <c r="B9" s="204">
        <v>43228</v>
      </c>
      <c r="C9" s="194">
        <f t="shared" si="0"/>
        <v>36</v>
      </c>
      <c r="D9" s="191" t="s">
        <v>238</v>
      </c>
      <c r="E9" s="191" t="s">
        <v>314</v>
      </c>
      <c r="F9" s="191" t="s">
        <v>61</v>
      </c>
      <c r="G9" s="191">
        <v>6</v>
      </c>
      <c r="H9" s="191">
        <v>133</v>
      </c>
      <c r="I9" s="191">
        <v>2</v>
      </c>
      <c r="J9" s="191">
        <f>SUM(G9:I9)</f>
        <v>141</v>
      </c>
    </row>
    <row r="10" spans="1:24">
      <c r="A10" s="204">
        <v>43192</v>
      </c>
      <c r="B10" s="204">
        <v>43228</v>
      </c>
      <c r="C10" s="194">
        <f t="shared" si="0"/>
        <v>36</v>
      </c>
      <c r="D10" s="191" t="s">
        <v>239</v>
      </c>
      <c r="E10" s="191" t="s">
        <v>314</v>
      </c>
      <c r="F10" s="191" t="s">
        <v>61</v>
      </c>
      <c r="G10" s="191">
        <v>12</v>
      </c>
      <c r="H10" s="191">
        <v>202</v>
      </c>
      <c r="I10" s="191">
        <v>4</v>
      </c>
      <c r="J10" s="191">
        <f>SUM(G10:I10)</f>
        <v>218</v>
      </c>
    </row>
    <row r="11" spans="1:24">
      <c r="A11" s="204">
        <v>43192</v>
      </c>
      <c r="B11" s="204">
        <v>43228</v>
      </c>
      <c r="C11" s="194">
        <f t="shared" si="0"/>
        <v>36</v>
      </c>
      <c r="D11" s="191" t="s">
        <v>240</v>
      </c>
      <c r="E11" s="191" t="s">
        <v>312</v>
      </c>
      <c r="F11" s="191" t="s">
        <v>36</v>
      </c>
      <c r="G11" s="191">
        <v>8</v>
      </c>
      <c r="H11" s="191">
        <v>42</v>
      </c>
      <c r="I11" s="191">
        <v>7</v>
      </c>
      <c r="J11" s="191">
        <f>SUM(G11:I11)</f>
        <v>57</v>
      </c>
    </row>
    <row r="12" spans="1:24">
      <c r="A12" s="204">
        <v>43192</v>
      </c>
      <c r="B12" s="204">
        <v>43228</v>
      </c>
      <c r="C12" s="194">
        <f t="shared" si="0"/>
        <v>36</v>
      </c>
      <c r="D12" s="191" t="s">
        <v>241</v>
      </c>
      <c r="E12" s="191" t="s">
        <v>312</v>
      </c>
      <c r="F12" s="191" t="s">
        <v>36</v>
      </c>
      <c r="G12" s="191">
        <v>10</v>
      </c>
      <c r="H12" s="191">
        <v>36</v>
      </c>
      <c r="I12" s="191">
        <v>3</v>
      </c>
      <c r="J12" s="191">
        <f>SUM(G12:I12)</f>
        <v>49</v>
      </c>
    </row>
    <row r="13" spans="1:24">
      <c r="A13" s="204">
        <v>43192</v>
      </c>
      <c r="B13" s="204">
        <v>43228</v>
      </c>
      <c r="C13" s="194">
        <f t="shared" si="0"/>
        <v>36</v>
      </c>
      <c r="D13" s="191" t="s">
        <v>242</v>
      </c>
      <c r="E13" s="191" t="s">
        <v>312</v>
      </c>
      <c r="F13" s="191" t="s">
        <v>36</v>
      </c>
      <c r="G13" s="191">
        <v>2</v>
      </c>
      <c r="H13" s="191">
        <v>27</v>
      </c>
      <c r="I13" s="191">
        <v>2</v>
      </c>
      <c r="J13" s="191">
        <f>SUM(G13:I13)</f>
        <v>31</v>
      </c>
    </row>
    <row r="14" spans="1:24">
      <c r="A14" s="204">
        <v>43192</v>
      </c>
      <c r="B14" s="204">
        <v>43228</v>
      </c>
      <c r="C14" s="194">
        <f t="shared" si="0"/>
        <v>36</v>
      </c>
      <c r="D14" s="191" t="s">
        <v>243</v>
      </c>
      <c r="E14" s="191" t="s">
        <v>313</v>
      </c>
      <c r="F14" s="191" t="s">
        <v>37</v>
      </c>
      <c r="G14" s="191">
        <v>28</v>
      </c>
      <c r="H14" s="191">
        <v>53</v>
      </c>
      <c r="I14" s="191">
        <v>7</v>
      </c>
      <c r="J14" s="191">
        <f>SUM(G14:I14)</f>
        <v>88</v>
      </c>
    </row>
    <row r="15" spans="1:24">
      <c r="A15" s="204">
        <v>43192</v>
      </c>
      <c r="B15" s="204">
        <v>43228</v>
      </c>
      <c r="C15" s="194">
        <f t="shared" si="0"/>
        <v>36</v>
      </c>
      <c r="D15" s="191" t="s">
        <v>244</v>
      </c>
      <c r="E15" s="191" t="s">
        <v>313</v>
      </c>
      <c r="F15" s="191" t="s">
        <v>37</v>
      </c>
      <c r="G15" s="191">
        <v>19</v>
      </c>
      <c r="H15" s="191">
        <v>36</v>
      </c>
      <c r="I15" s="191">
        <v>5</v>
      </c>
      <c r="J15" s="191">
        <f>SUM(G15:I15)</f>
        <v>60</v>
      </c>
    </row>
    <row r="16" spans="1:24">
      <c r="A16" s="204">
        <v>43192</v>
      </c>
      <c r="B16" s="204">
        <v>43228</v>
      </c>
      <c r="C16" s="194">
        <f t="shared" si="0"/>
        <v>36</v>
      </c>
      <c r="D16" s="191" t="s">
        <v>245</v>
      </c>
      <c r="E16" s="191" t="s">
        <v>313</v>
      </c>
      <c r="F16" s="191" t="s">
        <v>37</v>
      </c>
      <c r="G16" s="191">
        <v>28</v>
      </c>
      <c r="H16" s="191">
        <v>40</v>
      </c>
      <c r="I16" s="191">
        <v>15</v>
      </c>
      <c r="J16" s="191">
        <f>SUM(G16:I16)</f>
        <v>83</v>
      </c>
    </row>
    <row r="17" spans="1:10">
      <c r="A17" s="204">
        <v>43192</v>
      </c>
      <c r="B17" s="204">
        <v>43228</v>
      </c>
      <c r="C17" s="194">
        <f t="shared" si="0"/>
        <v>36</v>
      </c>
      <c r="D17" s="191" t="s">
        <v>246</v>
      </c>
      <c r="E17" s="191" t="s">
        <v>314</v>
      </c>
      <c r="F17" s="191" t="s">
        <v>59</v>
      </c>
      <c r="G17" s="191">
        <v>4</v>
      </c>
      <c r="H17" s="191">
        <v>108</v>
      </c>
      <c r="I17" s="191">
        <v>3</v>
      </c>
      <c r="J17" s="191">
        <f>SUM(G17:I17)</f>
        <v>115</v>
      </c>
    </row>
    <row r="18" spans="1:10">
      <c r="A18" s="204">
        <v>43192</v>
      </c>
      <c r="B18" s="204">
        <v>43228</v>
      </c>
      <c r="C18" s="194">
        <f t="shared" si="0"/>
        <v>36</v>
      </c>
      <c r="D18" s="191" t="s">
        <v>247</v>
      </c>
      <c r="E18" s="191" t="s">
        <v>314</v>
      </c>
      <c r="F18" s="191" t="s">
        <v>59</v>
      </c>
      <c r="G18" s="191">
        <v>16</v>
      </c>
      <c r="H18" s="191">
        <v>146</v>
      </c>
      <c r="I18" s="191">
        <v>4</v>
      </c>
      <c r="J18" s="191">
        <f>SUM(G18:I18)</f>
        <v>166</v>
      </c>
    </row>
    <row r="19" spans="1:10">
      <c r="A19" s="204">
        <v>43192</v>
      </c>
      <c r="B19" s="204">
        <v>43228</v>
      </c>
      <c r="C19" s="194">
        <f t="shared" si="0"/>
        <v>36</v>
      </c>
      <c r="D19" s="191" t="s">
        <v>248</v>
      </c>
      <c r="E19" s="191" t="s">
        <v>314</v>
      </c>
      <c r="F19" s="191" t="s">
        <v>59</v>
      </c>
      <c r="G19" s="191">
        <v>2</v>
      </c>
      <c r="H19" s="191">
        <v>143</v>
      </c>
      <c r="I19" s="191">
        <v>1</v>
      </c>
      <c r="J19" s="191">
        <f>SUM(G19:I19)</f>
        <v>146</v>
      </c>
    </row>
    <row r="20" spans="1:10">
      <c r="A20" s="204">
        <v>43192</v>
      </c>
      <c r="B20" s="204">
        <v>43228</v>
      </c>
      <c r="C20" s="194">
        <f t="shared" si="0"/>
        <v>36</v>
      </c>
      <c r="D20" s="191" t="s">
        <v>249</v>
      </c>
      <c r="E20" s="191" t="s">
        <v>312</v>
      </c>
      <c r="F20" s="191" t="s">
        <v>29</v>
      </c>
      <c r="G20" s="191">
        <v>5</v>
      </c>
      <c r="H20" s="191">
        <v>49</v>
      </c>
      <c r="I20" s="191">
        <v>15</v>
      </c>
      <c r="J20" s="191">
        <f>SUM(G20:I20)</f>
        <v>69</v>
      </c>
    </row>
    <row r="21" spans="1:10">
      <c r="A21" s="204">
        <v>43192</v>
      </c>
      <c r="B21" s="204">
        <v>43228</v>
      </c>
      <c r="C21" s="194">
        <f t="shared" si="0"/>
        <v>36</v>
      </c>
      <c r="D21" s="191" t="s">
        <v>250</v>
      </c>
      <c r="E21" s="191" t="s">
        <v>312</v>
      </c>
      <c r="F21" s="191" t="s">
        <v>29</v>
      </c>
      <c r="G21" s="191">
        <v>5</v>
      </c>
      <c r="H21" s="191">
        <v>22</v>
      </c>
      <c r="I21" s="191">
        <v>6</v>
      </c>
      <c r="J21" s="191">
        <f>SUM(G21:I21)</f>
        <v>33</v>
      </c>
    </row>
    <row r="22" spans="1:10">
      <c r="A22" s="204">
        <v>43192</v>
      </c>
      <c r="B22" s="204">
        <v>43228</v>
      </c>
      <c r="C22" s="194">
        <f t="shared" si="0"/>
        <v>36</v>
      </c>
      <c r="D22" s="191" t="s">
        <v>251</v>
      </c>
      <c r="E22" s="191" t="s">
        <v>312</v>
      </c>
      <c r="F22" s="191" t="s">
        <v>29</v>
      </c>
      <c r="G22" s="191">
        <v>4</v>
      </c>
      <c r="H22" s="191">
        <v>19</v>
      </c>
      <c r="I22" s="191">
        <v>4</v>
      </c>
      <c r="J22" s="191">
        <f>SUM(G22:I22)</f>
        <v>27</v>
      </c>
    </row>
    <row r="23" spans="1:10">
      <c r="A23" s="204">
        <v>43193</v>
      </c>
      <c r="B23" s="204">
        <v>43228</v>
      </c>
      <c r="C23" s="194">
        <f t="shared" si="0"/>
        <v>35</v>
      </c>
      <c r="D23" s="191" t="s">
        <v>252</v>
      </c>
      <c r="E23" s="191" t="s">
        <v>313</v>
      </c>
      <c r="F23" s="191" t="s">
        <v>37</v>
      </c>
      <c r="G23" s="191">
        <v>0</v>
      </c>
      <c r="H23" s="191">
        <v>2</v>
      </c>
      <c r="I23" s="191">
        <v>0</v>
      </c>
      <c r="J23" s="191">
        <f>SUM(G23:I23)</f>
        <v>2</v>
      </c>
    </row>
    <row r="24" spans="1:10">
      <c r="A24" s="204">
        <v>43193</v>
      </c>
      <c r="B24" s="204">
        <v>43228</v>
      </c>
      <c r="C24" s="194">
        <f t="shared" si="0"/>
        <v>35</v>
      </c>
      <c r="D24" s="191" t="s">
        <v>253</v>
      </c>
      <c r="E24" s="191" t="s">
        <v>313</v>
      </c>
      <c r="F24" s="191" t="s">
        <v>37</v>
      </c>
      <c r="G24" s="191">
        <v>0</v>
      </c>
      <c r="H24" s="191">
        <v>0</v>
      </c>
      <c r="I24" s="191">
        <v>0</v>
      </c>
      <c r="J24" s="191">
        <f>SUM(G24:I24)</f>
        <v>0</v>
      </c>
    </row>
    <row r="25" spans="1:10">
      <c r="A25" s="204">
        <v>43193</v>
      </c>
      <c r="B25" s="204">
        <v>43228</v>
      </c>
      <c r="C25" s="194">
        <f t="shared" si="0"/>
        <v>35</v>
      </c>
      <c r="D25" s="191" t="s">
        <v>254</v>
      </c>
      <c r="E25" s="191" t="s">
        <v>313</v>
      </c>
      <c r="F25" s="191" t="s">
        <v>37</v>
      </c>
      <c r="G25" s="191">
        <v>1</v>
      </c>
      <c r="H25" s="191">
        <v>3</v>
      </c>
      <c r="I25" s="191">
        <v>0</v>
      </c>
      <c r="J25" s="191">
        <f>SUM(G25:I25)</f>
        <v>4</v>
      </c>
    </row>
    <row r="26" spans="1:10">
      <c r="A26" s="204">
        <v>43193</v>
      </c>
      <c r="B26" s="204">
        <v>43228</v>
      </c>
      <c r="C26" s="194">
        <f t="shared" si="0"/>
        <v>35</v>
      </c>
      <c r="D26" s="191" t="s">
        <v>255</v>
      </c>
      <c r="E26" s="191" t="s">
        <v>314</v>
      </c>
      <c r="F26" s="191" t="s">
        <v>59</v>
      </c>
      <c r="G26" s="191">
        <v>1</v>
      </c>
      <c r="H26" s="191">
        <v>8</v>
      </c>
      <c r="I26" s="191">
        <v>0</v>
      </c>
      <c r="J26" s="191">
        <f>SUM(G26:I26)</f>
        <v>9</v>
      </c>
    </row>
    <row r="27" spans="1:10">
      <c r="A27" s="204">
        <v>43193</v>
      </c>
      <c r="B27" s="204">
        <v>43228</v>
      </c>
      <c r="C27" s="194">
        <f t="shared" si="0"/>
        <v>35</v>
      </c>
      <c r="D27" s="191" t="s">
        <v>256</v>
      </c>
      <c r="E27" s="191" t="s">
        <v>314</v>
      </c>
      <c r="F27" s="191" t="s">
        <v>59</v>
      </c>
      <c r="G27" s="191">
        <v>2</v>
      </c>
      <c r="H27" s="191">
        <v>4</v>
      </c>
      <c r="I27" s="191">
        <v>0</v>
      </c>
      <c r="J27" s="191">
        <f>SUM(G27:I27)</f>
        <v>6</v>
      </c>
    </row>
    <row r="28" spans="1:10">
      <c r="A28" s="204">
        <v>43193</v>
      </c>
      <c r="B28" s="204">
        <v>43228</v>
      </c>
      <c r="C28" s="194">
        <f t="shared" si="0"/>
        <v>35</v>
      </c>
      <c r="D28" s="191" t="s">
        <v>257</v>
      </c>
      <c r="E28" s="191" t="s">
        <v>314</v>
      </c>
      <c r="F28" s="191" t="s">
        <v>59</v>
      </c>
      <c r="G28" s="191">
        <v>2</v>
      </c>
      <c r="H28" s="191">
        <v>17</v>
      </c>
      <c r="I28" s="191">
        <v>0</v>
      </c>
      <c r="J28" s="191">
        <f>SUM(G28:I28)</f>
        <v>19</v>
      </c>
    </row>
    <row r="29" spans="1:10">
      <c r="A29" s="204">
        <v>43194</v>
      </c>
      <c r="B29" s="204">
        <v>43230</v>
      </c>
      <c r="C29" s="194">
        <f t="shared" si="0"/>
        <v>36</v>
      </c>
      <c r="D29" s="191" t="s">
        <v>258</v>
      </c>
      <c r="E29" s="191" t="s">
        <v>315</v>
      </c>
      <c r="F29" s="191" t="s">
        <v>84</v>
      </c>
      <c r="G29" s="191">
        <v>2</v>
      </c>
      <c r="H29" s="191">
        <v>33</v>
      </c>
      <c r="I29" s="191">
        <v>1</v>
      </c>
      <c r="J29" s="191">
        <f>SUM(G29:I29)</f>
        <v>36</v>
      </c>
    </row>
    <row r="30" spans="1:10">
      <c r="A30" s="204">
        <v>43194</v>
      </c>
      <c r="B30" s="204">
        <v>43230</v>
      </c>
      <c r="C30" s="194">
        <f t="shared" si="0"/>
        <v>36</v>
      </c>
      <c r="D30" s="191" t="s">
        <v>259</v>
      </c>
      <c r="E30" s="191" t="s">
        <v>315</v>
      </c>
      <c r="F30" s="191" t="s">
        <v>84</v>
      </c>
      <c r="G30" s="191">
        <v>0</v>
      </c>
      <c r="H30" s="191">
        <v>5</v>
      </c>
      <c r="I30" s="191">
        <v>2</v>
      </c>
      <c r="J30" s="191">
        <f>SUM(G30:I30)</f>
        <v>7</v>
      </c>
    </row>
    <row r="31" spans="1:10">
      <c r="A31" s="204">
        <v>43194</v>
      </c>
      <c r="B31" s="204">
        <v>43230</v>
      </c>
      <c r="C31" s="194">
        <f t="shared" si="0"/>
        <v>36</v>
      </c>
      <c r="D31" s="191" t="s">
        <v>260</v>
      </c>
      <c r="E31" s="191" t="s">
        <v>315</v>
      </c>
      <c r="F31" s="191" t="s">
        <v>84</v>
      </c>
      <c r="G31" s="191">
        <v>0</v>
      </c>
      <c r="H31" s="191">
        <v>5</v>
      </c>
      <c r="I31" s="191">
        <v>1</v>
      </c>
      <c r="J31" s="191">
        <f>SUM(G31:I31)</f>
        <v>6</v>
      </c>
    </row>
    <row r="32" spans="1:10">
      <c r="A32" s="204">
        <v>43195</v>
      </c>
      <c r="B32" s="204">
        <v>43230</v>
      </c>
      <c r="C32" s="194">
        <f t="shared" si="0"/>
        <v>35</v>
      </c>
      <c r="D32" s="191" t="s">
        <v>261</v>
      </c>
      <c r="E32" s="191" t="s">
        <v>315</v>
      </c>
      <c r="F32" s="191" t="s">
        <v>83</v>
      </c>
      <c r="G32" s="191">
        <v>1</v>
      </c>
      <c r="H32" s="191">
        <v>93</v>
      </c>
      <c r="I32" s="191">
        <v>8</v>
      </c>
      <c r="J32" s="191">
        <f>SUM(G32:I32)</f>
        <v>102</v>
      </c>
    </row>
    <row r="33" spans="1:10">
      <c r="A33" s="204">
        <v>43195</v>
      </c>
      <c r="B33" s="204">
        <v>43230</v>
      </c>
      <c r="C33" s="194">
        <f t="shared" si="0"/>
        <v>35</v>
      </c>
      <c r="D33" s="191" t="s">
        <v>262</v>
      </c>
      <c r="E33" s="191" t="s">
        <v>315</v>
      </c>
      <c r="F33" s="191" t="s">
        <v>83</v>
      </c>
      <c r="G33" s="191">
        <v>1</v>
      </c>
      <c r="H33" s="191">
        <v>65</v>
      </c>
      <c r="I33" s="191">
        <v>30</v>
      </c>
      <c r="J33" s="191">
        <f>SUM(G33:I33)</f>
        <v>96</v>
      </c>
    </row>
    <row r="34" spans="1:10">
      <c r="A34" s="204">
        <v>43195</v>
      </c>
      <c r="B34" s="204">
        <v>43230</v>
      </c>
      <c r="C34" s="194">
        <f t="shared" si="0"/>
        <v>35</v>
      </c>
      <c r="D34" s="191" t="s">
        <v>263</v>
      </c>
      <c r="E34" s="191" t="s">
        <v>315</v>
      </c>
      <c r="F34" s="191" t="s">
        <v>83</v>
      </c>
      <c r="G34" s="191">
        <v>0</v>
      </c>
      <c r="H34" s="191">
        <v>39</v>
      </c>
      <c r="I34" s="191">
        <v>4</v>
      </c>
      <c r="J34" s="191">
        <f>SUM(G34:I34)</f>
        <v>43</v>
      </c>
    </row>
    <row r="35" spans="1:10">
      <c r="A35" s="204">
        <v>43195</v>
      </c>
      <c r="B35" s="204">
        <v>43230</v>
      </c>
      <c r="C35" s="194">
        <f t="shared" si="0"/>
        <v>35</v>
      </c>
      <c r="D35" s="191" t="s">
        <v>264</v>
      </c>
      <c r="E35" s="191" t="s">
        <v>314</v>
      </c>
      <c r="F35" s="191" t="s">
        <v>61</v>
      </c>
      <c r="G35" s="191">
        <v>1</v>
      </c>
      <c r="H35" s="191">
        <v>4</v>
      </c>
      <c r="I35" s="191">
        <v>1</v>
      </c>
      <c r="J35" s="191">
        <f>SUM(G35:I35)</f>
        <v>6</v>
      </c>
    </row>
    <row r="36" spans="1:10">
      <c r="A36" s="204">
        <v>43195</v>
      </c>
      <c r="B36" s="204">
        <v>43230</v>
      </c>
      <c r="C36" s="194">
        <f t="shared" si="0"/>
        <v>35</v>
      </c>
      <c r="D36" s="191" t="s">
        <v>265</v>
      </c>
      <c r="E36" s="191" t="s">
        <v>314</v>
      </c>
      <c r="F36" s="191" t="s">
        <v>61</v>
      </c>
      <c r="G36" s="191">
        <v>0</v>
      </c>
      <c r="H36" s="191">
        <v>12</v>
      </c>
      <c r="I36" s="191">
        <v>0</v>
      </c>
      <c r="J36" s="191">
        <f>SUM(G36:I36)</f>
        <v>12</v>
      </c>
    </row>
    <row r="37" spans="1:10">
      <c r="A37" s="204">
        <v>43195</v>
      </c>
      <c r="B37" s="204">
        <v>43230</v>
      </c>
      <c r="C37" s="194">
        <f t="shared" si="0"/>
        <v>35</v>
      </c>
      <c r="D37" s="191" t="s">
        <v>266</v>
      </c>
      <c r="E37" s="191" t="s">
        <v>314</v>
      </c>
      <c r="F37" s="191" t="s">
        <v>61</v>
      </c>
      <c r="G37" s="191">
        <v>1</v>
      </c>
      <c r="H37" s="191">
        <v>5</v>
      </c>
      <c r="I37" s="191">
        <v>0</v>
      </c>
      <c r="J37" s="191">
        <f>SUM(G37:I37)</f>
        <v>6</v>
      </c>
    </row>
    <row r="38" spans="1:10">
      <c r="A38" s="204">
        <v>43196</v>
      </c>
      <c r="B38" s="204">
        <v>43233</v>
      </c>
      <c r="C38" s="194">
        <f t="shared" si="0"/>
        <v>37</v>
      </c>
      <c r="D38" s="191" t="s">
        <v>267</v>
      </c>
      <c r="E38" s="191" t="s">
        <v>313</v>
      </c>
      <c r="F38" s="191" t="s">
        <v>28</v>
      </c>
      <c r="G38" s="191">
        <v>1</v>
      </c>
      <c r="H38" s="191">
        <v>88</v>
      </c>
      <c r="I38" s="191">
        <v>0</v>
      </c>
      <c r="J38" s="191">
        <f>SUM(G38:I38)</f>
        <v>89</v>
      </c>
    </row>
    <row r="39" spans="1:10">
      <c r="A39" s="204">
        <v>43196</v>
      </c>
      <c r="B39" s="204">
        <v>43233</v>
      </c>
      <c r="C39" s="194">
        <f t="shared" si="0"/>
        <v>37</v>
      </c>
      <c r="D39" s="191" t="s">
        <v>268</v>
      </c>
      <c r="E39" s="191" t="s">
        <v>313</v>
      </c>
      <c r="F39" s="191" t="s">
        <v>28</v>
      </c>
      <c r="G39" s="191">
        <v>2</v>
      </c>
      <c r="H39" s="191">
        <v>103</v>
      </c>
      <c r="I39" s="191">
        <v>4</v>
      </c>
      <c r="J39" s="191">
        <f>SUM(G39:I39)</f>
        <v>109</v>
      </c>
    </row>
    <row r="40" spans="1:10">
      <c r="A40" s="204">
        <v>43196</v>
      </c>
      <c r="B40" s="204">
        <v>43233</v>
      </c>
      <c r="C40" s="194">
        <f t="shared" si="0"/>
        <v>37</v>
      </c>
      <c r="D40" s="191" t="s">
        <v>269</v>
      </c>
      <c r="E40" s="191" t="s">
        <v>313</v>
      </c>
      <c r="F40" s="191" t="s">
        <v>28</v>
      </c>
      <c r="G40" s="191">
        <v>0</v>
      </c>
      <c r="H40" s="191">
        <v>1</v>
      </c>
      <c r="I40" s="191">
        <v>0</v>
      </c>
      <c r="J40" s="191">
        <f>SUM(G40:I40)</f>
        <v>1</v>
      </c>
    </row>
    <row r="41" spans="1:10">
      <c r="A41" s="204">
        <v>43197</v>
      </c>
      <c r="B41" s="204">
        <v>43233</v>
      </c>
      <c r="C41" s="194">
        <f t="shared" si="0"/>
        <v>36</v>
      </c>
      <c r="D41" s="191" t="s">
        <v>270</v>
      </c>
      <c r="E41" s="191" t="s">
        <v>312</v>
      </c>
      <c r="F41" s="191" t="s">
        <v>36</v>
      </c>
      <c r="G41" s="191">
        <v>13</v>
      </c>
      <c r="H41" s="191">
        <v>82</v>
      </c>
      <c r="I41" s="191">
        <v>6</v>
      </c>
      <c r="J41" s="191">
        <f>SUM(G41:I41)</f>
        <v>101</v>
      </c>
    </row>
    <row r="42" spans="1:10">
      <c r="A42" s="204">
        <v>43197</v>
      </c>
      <c r="B42" s="204">
        <v>43233</v>
      </c>
      <c r="C42" s="194">
        <f t="shared" si="0"/>
        <v>36</v>
      </c>
      <c r="D42" s="191" t="s">
        <v>271</v>
      </c>
      <c r="E42" s="191" t="s">
        <v>312</v>
      </c>
      <c r="F42" s="191" t="s">
        <v>36</v>
      </c>
      <c r="G42" s="191">
        <v>8</v>
      </c>
      <c r="H42" s="191">
        <v>78</v>
      </c>
      <c r="I42" s="191">
        <v>5</v>
      </c>
      <c r="J42" s="191">
        <f>SUM(G42:I42)</f>
        <v>91</v>
      </c>
    </row>
    <row r="43" spans="1:10">
      <c r="A43" s="204">
        <v>43197</v>
      </c>
      <c r="B43" s="204">
        <v>43233</v>
      </c>
      <c r="C43" s="194">
        <f t="shared" si="0"/>
        <v>36</v>
      </c>
      <c r="D43" s="191" t="s">
        <v>272</v>
      </c>
      <c r="E43" s="191" t="s">
        <v>312</v>
      </c>
      <c r="F43" s="191" t="s">
        <v>36</v>
      </c>
      <c r="G43" s="191">
        <v>15</v>
      </c>
      <c r="H43" s="191">
        <v>113</v>
      </c>
      <c r="I43" s="191">
        <v>13</v>
      </c>
      <c r="J43" s="191">
        <f>SUM(G43:I43)</f>
        <v>141</v>
      </c>
    </row>
    <row r="44" spans="1:10">
      <c r="A44" s="204">
        <v>43197</v>
      </c>
      <c r="B44" s="204">
        <v>43233</v>
      </c>
      <c r="C44" s="194">
        <f t="shared" si="0"/>
        <v>36</v>
      </c>
      <c r="D44" s="191" t="s">
        <v>273</v>
      </c>
      <c r="E44" s="191" t="s">
        <v>312</v>
      </c>
      <c r="F44" s="191" t="s">
        <v>36</v>
      </c>
      <c r="G44" s="191">
        <v>2</v>
      </c>
      <c r="H44" s="191">
        <v>69</v>
      </c>
      <c r="I44" s="191">
        <v>11</v>
      </c>
      <c r="J44" s="191">
        <f>SUM(G44:I44)</f>
        <v>82</v>
      </c>
    </row>
    <row r="45" spans="1:10">
      <c r="A45" s="204">
        <v>43197</v>
      </c>
      <c r="B45" s="204">
        <v>43233</v>
      </c>
      <c r="C45" s="194">
        <f t="shared" si="0"/>
        <v>36</v>
      </c>
      <c r="D45" s="191" t="s">
        <v>274</v>
      </c>
      <c r="E45" s="191" t="s">
        <v>312</v>
      </c>
      <c r="F45" s="191" t="s">
        <v>36</v>
      </c>
      <c r="G45" s="191">
        <v>3</v>
      </c>
      <c r="H45" s="191">
        <v>48</v>
      </c>
      <c r="I45" s="191">
        <v>6</v>
      </c>
      <c r="J45" s="191">
        <f>SUM(G45:I45)</f>
        <v>57</v>
      </c>
    </row>
    <row r="46" spans="1:10">
      <c r="A46" s="204">
        <v>43197</v>
      </c>
      <c r="B46" s="204">
        <v>43233</v>
      </c>
      <c r="C46" s="194">
        <f t="shared" si="0"/>
        <v>36</v>
      </c>
      <c r="D46" s="191" t="s">
        <v>275</v>
      </c>
      <c r="E46" s="191" t="s">
        <v>312</v>
      </c>
      <c r="F46" s="191" t="s">
        <v>36</v>
      </c>
      <c r="G46" s="191">
        <v>1</v>
      </c>
      <c r="H46" s="191">
        <v>60</v>
      </c>
      <c r="I46" s="191">
        <v>3</v>
      </c>
      <c r="J46" s="191">
        <f>SUM(G46:I46)</f>
        <v>64</v>
      </c>
    </row>
    <row r="47" spans="1:10">
      <c r="A47" s="204">
        <v>43197</v>
      </c>
      <c r="B47" s="204">
        <v>43233</v>
      </c>
      <c r="C47" s="194">
        <f t="shared" si="0"/>
        <v>36</v>
      </c>
      <c r="D47" s="191" t="s">
        <v>276</v>
      </c>
      <c r="E47" s="191" t="s">
        <v>314</v>
      </c>
      <c r="F47" s="191" t="s">
        <v>61</v>
      </c>
      <c r="G47" s="191">
        <v>27</v>
      </c>
      <c r="H47" s="191">
        <v>120</v>
      </c>
      <c r="I47" s="191">
        <v>20</v>
      </c>
      <c r="J47" s="191">
        <f>SUM(G47:I47)</f>
        <v>167</v>
      </c>
    </row>
    <row r="48" spans="1:10">
      <c r="A48" s="204">
        <v>43197</v>
      </c>
      <c r="B48" s="204">
        <v>43233</v>
      </c>
      <c r="C48" s="194">
        <f t="shared" si="0"/>
        <v>36</v>
      </c>
      <c r="D48" s="191" t="s">
        <v>277</v>
      </c>
      <c r="E48" s="191" t="s">
        <v>314</v>
      </c>
      <c r="F48" s="191" t="s">
        <v>61</v>
      </c>
      <c r="G48" s="191">
        <v>22</v>
      </c>
      <c r="H48" s="191">
        <v>254</v>
      </c>
      <c r="I48" s="191">
        <v>21</v>
      </c>
      <c r="J48" s="191">
        <f>SUM(G48:I48)</f>
        <v>297</v>
      </c>
    </row>
    <row r="49" spans="1:10">
      <c r="A49" s="204">
        <v>43197</v>
      </c>
      <c r="B49" s="204">
        <v>43233</v>
      </c>
      <c r="C49" s="194">
        <f t="shared" si="0"/>
        <v>36</v>
      </c>
      <c r="D49" s="191" t="s">
        <v>278</v>
      </c>
      <c r="E49" s="191" t="s">
        <v>314</v>
      </c>
      <c r="F49" s="191" t="s">
        <v>61</v>
      </c>
      <c r="G49" s="191">
        <v>23</v>
      </c>
      <c r="H49" s="191">
        <v>288</v>
      </c>
      <c r="I49" s="191">
        <v>16</v>
      </c>
      <c r="J49" s="191">
        <f>SUM(G49:I49)</f>
        <v>327</v>
      </c>
    </row>
    <row r="50" spans="1:10">
      <c r="A50" s="204">
        <v>43197</v>
      </c>
      <c r="B50" s="204">
        <v>43233</v>
      </c>
      <c r="C50" s="194">
        <f t="shared" si="0"/>
        <v>36</v>
      </c>
      <c r="D50" s="191" t="s">
        <v>279</v>
      </c>
      <c r="E50" s="191" t="s">
        <v>315</v>
      </c>
      <c r="F50" s="191" t="s">
        <v>84</v>
      </c>
      <c r="G50" s="191">
        <v>0</v>
      </c>
      <c r="H50" s="191">
        <v>40</v>
      </c>
      <c r="I50" s="191">
        <v>3</v>
      </c>
      <c r="J50" s="191">
        <f>SUM(G50:I50)</f>
        <v>43</v>
      </c>
    </row>
    <row r="51" spans="1:10">
      <c r="A51" s="204">
        <v>43197</v>
      </c>
      <c r="B51" s="204">
        <v>43233</v>
      </c>
      <c r="C51" s="194">
        <f t="shared" si="0"/>
        <v>36</v>
      </c>
      <c r="D51" s="191" t="s">
        <v>280</v>
      </c>
      <c r="E51" s="191" t="s">
        <v>315</v>
      </c>
      <c r="F51" s="191" t="s">
        <v>84</v>
      </c>
      <c r="G51" s="191">
        <v>1</v>
      </c>
      <c r="H51" s="191">
        <v>28</v>
      </c>
      <c r="I51" s="191">
        <v>3</v>
      </c>
      <c r="J51" s="191">
        <f>SUM(G51:I51)</f>
        <v>32</v>
      </c>
    </row>
    <row r="52" spans="1:10">
      <c r="A52" s="204">
        <v>43197</v>
      </c>
      <c r="B52" s="204">
        <v>43233</v>
      </c>
      <c r="C52" s="194">
        <f t="shared" si="0"/>
        <v>36</v>
      </c>
      <c r="D52" s="191" t="s">
        <v>281</v>
      </c>
      <c r="E52" s="191" t="s">
        <v>315</v>
      </c>
      <c r="F52" s="191" t="s">
        <v>84</v>
      </c>
      <c r="G52" s="191">
        <v>2</v>
      </c>
      <c r="H52" s="191">
        <v>24</v>
      </c>
      <c r="I52" s="191">
        <v>0</v>
      </c>
      <c r="J52" s="191">
        <f>SUM(G52:I52)</f>
        <v>26</v>
      </c>
    </row>
    <row r="53" spans="1:10">
      <c r="A53" s="204">
        <v>43197</v>
      </c>
      <c r="B53" s="204">
        <v>43233</v>
      </c>
      <c r="C53" s="194">
        <f t="shared" si="0"/>
        <v>36</v>
      </c>
      <c r="D53" s="191" t="s">
        <v>282</v>
      </c>
      <c r="E53" s="191" t="s">
        <v>314</v>
      </c>
      <c r="F53" s="191" t="s">
        <v>59</v>
      </c>
      <c r="G53" s="191">
        <v>3</v>
      </c>
      <c r="H53" s="191">
        <v>37</v>
      </c>
      <c r="I53" s="191">
        <v>2</v>
      </c>
      <c r="J53" s="191">
        <f>SUM(G53:I53)</f>
        <v>42</v>
      </c>
    </row>
    <row r="54" spans="1:10">
      <c r="A54" s="204">
        <v>43197</v>
      </c>
      <c r="B54" s="204">
        <v>43233</v>
      </c>
      <c r="C54" s="194">
        <f t="shared" si="0"/>
        <v>36</v>
      </c>
      <c r="D54" s="191" t="s">
        <v>283</v>
      </c>
      <c r="E54" s="191" t="s">
        <v>314</v>
      </c>
      <c r="F54" s="191" t="s">
        <v>59</v>
      </c>
      <c r="G54" s="191">
        <v>0</v>
      </c>
      <c r="H54" s="191">
        <v>31</v>
      </c>
      <c r="I54" s="191">
        <v>0</v>
      </c>
      <c r="J54" s="191">
        <f>SUM(G54:I54)</f>
        <v>31</v>
      </c>
    </row>
    <row r="55" spans="1:10">
      <c r="A55" s="204">
        <v>43197</v>
      </c>
      <c r="B55" s="204">
        <v>43233</v>
      </c>
      <c r="C55" s="194">
        <f t="shared" si="0"/>
        <v>36</v>
      </c>
      <c r="D55" s="191" t="s">
        <v>284</v>
      </c>
      <c r="E55" s="191" t="s">
        <v>314</v>
      </c>
      <c r="F55" s="191" t="s">
        <v>59</v>
      </c>
      <c r="G55" s="191">
        <v>2</v>
      </c>
      <c r="H55" s="191">
        <v>33</v>
      </c>
      <c r="I55" s="191">
        <v>4</v>
      </c>
      <c r="J55" s="191">
        <f>SUM(G55:I55)</f>
        <v>39</v>
      </c>
    </row>
    <row r="56" spans="1:10">
      <c r="A56" s="204">
        <v>43197</v>
      </c>
      <c r="B56" s="204">
        <v>43233</v>
      </c>
      <c r="C56" s="194">
        <f t="shared" si="0"/>
        <v>36</v>
      </c>
      <c r="D56" s="191" t="s">
        <v>285</v>
      </c>
      <c r="E56" s="191" t="s">
        <v>315</v>
      </c>
      <c r="F56" s="191" t="s">
        <v>83</v>
      </c>
      <c r="G56" s="191">
        <v>1</v>
      </c>
      <c r="H56" s="191">
        <v>10</v>
      </c>
      <c r="I56" s="191">
        <v>1</v>
      </c>
      <c r="J56" s="191">
        <f>SUM(G56:I56)</f>
        <v>12</v>
      </c>
    </row>
    <row r="57" spans="1:10">
      <c r="A57" s="204">
        <v>43197</v>
      </c>
      <c r="B57" s="204">
        <v>43233</v>
      </c>
      <c r="C57" s="194">
        <f t="shared" si="0"/>
        <v>36</v>
      </c>
      <c r="D57" s="191" t="s">
        <v>286</v>
      </c>
      <c r="E57" s="191" t="s">
        <v>315</v>
      </c>
      <c r="F57" s="191" t="s">
        <v>83</v>
      </c>
      <c r="G57" s="191">
        <v>10</v>
      </c>
      <c r="H57" s="191">
        <v>14</v>
      </c>
      <c r="I57" s="191">
        <v>0</v>
      </c>
      <c r="J57" s="191">
        <f>SUM(G57:I57)</f>
        <v>24</v>
      </c>
    </row>
    <row r="58" spans="1:10">
      <c r="A58" s="204">
        <v>43197</v>
      </c>
      <c r="B58" s="204">
        <v>43233</v>
      </c>
      <c r="C58" s="194">
        <f t="shared" si="0"/>
        <v>36</v>
      </c>
      <c r="D58" s="191" t="s">
        <v>287</v>
      </c>
      <c r="E58" s="191" t="s">
        <v>315</v>
      </c>
      <c r="F58" s="191" t="s">
        <v>83</v>
      </c>
      <c r="G58" s="191">
        <v>1</v>
      </c>
      <c r="H58" s="191">
        <v>54</v>
      </c>
      <c r="I58" s="191">
        <v>2</v>
      </c>
      <c r="J58" s="191">
        <f>SUM(G58:I58)</f>
        <v>57</v>
      </c>
    </row>
    <row r="59" spans="1:10">
      <c r="A59" s="204">
        <v>43197</v>
      </c>
      <c r="B59" s="204">
        <v>43233</v>
      </c>
      <c r="C59" s="194">
        <f t="shared" si="0"/>
        <v>36</v>
      </c>
      <c r="D59" s="191" t="s">
        <v>288</v>
      </c>
      <c r="E59" s="191" t="s">
        <v>314</v>
      </c>
      <c r="F59" s="191" t="s">
        <v>59</v>
      </c>
      <c r="G59" s="191">
        <v>4</v>
      </c>
      <c r="H59" s="191">
        <v>147</v>
      </c>
      <c r="I59" s="191">
        <v>10</v>
      </c>
      <c r="J59" s="191">
        <f>SUM(G59:I59)</f>
        <v>161</v>
      </c>
    </row>
    <row r="60" spans="1:10">
      <c r="A60" s="204">
        <v>43197</v>
      </c>
      <c r="B60" s="204">
        <v>43233</v>
      </c>
      <c r="C60" s="194">
        <f t="shared" si="0"/>
        <v>36</v>
      </c>
      <c r="D60" s="191" t="s">
        <v>290</v>
      </c>
      <c r="E60" s="191" t="s">
        <v>314</v>
      </c>
      <c r="F60" s="191" t="s">
        <v>59</v>
      </c>
      <c r="G60" s="191">
        <v>8</v>
      </c>
      <c r="H60" s="191">
        <v>133</v>
      </c>
      <c r="I60" s="191">
        <v>8</v>
      </c>
      <c r="J60" s="191">
        <f>SUM(G60:I60)</f>
        <v>149</v>
      </c>
    </row>
    <row r="61" spans="1:10">
      <c r="A61" s="204">
        <v>43197</v>
      </c>
      <c r="B61" s="204">
        <v>43233</v>
      </c>
      <c r="C61" s="194">
        <f t="shared" si="0"/>
        <v>36</v>
      </c>
      <c r="D61" s="191" t="s">
        <v>289</v>
      </c>
      <c r="E61" s="191" t="s">
        <v>314</v>
      </c>
      <c r="F61" s="191" t="s">
        <v>59</v>
      </c>
      <c r="G61" s="191">
        <v>14</v>
      </c>
      <c r="H61" s="191">
        <v>166</v>
      </c>
      <c r="I61" s="191">
        <v>21</v>
      </c>
      <c r="J61" s="191">
        <f>SUM(G61:I61)</f>
        <v>201</v>
      </c>
    </row>
    <row r="62" spans="1:10">
      <c r="A62" s="204">
        <v>43198</v>
      </c>
      <c r="B62" s="204">
        <v>43233</v>
      </c>
      <c r="C62" s="194">
        <f t="shared" si="0"/>
        <v>35</v>
      </c>
      <c r="D62" s="191" t="s">
        <v>291</v>
      </c>
      <c r="E62" s="191" t="s">
        <v>314</v>
      </c>
      <c r="F62" s="191" t="s">
        <v>61</v>
      </c>
      <c r="G62" s="191">
        <v>15</v>
      </c>
      <c r="H62" s="191">
        <v>238</v>
      </c>
      <c r="I62" s="191">
        <v>7</v>
      </c>
      <c r="J62" s="191">
        <f>SUM(G62:I62)</f>
        <v>260</v>
      </c>
    </row>
    <row r="63" spans="1:10">
      <c r="A63" s="204">
        <v>43198</v>
      </c>
      <c r="B63" s="204">
        <v>43233</v>
      </c>
      <c r="C63" s="194">
        <f t="shared" si="0"/>
        <v>35</v>
      </c>
      <c r="D63" s="191" t="s">
        <v>292</v>
      </c>
      <c r="E63" s="191" t="s">
        <v>314</v>
      </c>
      <c r="F63" s="191" t="s">
        <v>61</v>
      </c>
      <c r="G63" s="191">
        <v>12</v>
      </c>
      <c r="H63" s="191">
        <v>202</v>
      </c>
      <c r="I63" s="191">
        <v>2</v>
      </c>
      <c r="J63" s="191">
        <f>SUM(G63:I63)</f>
        <v>216</v>
      </c>
    </row>
    <row r="64" spans="1:10">
      <c r="A64" s="204">
        <v>43198</v>
      </c>
      <c r="B64" s="204">
        <v>43233</v>
      </c>
      <c r="C64" s="194">
        <f t="shared" si="0"/>
        <v>35</v>
      </c>
      <c r="D64" s="191" t="s">
        <v>293</v>
      </c>
      <c r="E64" s="191" t="s">
        <v>314</v>
      </c>
      <c r="F64" s="191" t="s">
        <v>61</v>
      </c>
      <c r="G64" s="191">
        <v>18</v>
      </c>
      <c r="H64" s="191">
        <v>195</v>
      </c>
      <c r="I64" s="191">
        <v>11</v>
      </c>
      <c r="J64" s="191">
        <f>SUM(G64:I64)</f>
        <v>224</v>
      </c>
    </row>
    <row r="65" spans="1:10">
      <c r="A65" s="204">
        <v>43198</v>
      </c>
      <c r="B65" s="204">
        <v>43233</v>
      </c>
      <c r="C65" s="194">
        <f t="shared" si="0"/>
        <v>35</v>
      </c>
      <c r="D65" s="191" t="s">
        <v>294</v>
      </c>
      <c r="E65" s="191" t="s">
        <v>313</v>
      </c>
      <c r="F65" s="191" t="s">
        <v>37</v>
      </c>
      <c r="G65" s="191">
        <v>5</v>
      </c>
      <c r="H65" s="191">
        <v>53</v>
      </c>
      <c r="I65" s="191">
        <v>2</v>
      </c>
      <c r="J65" s="191">
        <f>SUM(G65:I65)</f>
        <v>60</v>
      </c>
    </row>
    <row r="66" spans="1:10">
      <c r="A66" s="204">
        <v>43198</v>
      </c>
      <c r="B66" s="204">
        <v>43233</v>
      </c>
      <c r="C66" s="194">
        <f t="shared" si="0"/>
        <v>35</v>
      </c>
      <c r="D66" s="191" t="s">
        <v>295</v>
      </c>
      <c r="E66" s="191" t="s">
        <v>313</v>
      </c>
      <c r="F66" s="191" t="s">
        <v>37</v>
      </c>
      <c r="G66" s="191">
        <v>8</v>
      </c>
      <c r="H66" s="191">
        <v>54</v>
      </c>
      <c r="I66" s="191">
        <v>1</v>
      </c>
      <c r="J66" s="191">
        <f>SUM(G66:I66)</f>
        <v>63</v>
      </c>
    </row>
    <row r="67" spans="1:10">
      <c r="A67" s="204">
        <v>43198</v>
      </c>
      <c r="B67" s="204">
        <v>43233</v>
      </c>
      <c r="C67" s="194">
        <f t="shared" ref="C67:C130" si="1">B67-A67</f>
        <v>35</v>
      </c>
      <c r="D67" s="191" t="s">
        <v>296</v>
      </c>
      <c r="E67" s="191" t="s">
        <v>313</v>
      </c>
      <c r="F67" s="191" t="s">
        <v>37</v>
      </c>
      <c r="G67" s="191">
        <v>9</v>
      </c>
      <c r="H67" s="191">
        <v>80</v>
      </c>
      <c r="I67" s="191">
        <v>4</v>
      </c>
      <c r="J67" s="191">
        <f>SUM(G67:I67)</f>
        <v>93</v>
      </c>
    </row>
    <row r="68" spans="1:10">
      <c r="A68" s="204">
        <v>43198</v>
      </c>
      <c r="B68" s="204">
        <v>43233</v>
      </c>
      <c r="C68" s="194">
        <f t="shared" si="1"/>
        <v>35</v>
      </c>
      <c r="D68" s="191" t="s">
        <v>297</v>
      </c>
      <c r="E68" s="191" t="s">
        <v>313</v>
      </c>
      <c r="F68" s="191" t="s">
        <v>37</v>
      </c>
      <c r="G68" s="191">
        <v>4</v>
      </c>
      <c r="H68" s="191">
        <v>99</v>
      </c>
      <c r="I68" s="191">
        <v>5</v>
      </c>
      <c r="J68" s="191">
        <f>SUM(G68:I68)</f>
        <v>108</v>
      </c>
    </row>
    <row r="69" spans="1:10">
      <c r="A69" s="204">
        <v>43198</v>
      </c>
      <c r="B69" s="204">
        <v>43233</v>
      </c>
      <c r="C69" s="194">
        <f t="shared" si="1"/>
        <v>35</v>
      </c>
      <c r="D69" s="191" t="s">
        <v>299</v>
      </c>
      <c r="E69" s="191" t="s">
        <v>313</v>
      </c>
      <c r="F69" s="191" t="s">
        <v>37</v>
      </c>
      <c r="G69" s="191">
        <v>1</v>
      </c>
      <c r="H69" s="191">
        <v>55</v>
      </c>
      <c r="I69" s="191">
        <v>1</v>
      </c>
      <c r="J69" s="191">
        <f>SUM(G69:I69)</f>
        <v>57</v>
      </c>
    </row>
    <row r="70" spans="1:10">
      <c r="A70" s="204">
        <v>43198</v>
      </c>
      <c r="B70" s="204">
        <v>43233</v>
      </c>
      <c r="C70" s="194">
        <f t="shared" si="1"/>
        <v>35</v>
      </c>
      <c r="D70" s="191" t="s">
        <v>298</v>
      </c>
      <c r="E70" s="191" t="s">
        <v>313</v>
      </c>
      <c r="F70" s="191" t="s">
        <v>37</v>
      </c>
      <c r="G70" s="191">
        <v>0</v>
      </c>
      <c r="H70" s="191">
        <v>51</v>
      </c>
      <c r="I70" s="191">
        <v>2</v>
      </c>
      <c r="J70" s="191">
        <f>SUM(G70:I70)</f>
        <v>53</v>
      </c>
    </row>
    <row r="71" spans="1:10">
      <c r="A71" s="204">
        <v>43198</v>
      </c>
      <c r="B71" s="204">
        <v>43233</v>
      </c>
      <c r="C71" s="194">
        <f t="shared" si="1"/>
        <v>35</v>
      </c>
      <c r="D71" s="191" t="s">
        <v>300</v>
      </c>
      <c r="E71" s="191" t="s">
        <v>312</v>
      </c>
      <c r="F71" s="191" t="s">
        <v>29</v>
      </c>
      <c r="G71" s="191">
        <v>3</v>
      </c>
      <c r="H71" s="191">
        <v>102</v>
      </c>
      <c r="I71" s="191">
        <v>31</v>
      </c>
      <c r="J71" s="191">
        <f>SUM(G71:I71)</f>
        <v>136</v>
      </c>
    </row>
    <row r="72" spans="1:10">
      <c r="A72" s="204">
        <v>43198</v>
      </c>
      <c r="B72" s="204">
        <v>43233</v>
      </c>
      <c r="C72" s="194">
        <f t="shared" si="1"/>
        <v>35</v>
      </c>
      <c r="D72" s="191" t="s">
        <v>301</v>
      </c>
      <c r="E72" s="191" t="s">
        <v>312</v>
      </c>
      <c r="F72" s="191" t="s">
        <v>29</v>
      </c>
      <c r="G72" s="191">
        <v>0</v>
      </c>
      <c r="H72" s="191">
        <v>25</v>
      </c>
      <c r="I72" s="191">
        <v>2</v>
      </c>
      <c r="J72" s="191">
        <f>SUM(G72:I72)</f>
        <v>27</v>
      </c>
    </row>
    <row r="73" spans="1:10">
      <c r="A73" s="204">
        <v>43198</v>
      </c>
      <c r="B73" s="204">
        <v>43233</v>
      </c>
      <c r="C73" s="194">
        <f t="shared" si="1"/>
        <v>35</v>
      </c>
      <c r="D73" s="191" t="s">
        <v>302</v>
      </c>
      <c r="E73" s="191" t="s">
        <v>312</v>
      </c>
      <c r="F73" s="191" t="s">
        <v>29</v>
      </c>
      <c r="G73" s="191">
        <v>1</v>
      </c>
      <c r="H73" s="191">
        <v>3</v>
      </c>
      <c r="I73" s="191">
        <v>0</v>
      </c>
      <c r="J73" s="191">
        <f>SUM(G73:I73)</f>
        <v>4</v>
      </c>
    </row>
    <row r="74" spans="1:10">
      <c r="A74" s="204">
        <v>43198</v>
      </c>
      <c r="B74" s="204">
        <v>43233</v>
      </c>
      <c r="C74" s="194">
        <f t="shared" si="1"/>
        <v>35</v>
      </c>
      <c r="D74" s="191" t="s">
        <v>303</v>
      </c>
      <c r="E74" s="191" t="s">
        <v>315</v>
      </c>
      <c r="F74" s="191" t="s">
        <v>83</v>
      </c>
      <c r="G74" s="191">
        <v>0</v>
      </c>
      <c r="H74" s="191">
        <v>28</v>
      </c>
      <c r="I74" s="191">
        <v>3</v>
      </c>
      <c r="J74" s="191">
        <f>SUM(G74:I74)</f>
        <v>31</v>
      </c>
    </row>
    <row r="75" spans="1:10">
      <c r="A75" s="204">
        <v>43198</v>
      </c>
      <c r="B75" s="204">
        <v>43233</v>
      </c>
      <c r="C75" s="194">
        <f t="shared" si="1"/>
        <v>35</v>
      </c>
      <c r="D75" s="191" t="s">
        <v>304</v>
      </c>
      <c r="E75" s="191" t="s">
        <v>315</v>
      </c>
      <c r="F75" s="191" t="s">
        <v>83</v>
      </c>
      <c r="G75" s="191">
        <v>0</v>
      </c>
      <c r="H75" s="191">
        <v>10</v>
      </c>
      <c r="I75" s="191">
        <v>0</v>
      </c>
      <c r="J75" s="191">
        <f>SUM(G75:I75)</f>
        <v>10</v>
      </c>
    </row>
    <row r="76" spans="1:10">
      <c r="A76" s="204">
        <v>43198</v>
      </c>
      <c r="B76" s="204">
        <v>43233</v>
      </c>
      <c r="C76" s="194">
        <f t="shared" si="1"/>
        <v>35</v>
      </c>
      <c r="D76" s="191" t="s">
        <v>305</v>
      </c>
      <c r="E76" s="191" t="s">
        <v>315</v>
      </c>
      <c r="F76" s="191" t="s">
        <v>83</v>
      </c>
      <c r="G76" s="191">
        <v>1</v>
      </c>
      <c r="H76" s="191">
        <v>20</v>
      </c>
      <c r="I76" s="191">
        <v>2</v>
      </c>
      <c r="J76" s="191">
        <f>SUM(G76:I76)</f>
        <v>23</v>
      </c>
    </row>
    <row r="77" spans="1:10">
      <c r="A77" s="204">
        <v>43198</v>
      </c>
      <c r="B77" s="204">
        <v>43233</v>
      </c>
      <c r="C77" s="194">
        <f t="shared" si="1"/>
        <v>35</v>
      </c>
      <c r="D77" s="191" t="s">
        <v>306</v>
      </c>
      <c r="E77" s="191" t="s">
        <v>313</v>
      </c>
      <c r="F77" s="191" t="s">
        <v>28</v>
      </c>
      <c r="G77" s="191">
        <v>0</v>
      </c>
      <c r="H77" s="191">
        <v>44</v>
      </c>
      <c r="I77" s="191">
        <v>8</v>
      </c>
      <c r="J77" s="191">
        <f>SUM(G77:I77)</f>
        <v>52</v>
      </c>
    </row>
    <row r="78" spans="1:10">
      <c r="A78" s="204">
        <v>43198</v>
      </c>
      <c r="B78" s="204">
        <v>43233</v>
      </c>
      <c r="C78" s="194">
        <f t="shared" si="1"/>
        <v>35</v>
      </c>
      <c r="D78" s="191" t="s">
        <v>307</v>
      </c>
      <c r="E78" s="191" t="s">
        <v>313</v>
      </c>
      <c r="F78" s="191" t="s">
        <v>28</v>
      </c>
      <c r="G78" s="191">
        <v>0</v>
      </c>
      <c r="H78" s="191">
        <v>60</v>
      </c>
      <c r="I78" s="191">
        <v>5</v>
      </c>
      <c r="J78" s="191">
        <f>SUM(G78:I78)</f>
        <v>65</v>
      </c>
    </row>
    <row r="79" spans="1:10">
      <c r="A79" s="204">
        <v>43198</v>
      </c>
      <c r="B79" s="204">
        <v>43233</v>
      </c>
      <c r="C79" s="194">
        <f t="shared" si="1"/>
        <v>35</v>
      </c>
      <c r="D79" s="191" t="s">
        <v>308</v>
      </c>
      <c r="E79" s="191" t="s">
        <v>313</v>
      </c>
      <c r="F79" s="191" t="s">
        <v>28</v>
      </c>
      <c r="G79" s="191">
        <v>0</v>
      </c>
      <c r="H79" s="191">
        <v>44</v>
      </c>
      <c r="I79" s="191">
        <v>5</v>
      </c>
      <c r="J79" s="191">
        <f>SUM(G79:I79)</f>
        <v>49</v>
      </c>
    </row>
    <row r="80" spans="1:10">
      <c r="A80" s="204">
        <v>43198</v>
      </c>
      <c r="B80" s="204">
        <v>43233</v>
      </c>
      <c r="C80" s="194">
        <f t="shared" si="1"/>
        <v>35</v>
      </c>
      <c r="D80" s="191" t="s">
        <v>309</v>
      </c>
      <c r="E80" s="191" t="s">
        <v>312</v>
      </c>
      <c r="F80" s="191" t="s">
        <v>29</v>
      </c>
      <c r="G80" s="191">
        <v>14</v>
      </c>
      <c r="H80" s="191">
        <v>173</v>
      </c>
      <c r="I80" s="191">
        <v>66</v>
      </c>
      <c r="J80" s="191">
        <f>SUM(G80:I80)</f>
        <v>253</v>
      </c>
    </row>
    <row r="81" spans="1:10">
      <c r="A81" s="204">
        <v>43198</v>
      </c>
      <c r="B81" s="204">
        <v>43233</v>
      </c>
      <c r="C81" s="194">
        <f t="shared" si="1"/>
        <v>35</v>
      </c>
      <c r="D81" s="191" t="s">
        <v>310</v>
      </c>
      <c r="E81" s="191" t="s">
        <v>312</v>
      </c>
      <c r="F81" s="191" t="s">
        <v>29</v>
      </c>
      <c r="G81" s="191">
        <v>6</v>
      </c>
      <c r="H81" s="191">
        <v>161</v>
      </c>
      <c r="I81" s="191">
        <v>25</v>
      </c>
      <c r="J81" s="191">
        <f>SUM(G81:I81)</f>
        <v>192</v>
      </c>
    </row>
    <row r="82" spans="1:10">
      <c r="A82" s="204">
        <v>43198</v>
      </c>
      <c r="B82" s="204">
        <v>43233</v>
      </c>
      <c r="C82" s="194">
        <f t="shared" si="1"/>
        <v>35</v>
      </c>
      <c r="D82" s="191" t="s">
        <v>311</v>
      </c>
      <c r="E82" s="191" t="s">
        <v>312</v>
      </c>
      <c r="F82" s="191" t="s">
        <v>29</v>
      </c>
      <c r="G82" s="191">
        <v>3</v>
      </c>
      <c r="H82" s="191">
        <v>140</v>
      </c>
      <c r="I82" s="191">
        <v>18</v>
      </c>
      <c r="J82" s="191">
        <f>SUM(G82:I82)</f>
        <v>161</v>
      </c>
    </row>
    <row r="83" spans="1:10">
      <c r="A83" s="204">
        <v>43199</v>
      </c>
      <c r="B83" s="204">
        <v>43235</v>
      </c>
      <c r="C83" s="194">
        <f t="shared" si="1"/>
        <v>36</v>
      </c>
      <c r="D83" s="191" t="s">
        <v>318</v>
      </c>
      <c r="E83" s="191" t="s">
        <v>314</v>
      </c>
      <c r="F83" s="191" t="s">
        <v>59</v>
      </c>
      <c r="G83" s="191">
        <v>0</v>
      </c>
      <c r="H83" s="191">
        <v>51</v>
      </c>
      <c r="I83" s="191">
        <v>3</v>
      </c>
      <c r="J83" s="191">
        <f>SUM(G83:I83)</f>
        <v>54</v>
      </c>
    </row>
    <row r="84" spans="1:10">
      <c r="A84" s="204">
        <v>43199</v>
      </c>
      <c r="B84" s="204">
        <v>43235</v>
      </c>
      <c r="C84" s="194">
        <f t="shared" si="1"/>
        <v>36</v>
      </c>
      <c r="D84" s="191" t="s">
        <v>319</v>
      </c>
      <c r="E84" s="191" t="s">
        <v>314</v>
      </c>
      <c r="F84" s="191" t="s">
        <v>59</v>
      </c>
      <c r="G84" s="191">
        <v>0</v>
      </c>
      <c r="H84" s="191">
        <v>29</v>
      </c>
      <c r="I84" s="191">
        <v>2</v>
      </c>
      <c r="J84" s="191">
        <f>SUM(G84:I84)</f>
        <v>31</v>
      </c>
    </row>
    <row r="85" spans="1:10">
      <c r="A85" s="204">
        <v>43199</v>
      </c>
      <c r="B85" s="204">
        <v>43235</v>
      </c>
      <c r="C85" s="194">
        <f t="shared" si="1"/>
        <v>36</v>
      </c>
      <c r="D85" s="191" t="s">
        <v>320</v>
      </c>
      <c r="E85" s="191" t="s">
        <v>314</v>
      </c>
      <c r="F85" s="191" t="s">
        <v>59</v>
      </c>
      <c r="G85" s="191">
        <v>1</v>
      </c>
      <c r="H85" s="191">
        <v>17</v>
      </c>
      <c r="I85" s="191">
        <v>2</v>
      </c>
      <c r="J85" s="191">
        <f>SUM(G85:I85)</f>
        <v>20</v>
      </c>
    </row>
    <row r="86" spans="1:10">
      <c r="A86" s="204">
        <v>43199</v>
      </c>
      <c r="B86" s="204">
        <v>43235</v>
      </c>
      <c r="C86" s="194">
        <f t="shared" si="1"/>
        <v>36</v>
      </c>
      <c r="D86" s="191" t="s">
        <v>321</v>
      </c>
      <c r="E86" s="191" t="s">
        <v>315</v>
      </c>
      <c r="F86" s="191" t="s">
        <v>83</v>
      </c>
      <c r="G86" s="191">
        <v>0</v>
      </c>
      <c r="H86" s="191">
        <v>24</v>
      </c>
      <c r="I86" s="191">
        <v>9</v>
      </c>
      <c r="J86" s="191">
        <f>SUM(G86:I86)</f>
        <v>33</v>
      </c>
    </row>
    <row r="87" spans="1:10">
      <c r="A87" s="204">
        <v>43199</v>
      </c>
      <c r="B87" s="204">
        <v>43235</v>
      </c>
      <c r="C87" s="194">
        <f t="shared" si="1"/>
        <v>36</v>
      </c>
      <c r="D87" s="191" t="s">
        <v>322</v>
      </c>
      <c r="E87" s="191" t="s">
        <v>315</v>
      </c>
      <c r="F87" s="191" t="s">
        <v>83</v>
      </c>
      <c r="G87" s="191">
        <v>5</v>
      </c>
      <c r="H87" s="191">
        <v>71</v>
      </c>
      <c r="I87" s="191">
        <v>11</v>
      </c>
      <c r="J87" s="191">
        <f>SUM(G87:I87)</f>
        <v>87</v>
      </c>
    </row>
    <row r="88" spans="1:10">
      <c r="A88" s="204">
        <v>43199</v>
      </c>
      <c r="B88" s="204">
        <v>43235</v>
      </c>
      <c r="C88" s="194">
        <f t="shared" si="1"/>
        <v>36</v>
      </c>
      <c r="D88" s="191" t="s">
        <v>323</v>
      </c>
      <c r="E88" s="191" t="s">
        <v>315</v>
      </c>
      <c r="F88" s="203" t="s">
        <v>83</v>
      </c>
      <c r="G88" s="191">
        <v>13</v>
      </c>
      <c r="H88" s="191">
        <v>49</v>
      </c>
      <c r="I88" s="191">
        <v>8</v>
      </c>
      <c r="J88" s="191">
        <f>SUM(G88:I88)</f>
        <v>70</v>
      </c>
    </row>
    <row r="89" spans="1:10">
      <c r="A89" s="204">
        <v>43199</v>
      </c>
      <c r="B89" s="204">
        <v>43235</v>
      </c>
      <c r="C89" s="194">
        <f t="shared" si="1"/>
        <v>36</v>
      </c>
      <c r="D89" s="191" t="s">
        <v>324</v>
      </c>
      <c r="E89" s="191" t="s">
        <v>312</v>
      </c>
      <c r="F89" s="191" t="s">
        <v>36</v>
      </c>
      <c r="G89" s="191">
        <v>4</v>
      </c>
      <c r="H89" s="191">
        <v>39</v>
      </c>
      <c r="I89" s="191">
        <v>15</v>
      </c>
      <c r="J89" s="191">
        <f>SUM(G89:I89)</f>
        <v>58</v>
      </c>
    </row>
    <row r="90" spans="1:10">
      <c r="A90" s="204">
        <v>43199</v>
      </c>
      <c r="B90" s="204">
        <v>43235</v>
      </c>
      <c r="C90" s="194">
        <f t="shared" si="1"/>
        <v>36</v>
      </c>
      <c r="D90" s="191" t="s">
        <v>325</v>
      </c>
      <c r="E90" s="191" t="s">
        <v>312</v>
      </c>
      <c r="F90" s="191" t="s">
        <v>36</v>
      </c>
      <c r="G90" s="191">
        <v>0</v>
      </c>
      <c r="H90" s="191">
        <v>53</v>
      </c>
      <c r="I90" s="191">
        <v>3</v>
      </c>
      <c r="J90" s="191">
        <f>SUM(G90:I90)</f>
        <v>56</v>
      </c>
    </row>
    <row r="91" spans="1:10">
      <c r="A91" s="204">
        <v>43199</v>
      </c>
      <c r="B91" s="204">
        <v>43235</v>
      </c>
      <c r="C91" s="194">
        <f t="shared" si="1"/>
        <v>36</v>
      </c>
      <c r="D91" s="191" t="s">
        <v>326</v>
      </c>
      <c r="E91" s="191" t="s">
        <v>312</v>
      </c>
      <c r="F91" s="191" t="s">
        <v>36</v>
      </c>
      <c r="G91" s="191">
        <v>1</v>
      </c>
      <c r="H91" s="191">
        <v>51</v>
      </c>
      <c r="I91" s="191">
        <v>16</v>
      </c>
      <c r="J91" s="191">
        <f>SUM(G91:I91)</f>
        <v>68</v>
      </c>
    </row>
    <row r="92" spans="1:10">
      <c r="A92" s="204">
        <v>43199</v>
      </c>
      <c r="B92" s="204">
        <v>43235</v>
      </c>
      <c r="C92" s="194">
        <f t="shared" si="1"/>
        <v>36</v>
      </c>
      <c r="D92" s="191" t="s">
        <v>327</v>
      </c>
      <c r="E92" s="191" t="s">
        <v>315</v>
      </c>
      <c r="F92" s="191" t="s">
        <v>84</v>
      </c>
      <c r="G92" s="191">
        <v>2</v>
      </c>
      <c r="H92" s="191">
        <v>2</v>
      </c>
      <c r="I92" s="191">
        <v>6</v>
      </c>
      <c r="J92" s="191">
        <f>SUM(G92:I92)</f>
        <v>10</v>
      </c>
    </row>
    <row r="93" spans="1:10">
      <c r="A93" s="204">
        <v>43199</v>
      </c>
      <c r="B93" s="204">
        <v>43235</v>
      </c>
      <c r="C93" s="194">
        <f t="shared" si="1"/>
        <v>36</v>
      </c>
      <c r="D93" s="191" t="s">
        <v>328</v>
      </c>
      <c r="E93" s="191" t="s">
        <v>315</v>
      </c>
      <c r="F93" s="191" t="s">
        <v>84</v>
      </c>
      <c r="G93" s="191">
        <v>0</v>
      </c>
      <c r="H93" s="191">
        <v>4</v>
      </c>
      <c r="I93" s="191">
        <v>0</v>
      </c>
      <c r="J93" s="191">
        <f>SUM(G93:I93)</f>
        <v>4</v>
      </c>
    </row>
    <row r="94" spans="1:10">
      <c r="A94" s="204">
        <v>43199</v>
      </c>
      <c r="B94" s="204">
        <v>43235</v>
      </c>
      <c r="C94" s="194">
        <f t="shared" si="1"/>
        <v>36</v>
      </c>
      <c r="D94" s="191" t="s">
        <v>329</v>
      </c>
      <c r="E94" s="191" t="s">
        <v>315</v>
      </c>
      <c r="F94" s="191" t="s">
        <v>84</v>
      </c>
      <c r="G94" s="191">
        <v>1</v>
      </c>
      <c r="H94" s="191">
        <v>24</v>
      </c>
      <c r="I94" s="191">
        <v>7</v>
      </c>
      <c r="J94" s="191">
        <f>SUM(G94:I94)</f>
        <v>32</v>
      </c>
    </row>
    <row r="95" spans="1:10">
      <c r="A95" s="204">
        <v>43199</v>
      </c>
      <c r="B95" s="204">
        <v>43235</v>
      </c>
      <c r="C95" s="194">
        <f t="shared" si="1"/>
        <v>36</v>
      </c>
      <c r="D95" s="191" t="s">
        <v>330</v>
      </c>
      <c r="E95" s="191" t="s">
        <v>314</v>
      </c>
      <c r="F95" s="191" t="s">
        <v>61</v>
      </c>
      <c r="G95" s="191">
        <v>0</v>
      </c>
      <c r="H95" s="191">
        <v>18</v>
      </c>
      <c r="I95" s="191">
        <v>1</v>
      </c>
      <c r="J95" s="191">
        <f>SUM(G95:I95)</f>
        <v>19</v>
      </c>
    </row>
    <row r="96" spans="1:10">
      <c r="A96" s="204">
        <v>43199</v>
      </c>
      <c r="B96" s="204">
        <v>43235</v>
      </c>
      <c r="C96" s="194">
        <f t="shared" si="1"/>
        <v>36</v>
      </c>
      <c r="D96" s="191" t="s">
        <v>331</v>
      </c>
      <c r="E96" s="191" t="s">
        <v>314</v>
      </c>
      <c r="F96" s="191" t="s">
        <v>61</v>
      </c>
      <c r="G96" s="191">
        <v>1</v>
      </c>
      <c r="H96" s="191">
        <v>43</v>
      </c>
      <c r="I96" s="191">
        <v>1</v>
      </c>
      <c r="J96" s="191">
        <f>SUM(G96:I96)</f>
        <v>45</v>
      </c>
    </row>
    <row r="97" spans="1:10">
      <c r="A97" s="204">
        <v>43199</v>
      </c>
      <c r="B97" s="204">
        <v>43235</v>
      </c>
      <c r="C97" s="194">
        <f t="shared" si="1"/>
        <v>36</v>
      </c>
      <c r="D97" s="191" t="s">
        <v>332</v>
      </c>
      <c r="E97" s="191" t="s">
        <v>314</v>
      </c>
      <c r="F97" s="191" t="s">
        <v>61</v>
      </c>
      <c r="G97" s="191">
        <v>0</v>
      </c>
      <c r="H97" s="191">
        <v>95</v>
      </c>
      <c r="I97" s="191">
        <v>7</v>
      </c>
      <c r="J97" s="191">
        <f>SUM(G97:I97)</f>
        <v>102</v>
      </c>
    </row>
    <row r="98" spans="1:10">
      <c r="A98" s="204">
        <v>43200</v>
      </c>
      <c r="B98" s="204">
        <v>43235</v>
      </c>
      <c r="C98" s="194">
        <f t="shared" si="1"/>
        <v>35</v>
      </c>
      <c r="D98" s="191" t="s">
        <v>333</v>
      </c>
      <c r="E98" s="191" t="s">
        <v>315</v>
      </c>
      <c r="F98" s="191" t="s">
        <v>83</v>
      </c>
      <c r="G98" s="191">
        <v>3</v>
      </c>
      <c r="H98" s="191">
        <v>16</v>
      </c>
      <c r="I98" s="191">
        <v>2</v>
      </c>
      <c r="J98" s="191">
        <f>SUM(G98:I98)</f>
        <v>21</v>
      </c>
    </row>
    <row r="99" spans="1:10">
      <c r="A99" s="204">
        <v>43200</v>
      </c>
      <c r="B99" s="204">
        <v>43235</v>
      </c>
      <c r="C99" s="194">
        <f t="shared" si="1"/>
        <v>35</v>
      </c>
      <c r="D99" s="191" t="s">
        <v>334</v>
      </c>
      <c r="E99" s="191" t="s">
        <v>315</v>
      </c>
      <c r="F99" s="191" t="s">
        <v>83</v>
      </c>
      <c r="G99" s="191">
        <v>0</v>
      </c>
      <c r="H99" s="191">
        <v>35</v>
      </c>
      <c r="I99" s="191">
        <v>2</v>
      </c>
      <c r="J99" s="191">
        <f>SUM(G99:I99)</f>
        <v>37</v>
      </c>
    </row>
    <row r="100" spans="1:10">
      <c r="A100" s="204">
        <v>43200</v>
      </c>
      <c r="B100" s="204">
        <v>43235</v>
      </c>
      <c r="C100" s="194">
        <f t="shared" si="1"/>
        <v>35</v>
      </c>
      <c r="D100" s="191" t="s">
        <v>335</v>
      </c>
      <c r="E100" s="191" t="s">
        <v>315</v>
      </c>
      <c r="F100" s="191" t="s">
        <v>83</v>
      </c>
      <c r="G100" s="191">
        <v>0</v>
      </c>
      <c r="H100" s="191">
        <v>60</v>
      </c>
      <c r="I100" s="191">
        <v>6</v>
      </c>
      <c r="J100" s="191">
        <f>SUM(G100:I100)</f>
        <v>66</v>
      </c>
    </row>
    <row r="101" spans="1:10">
      <c r="A101" s="204">
        <v>43200</v>
      </c>
      <c r="B101" s="204">
        <v>43235</v>
      </c>
      <c r="C101" s="194">
        <f t="shared" si="1"/>
        <v>35</v>
      </c>
      <c r="D101" s="191" t="s">
        <v>375</v>
      </c>
      <c r="E101" s="191" t="s">
        <v>312</v>
      </c>
      <c r="F101" s="191" t="s">
        <v>29</v>
      </c>
      <c r="G101" s="191">
        <v>0</v>
      </c>
      <c r="H101" s="193">
        <v>59</v>
      </c>
      <c r="I101" s="193">
        <v>3</v>
      </c>
      <c r="J101" s="193">
        <f>SUM(G101:I101)</f>
        <v>62</v>
      </c>
    </row>
    <row r="102" spans="1:10">
      <c r="A102" s="204">
        <v>43200</v>
      </c>
      <c r="B102" s="204">
        <v>43235</v>
      </c>
      <c r="C102" s="194">
        <f t="shared" si="1"/>
        <v>35</v>
      </c>
      <c r="D102" s="191" t="s">
        <v>376</v>
      </c>
      <c r="E102" s="191" t="s">
        <v>312</v>
      </c>
      <c r="F102" s="191" t="s">
        <v>29</v>
      </c>
      <c r="G102" s="191">
        <v>1</v>
      </c>
      <c r="H102" s="193">
        <v>104</v>
      </c>
      <c r="I102" s="193">
        <v>3</v>
      </c>
      <c r="J102" s="193">
        <f>SUM(G102:I102)</f>
        <v>108</v>
      </c>
    </row>
    <row r="103" spans="1:10">
      <c r="A103" s="204">
        <v>43200</v>
      </c>
      <c r="B103" s="204">
        <v>43235</v>
      </c>
      <c r="C103" s="194">
        <f t="shared" si="1"/>
        <v>35</v>
      </c>
      <c r="D103" s="191" t="s">
        <v>377</v>
      </c>
      <c r="E103" s="191" t="s">
        <v>312</v>
      </c>
      <c r="F103" s="191" t="s">
        <v>29</v>
      </c>
      <c r="G103" s="191">
        <v>2</v>
      </c>
      <c r="H103" s="193">
        <v>48</v>
      </c>
      <c r="I103" s="193">
        <v>4</v>
      </c>
      <c r="J103" s="193">
        <f>SUM(G103:I103)</f>
        <v>54</v>
      </c>
    </row>
    <row r="104" spans="1:10">
      <c r="A104" s="204">
        <v>43200</v>
      </c>
      <c r="B104" s="204">
        <v>43235</v>
      </c>
      <c r="C104" s="194">
        <f t="shared" si="1"/>
        <v>35</v>
      </c>
      <c r="D104" s="191" t="s">
        <v>378</v>
      </c>
      <c r="E104" s="191" t="s">
        <v>313</v>
      </c>
      <c r="F104" s="191" t="s">
        <v>28</v>
      </c>
      <c r="G104" s="191">
        <v>0</v>
      </c>
      <c r="H104" s="193">
        <v>14</v>
      </c>
      <c r="I104" s="193">
        <v>0</v>
      </c>
      <c r="J104" s="193">
        <f>SUM(G104:I104)</f>
        <v>14</v>
      </c>
    </row>
    <row r="105" spans="1:10">
      <c r="A105" s="204">
        <v>43200</v>
      </c>
      <c r="B105" s="204">
        <v>43235</v>
      </c>
      <c r="C105" s="194">
        <f t="shared" si="1"/>
        <v>35</v>
      </c>
      <c r="D105" s="191" t="s">
        <v>379</v>
      </c>
      <c r="E105" s="191" t="s">
        <v>313</v>
      </c>
      <c r="F105" s="191" t="s">
        <v>28</v>
      </c>
      <c r="G105" s="191">
        <v>0</v>
      </c>
      <c r="H105" s="193">
        <v>16</v>
      </c>
      <c r="I105" s="193">
        <v>3</v>
      </c>
      <c r="J105" s="193">
        <f>SUM(G105:I105)</f>
        <v>19</v>
      </c>
    </row>
    <row r="106" spans="1:10">
      <c r="A106" s="204">
        <v>43200</v>
      </c>
      <c r="B106" s="204">
        <v>43235</v>
      </c>
      <c r="C106" s="194">
        <f t="shared" si="1"/>
        <v>35</v>
      </c>
      <c r="D106" s="191" t="s">
        <v>380</v>
      </c>
      <c r="E106" s="191" t="s">
        <v>313</v>
      </c>
      <c r="F106" s="191" t="s">
        <v>28</v>
      </c>
      <c r="G106" s="191">
        <v>3</v>
      </c>
      <c r="H106" s="193">
        <v>53</v>
      </c>
      <c r="I106" s="193">
        <v>10</v>
      </c>
      <c r="J106" s="193">
        <f>SUM(G106:I106)</f>
        <v>66</v>
      </c>
    </row>
    <row r="107" spans="1:10">
      <c r="A107" s="204">
        <v>43201</v>
      </c>
      <c r="B107" s="204">
        <v>43240</v>
      </c>
      <c r="C107" s="194">
        <f t="shared" si="1"/>
        <v>39</v>
      </c>
      <c r="D107" s="191" t="s">
        <v>336</v>
      </c>
      <c r="E107" s="191" t="s">
        <v>312</v>
      </c>
      <c r="F107" s="191" t="s">
        <v>36</v>
      </c>
      <c r="G107" s="191">
        <v>24</v>
      </c>
      <c r="H107" s="191">
        <v>77</v>
      </c>
      <c r="I107" s="191">
        <v>5</v>
      </c>
      <c r="J107" s="191">
        <f>SUM(G107:I107)</f>
        <v>106</v>
      </c>
    </row>
    <row r="108" spans="1:10">
      <c r="A108" s="204">
        <v>43201</v>
      </c>
      <c r="B108" s="204">
        <v>43240</v>
      </c>
      <c r="C108" s="194">
        <f t="shared" si="1"/>
        <v>39</v>
      </c>
      <c r="D108" s="191" t="s">
        <v>337</v>
      </c>
      <c r="E108" s="191" t="s">
        <v>312</v>
      </c>
      <c r="F108" s="191" t="s">
        <v>36</v>
      </c>
      <c r="G108" s="191">
        <v>3</v>
      </c>
      <c r="H108" s="191">
        <v>146</v>
      </c>
      <c r="I108" s="191">
        <v>8</v>
      </c>
      <c r="J108" s="191">
        <f>SUM(G108:I108)</f>
        <v>157</v>
      </c>
    </row>
    <row r="109" spans="1:10">
      <c r="A109" s="204">
        <v>43201</v>
      </c>
      <c r="B109" s="204">
        <v>43240</v>
      </c>
      <c r="C109" s="194">
        <f t="shared" si="1"/>
        <v>39</v>
      </c>
      <c r="D109" s="191" t="s">
        <v>338</v>
      </c>
      <c r="E109" s="191" t="s">
        <v>312</v>
      </c>
      <c r="F109" s="191" t="s">
        <v>36</v>
      </c>
      <c r="G109" s="191">
        <v>11</v>
      </c>
      <c r="H109" s="191">
        <v>188</v>
      </c>
      <c r="I109" s="191">
        <v>13</v>
      </c>
      <c r="J109" s="191">
        <f>SUM(G109:I109)</f>
        <v>212</v>
      </c>
    </row>
    <row r="110" spans="1:10">
      <c r="A110" s="204">
        <v>43202</v>
      </c>
      <c r="B110" s="204">
        <v>43240</v>
      </c>
      <c r="C110" s="194">
        <f t="shared" si="1"/>
        <v>38</v>
      </c>
      <c r="D110" s="191" t="s">
        <v>339</v>
      </c>
      <c r="E110" s="191" t="s">
        <v>312</v>
      </c>
      <c r="F110" s="191" t="s">
        <v>29</v>
      </c>
      <c r="G110" s="191">
        <v>0</v>
      </c>
      <c r="H110" s="191">
        <v>1</v>
      </c>
      <c r="I110" s="191">
        <v>1</v>
      </c>
      <c r="J110" s="191">
        <f>SUM(G110:I110)</f>
        <v>2</v>
      </c>
    </row>
    <row r="111" spans="1:10">
      <c r="A111" s="204">
        <v>43202</v>
      </c>
      <c r="B111" s="204">
        <v>43240</v>
      </c>
      <c r="C111" s="194">
        <f t="shared" si="1"/>
        <v>38</v>
      </c>
      <c r="D111" s="191" t="s">
        <v>340</v>
      </c>
      <c r="E111" s="191" t="s">
        <v>312</v>
      </c>
      <c r="F111" s="191" t="s">
        <v>29</v>
      </c>
      <c r="G111" s="191">
        <v>0</v>
      </c>
      <c r="H111" s="191">
        <v>0</v>
      </c>
      <c r="I111" s="191">
        <v>0</v>
      </c>
      <c r="J111" s="191">
        <f>SUM(G111:I111)</f>
        <v>0</v>
      </c>
    </row>
    <row r="112" spans="1:10">
      <c r="A112" s="204">
        <v>43202</v>
      </c>
      <c r="B112" s="204">
        <v>43240</v>
      </c>
      <c r="C112" s="194">
        <f t="shared" si="1"/>
        <v>38</v>
      </c>
      <c r="D112" s="191" t="s">
        <v>341</v>
      </c>
      <c r="E112" s="191" t="s">
        <v>312</v>
      </c>
      <c r="F112" s="191" t="s">
        <v>29</v>
      </c>
      <c r="G112" s="191">
        <v>1</v>
      </c>
      <c r="H112" s="191">
        <v>2</v>
      </c>
      <c r="I112" s="191">
        <v>4</v>
      </c>
      <c r="J112" s="191">
        <f>SUM(G112:I112)</f>
        <v>7</v>
      </c>
    </row>
    <row r="113" spans="1:10">
      <c r="A113" s="204">
        <v>43202</v>
      </c>
      <c r="B113" s="204">
        <v>43240</v>
      </c>
      <c r="C113" s="194">
        <f t="shared" si="1"/>
        <v>38</v>
      </c>
      <c r="D113" s="191" t="s">
        <v>342</v>
      </c>
      <c r="E113" s="191" t="s">
        <v>313</v>
      </c>
      <c r="F113" s="191" t="s">
        <v>37</v>
      </c>
      <c r="G113" s="191">
        <v>174</v>
      </c>
      <c r="H113" s="191">
        <v>171</v>
      </c>
      <c r="I113" s="191">
        <v>52</v>
      </c>
      <c r="J113" s="191">
        <f>SUM(G113:I113)</f>
        <v>397</v>
      </c>
    </row>
    <row r="114" spans="1:10">
      <c r="A114" s="204">
        <v>43202</v>
      </c>
      <c r="B114" s="204">
        <v>43240</v>
      </c>
      <c r="C114" s="194">
        <f t="shared" si="1"/>
        <v>38</v>
      </c>
      <c r="D114" s="191" t="s">
        <v>343</v>
      </c>
      <c r="E114" s="191" t="s">
        <v>313</v>
      </c>
      <c r="F114" s="191" t="s">
        <v>37</v>
      </c>
      <c r="G114" s="191">
        <v>104</v>
      </c>
      <c r="H114" s="191">
        <v>189</v>
      </c>
      <c r="I114" s="191">
        <v>100</v>
      </c>
      <c r="J114" s="191">
        <f>SUM(G114:I114)</f>
        <v>393</v>
      </c>
    </row>
    <row r="115" spans="1:10">
      <c r="A115" s="204">
        <v>43202</v>
      </c>
      <c r="B115" s="204">
        <v>43240</v>
      </c>
      <c r="C115" s="194">
        <f t="shared" si="1"/>
        <v>38</v>
      </c>
      <c r="D115" s="191" t="s">
        <v>344</v>
      </c>
      <c r="E115" s="191" t="s">
        <v>313</v>
      </c>
      <c r="F115" s="191" t="s">
        <v>37</v>
      </c>
      <c r="G115" s="191">
        <v>116</v>
      </c>
      <c r="H115" s="191">
        <v>144</v>
      </c>
      <c r="I115" s="191">
        <v>57</v>
      </c>
      <c r="J115" s="191">
        <f>SUM(G115:I115)</f>
        <v>317</v>
      </c>
    </row>
    <row r="116" spans="1:10">
      <c r="A116" s="204">
        <v>43203</v>
      </c>
      <c r="B116" s="204">
        <v>43240</v>
      </c>
      <c r="C116" s="194">
        <f t="shared" si="1"/>
        <v>37</v>
      </c>
      <c r="D116" s="191" t="s">
        <v>345</v>
      </c>
      <c r="E116" s="191" t="s">
        <v>314</v>
      </c>
      <c r="F116" s="191" t="s">
        <v>59</v>
      </c>
      <c r="G116" s="191">
        <v>1</v>
      </c>
      <c r="H116" s="191">
        <v>19</v>
      </c>
      <c r="I116" s="191">
        <v>0</v>
      </c>
      <c r="J116" s="191">
        <f>SUM(G116:I116)</f>
        <v>20</v>
      </c>
    </row>
    <row r="117" spans="1:10">
      <c r="A117" s="204">
        <v>43203</v>
      </c>
      <c r="B117" s="204">
        <v>43240</v>
      </c>
      <c r="C117" s="194">
        <f t="shared" si="1"/>
        <v>37</v>
      </c>
      <c r="D117" s="191" t="s">
        <v>346</v>
      </c>
      <c r="E117" s="191" t="s">
        <v>314</v>
      </c>
      <c r="F117" s="191" t="s">
        <v>59</v>
      </c>
      <c r="G117" s="191">
        <v>0</v>
      </c>
      <c r="H117" s="191">
        <v>9</v>
      </c>
      <c r="I117" s="191">
        <v>1</v>
      </c>
      <c r="J117" s="191">
        <f>SUM(G117:I117)</f>
        <v>10</v>
      </c>
    </row>
    <row r="118" spans="1:10">
      <c r="A118" s="204">
        <v>43203</v>
      </c>
      <c r="B118" s="204">
        <v>43240</v>
      </c>
      <c r="C118" s="194">
        <f t="shared" si="1"/>
        <v>37</v>
      </c>
      <c r="D118" s="191" t="s">
        <v>347</v>
      </c>
      <c r="E118" s="191" t="s">
        <v>314</v>
      </c>
      <c r="F118" s="191" t="s">
        <v>59</v>
      </c>
      <c r="G118" s="191">
        <v>1</v>
      </c>
      <c r="H118" s="191">
        <v>21</v>
      </c>
      <c r="I118" s="191">
        <v>0</v>
      </c>
      <c r="J118" s="191">
        <f>SUM(G118:I118)</f>
        <v>22</v>
      </c>
    </row>
    <row r="119" spans="1:10">
      <c r="A119" s="204">
        <v>43203</v>
      </c>
      <c r="B119" s="204">
        <v>43240</v>
      </c>
      <c r="C119" s="194">
        <f t="shared" si="1"/>
        <v>37</v>
      </c>
      <c r="D119" s="191" t="s">
        <v>348</v>
      </c>
      <c r="E119" s="191" t="s">
        <v>313</v>
      </c>
      <c r="F119" s="191" t="s">
        <v>28</v>
      </c>
      <c r="G119" s="191">
        <v>1</v>
      </c>
      <c r="H119" s="191">
        <v>51</v>
      </c>
      <c r="I119" s="191">
        <v>7</v>
      </c>
      <c r="J119" s="191">
        <f>SUM(G119:I119)</f>
        <v>59</v>
      </c>
    </row>
    <row r="120" spans="1:10">
      <c r="A120" s="204">
        <v>43203</v>
      </c>
      <c r="B120" s="204">
        <v>43240</v>
      </c>
      <c r="C120" s="194">
        <f t="shared" si="1"/>
        <v>37</v>
      </c>
      <c r="D120" s="191" t="s">
        <v>349</v>
      </c>
      <c r="E120" s="191" t="s">
        <v>313</v>
      </c>
      <c r="F120" s="191" t="s">
        <v>28</v>
      </c>
      <c r="G120" s="191">
        <v>2</v>
      </c>
      <c r="H120" s="191">
        <v>116</v>
      </c>
      <c r="I120" s="191">
        <v>11</v>
      </c>
      <c r="J120" s="191">
        <f>SUM(G120:I120)</f>
        <v>129</v>
      </c>
    </row>
    <row r="121" spans="1:10">
      <c r="A121" s="204">
        <v>43203</v>
      </c>
      <c r="B121" s="204">
        <v>43240</v>
      </c>
      <c r="C121" s="194">
        <f t="shared" si="1"/>
        <v>37</v>
      </c>
      <c r="D121" s="191" t="s">
        <v>350</v>
      </c>
      <c r="E121" s="191" t="s">
        <v>313</v>
      </c>
      <c r="F121" s="191" t="s">
        <v>28</v>
      </c>
      <c r="G121" s="191">
        <v>3</v>
      </c>
      <c r="H121" s="191">
        <v>57</v>
      </c>
      <c r="I121" s="191">
        <v>1</v>
      </c>
      <c r="J121" s="191">
        <f>SUM(G121:I121)</f>
        <v>61</v>
      </c>
    </row>
    <row r="122" spans="1:10">
      <c r="A122" s="204">
        <v>43203</v>
      </c>
      <c r="B122" s="204">
        <v>43240</v>
      </c>
      <c r="C122" s="194">
        <f t="shared" si="1"/>
        <v>37</v>
      </c>
      <c r="D122" s="191" t="s">
        <v>351</v>
      </c>
      <c r="E122" s="191" t="s">
        <v>314</v>
      </c>
      <c r="F122" s="191" t="s">
        <v>61</v>
      </c>
      <c r="G122" s="191">
        <v>0</v>
      </c>
      <c r="H122" s="191">
        <v>20</v>
      </c>
      <c r="I122" s="191">
        <v>1</v>
      </c>
      <c r="J122" s="191">
        <f>SUM(G122:I122)</f>
        <v>21</v>
      </c>
    </row>
    <row r="123" spans="1:10">
      <c r="A123" s="204">
        <v>43203</v>
      </c>
      <c r="B123" s="204">
        <v>43240</v>
      </c>
      <c r="C123" s="194">
        <f t="shared" si="1"/>
        <v>37</v>
      </c>
      <c r="D123" s="191" t="s">
        <v>352</v>
      </c>
      <c r="E123" s="191" t="s">
        <v>314</v>
      </c>
      <c r="F123" s="203" t="s">
        <v>61</v>
      </c>
      <c r="G123" s="191">
        <v>7</v>
      </c>
      <c r="H123" s="191">
        <v>80</v>
      </c>
      <c r="I123" s="191">
        <v>13</v>
      </c>
      <c r="J123" s="191">
        <f>SUM(G123:I123)</f>
        <v>100</v>
      </c>
    </row>
    <row r="124" spans="1:10">
      <c r="A124" s="204">
        <v>43203</v>
      </c>
      <c r="B124" s="204">
        <v>43240</v>
      </c>
      <c r="C124" s="194">
        <f t="shared" si="1"/>
        <v>37</v>
      </c>
      <c r="D124" s="191" t="s">
        <v>353</v>
      </c>
      <c r="E124" s="191" t="s">
        <v>314</v>
      </c>
      <c r="F124" s="203" t="s">
        <v>61</v>
      </c>
      <c r="G124" s="191">
        <v>0</v>
      </c>
      <c r="H124" s="191">
        <v>48</v>
      </c>
      <c r="I124" s="191">
        <v>1</v>
      </c>
      <c r="J124" s="191">
        <f>SUM(G124:I124)</f>
        <v>49</v>
      </c>
    </row>
    <row r="125" spans="1:10">
      <c r="A125" s="204">
        <v>43204</v>
      </c>
      <c r="B125" s="204">
        <v>43240</v>
      </c>
      <c r="C125" s="194">
        <f t="shared" si="1"/>
        <v>36</v>
      </c>
      <c r="D125" s="191" t="s">
        <v>354</v>
      </c>
      <c r="E125" s="191" t="s">
        <v>313</v>
      </c>
      <c r="F125" s="191" t="s">
        <v>37</v>
      </c>
      <c r="G125" s="191">
        <v>0</v>
      </c>
      <c r="H125" s="191">
        <v>17</v>
      </c>
      <c r="I125" s="191">
        <v>2</v>
      </c>
      <c r="J125" s="191">
        <f>SUM(G125:I125)</f>
        <v>19</v>
      </c>
    </row>
    <row r="126" spans="1:10">
      <c r="A126" s="204">
        <v>43204</v>
      </c>
      <c r="B126" s="204">
        <v>43240</v>
      </c>
      <c r="C126" s="194">
        <f t="shared" si="1"/>
        <v>36</v>
      </c>
      <c r="D126" s="191" t="s">
        <v>355</v>
      </c>
      <c r="E126" s="191" t="s">
        <v>313</v>
      </c>
      <c r="F126" s="191" t="s">
        <v>37</v>
      </c>
      <c r="G126" s="191">
        <v>16</v>
      </c>
      <c r="H126" s="191">
        <v>80</v>
      </c>
      <c r="I126" s="191">
        <v>6</v>
      </c>
      <c r="J126" s="191">
        <f>SUM(G126:I126)</f>
        <v>102</v>
      </c>
    </row>
    <row r="127" spans="1:10">
      <c r="A127" s="204">
        <v>43204</v>
      </c>
      <c r="B127" s="204">
        <v>43240</v>
      </c>
      <c r="C127" s="194">
        <f t="shared" si="1"/>
        <v>36</v>
      </c>
      <c r="D127" s="191" t="s">
        <v>356</v>
      </c>
      <c r="E127" s="191" t="s">
        <v>313</v>
      </c>
      <c r="F127" s="191" t="s">
        <v>37</v>
      </c>
      <c r="G127" s="191">
        <v>1</v>
      </c>
      <c r="H127" s="191">
        <v>87</v>
      </c>
      <c r="I127" s="191">
        <v>3</v>
      </c>
      <c r="J127" s="191">
        <f>SUM(G127:I127)</f>
        <v>91</v>
      </c>
    </row>
    <row r="128" spans="1:10">
      <c r="A128" s="204">
        <v>43204</v>
      </c>
      <c r="B128" s="204">
        <v>43240</v>
      </c>
      <c r="C128" s="194">
        <f t="shared" si="1"/>
        <v>36</v>
      </c>
      <c r="D128" s="191" t="s">
        <v>357</v>
      </c>
      <c r="E128" s="191" t="s">
        <v>315</v>
      </c>
      <c r="F128" s="191" t="s">
        <v>83</v>
      </c>
      <c r="G128" s="191">
        <v>0</v>
      </c>
      <c r="H128" s="191">
        <v>7</v>
      </c>
      <c r="I128" s="191">
        <v>0</v>
      </c>
      <c r="J128" s="191">
        <f>SUM(G128:I128)</f>
        <v>7</v>
      </c>
    </row>
    <row r="129" spans="1:10">
      <c r="A129" s="204">
        <v>43204</v>
      </c>
      <c r="B129" s="204">
        <v>43240</v>
      </c>
      <c r="C129" s="194">
        <f t="shared" si="1"/>
        <v>36</v>
      </c>
      <c r="D129" s="191" t="s">
        <v>358</v>
      </c>
      <c r="E129" s="191" t="s">
        <v>315</v>
      </c>
      <c r="F129" s="191" t="s">
        <v>83</v>
      </c>
      <c r="G129" s="191">
        <v>1</v>
      </c>
      <c r="H129" s="191">
        <v>5</v>
      </c>
      <c r="I129" s="191">
        <v>5</v>
      </c>
      <c r="J129" s="191">
        <f>SUM(G129:I129)</f>
        <v>11</v>
      </c>
    </row>
    <row r="130" spans="1:10">
      <c r="A130" s="204">
        <v>43204</v>
      </c>
      <c r="B130" s="204">
        <v>43240</v>
      </c>
      <c r="C130" s="194">
        <f t="shared" si="1"/>
        <v>36</v>
      </c>
      <c r="D130" s="191" t="s">
        <v>359</v>
      </c>
      <c r="E130" s="191" t="s">
        <v>315</v>
      </c>
      <c r="F130" s="191" t="s">
        <v>83</v>
      </c>
      <c r="G130" s="191">
        <v>2</v>
      </c>
      <c r="H130" s="191">
        <v>30</v>
      </c>
      <c r="I130" s="191">
        <v>0</v>
      </c>
      <c r="J130" s="191">
        <f>SUM(G130:I130)</f>
        <v>32</v>
      </c>
    </row>
    <row r="131" spans="1:10">
      <c r="A131" s="204">
        <v>43204</v>
      </c>
      <c r="B131" s="204">
        <v>43243</v>
      </c>
      <c r="C131" s="194">
        <f t="shared" ref="C131:C145" si="2">B131-A131</f>
        <v>39</v>
      </c>
      <c r="D131" s="191" t="s">
        <v>360</v>
      </c>
      <c r="E131" s="191" t="s">
        <v>315</v>
      </c>
      <c r="F131" s="191" t="s">
        <v>84</v>
      </c>
      <c r="G131" s="191">
        <v>5</v>
      </c>
      <c r="H131" s="191">
        <v>37</v>
      </c>
      <c r="I131" s="191">
        <v>9</v>
      </c>
      <c r="J131" s="191">
        <f>SUM(G131:I131)</f>
        <v>51</v>
      </c>
    </row>
    <row r="132" spans="1:10">
      <c r="A132" s="204">
        <v>43204</v>
      </c>
      <c r="B132" s="204">
        <v>43243</v>
      </c>
      <c r="C132" s="194">
        <f t="shared" si="2"/>
        <v>39</v>
      </c>
      <c r="D132" s="191" t="s">
        <v>361</v>
      </c>
      <c r="E132" s="191" t="s">
        <v>315</v>
      </c>
      <c r="F132" s="191" t="s">
        <v>84</v>
      </c>
      <c r="G132" s="191">
        <v>23</v>
      </c>
      <c r="H132" s="191">
        <v>68</v>
      </c>
      <c r="I132" s="191">
        <v>6</v>
      </c>
      <c r="J132" s="191">
        <f>SUM(G132:I132)</f>
        <v>97</v>
      </c>
    </row>
    <row r="133" spans="1:10">
      <c r="A133" s="204">
        <v>43204</v>
      </c>
      <c r="B133" s="204">
        <v>43243</v>
      </c>
      <c r="C133" s="194">
        <f t="shared" si="2"/>
        <v>39</v>
      </c>
      <c r="D133" s="191" t="s">
        <v>362</v>
      </c>
      <c r="E133" s="191" t="s">
        <v>315</v>
      </c>
      <c r="F133" s="191" t="s">
        <v>84</v>
      </c>
      <c r="G133" s="191">
        <v>8</v>
      </c>
      <c r="H133" s="191">
        <v>33</v>
      </c>
      <c r="I133" s="191">
        <v>3</v>
      </c>
      <c r="J133" s="191">
        <f>SUM(G133:I133)</f>
        <v>44</v>
      </c>
    </row>
    <row r="134" spans="1:10">
      <c r="A134" s="204">
        <v>43205</v>
      </c>
      <c r="B134" s="204">
        <v>43243</v>
      </c>
      <c r="C134" s="194">
        <f t="shared" si="2"/>
        <v>38</v>
      </c>
      <c r="D134" s="191" t="s">
        <v>363</v>
      </c>
      <c r="E134" s="191" t="s">
        <v>313</v>
      </c>
      <c r="F134" s="191" t="s">
        <v>28</v>
      </c>
      <c r="G134" s="191">
        <v>13</v>
      </c>
      <c r="H134" s="191">
        <v>144</v>
      </c>
      <c r="I134" s="191">
        <v>13</v>
      </c>
      <c r="J134" s="191">
        <f>SUM(G134:I134)</f>
        <v>170</v>
      </c>
    </row>
    <row r="135" spans="1:10">
      <c r="A135" s="204">
        <v>43205</v>
      </c>
      <c r="B135" s="204">
        <v>43243</v>
      </c>
      <c r="C135" s="194">
        <f t="shared" si="2"/>
        <v>38</v>
      </c>
      <c r="D135" s="191" t="s">
        <v>364</v>
      </c>
      <c r="E135" s="191" t="s">
        <v>313</v>
      </c>
      <c r="F135" s="191" t="s">
        <v>28</v>
      </c>
      <c r="G135" s="191">
        <v>34</v>
      </c>
      <c r="H135" s="191">
        <v>141</v>
      </c>
      <c r="I135" s="191">
        <v>17</v>
      </c>
      <c r="J135" s="191">
        <f>SUM(G135:I135)</f>
        <v>192</v>
      </c>
    </row>
    <row r="136" spans="1:10">
      <c r="A136" s="204">
        <v>43205</v>
      </c>
      <c r="B136" s="204">
        <v>43243</v>
      </c>
      <c r="C136" s="194">
        <f t="shared" si="2"/>
        <v>38</v>
      </c>
      <c r="D136" s="191" t="s">
        <v>365</v>
      </c>
      <c r="E136" s="191" t="s">
        <v>313</v>
      </c>
      <c r="F136" s="191" t="s">
        <v>28</v>
      </c>
      <c r="G136" s="191">
        <v>10</v>
      </c>
      <c r="H136" s="191">
        <v>147</v>
      </c>
      <c r="I136" s="191">
        <v>8</v>
      </c>
      <c r="J136" s="191">
        <f>SUM(G136:I136)</f>
        <v>165</v>
      </c>
    </row>
    <row r="137" spans="1:10">
      <c r="A137" s="204">
        <v>43206</v>
      </c>
      <c r="B137" s="204">
        <v>43243</v>
      </c>
      <c r="C137" s="194">
        <f t="shared" si="2"/>
        <v>37</v>
      </c>
      <c r="D137" s="191" t="s">
        <v>366</v>
      </c>
      <c r="E137" s="191" t="s">
        <v>312</v>
      </c>
      <c r="F137" s="191" t="s">
        <v>36</v>
      </c>
      <c r="G137" s="191">
        <v>4</v>
      </c>
      <c r="H137" s="191">
        <v>57</v>
      </c>
      <c r="I137" s="191">
        <v>2</v>
      </c>
      <c r="J137" s="191">
        <f>SUM(G137:I137)</f>
        <v>63</v>
      </c>
    </row>
    <row r="138" spans="1:10">
      <c r="A138" s="204">
        <v>43206</v>
      </c>
      <c r="B138" s="204">
        <v>43243</v>
      </c>
      <c r="C138" s="194">
        <f t="shared" si="2"/>
        <v>37</v>
      </c>
      <c r="D138" s="191" t="s">
        <v>367</v>
      </c>
      <c r="E138" s="191" t="s">
        <v>312</v>
      </c>
      <c r="F138" s="191" t="s">
        <v>36</v>
      </c>
      <c r="G138" s="191">
        <v>0</v>
      </c>
      <c r="H138" s="191">
        <v>69</v>
      </c>
      <c r="I138" s="191">
        <v>1</v>
      </c>
      <c r="J138" s="191">
        <f>SUM(G138:I138)</f>
        <v>70</v>
      </c>
    </row>
    <row r="139" spans="1:10">
      <c r="A139" s="204">
        <v>43206</v>
      </c>
      <c r="B139" s="204">
        <v>43243</v>
      </c>
      <c r="C139" s="194">
        <f t="shared" si="2"/>
        <v>37</v>
      </c>
      <c r="D139" s="191" t="s">
        <v>368</v>
      </c>
      <c r="E139" s="191" t="s">
        <v>312</v>
      </c>
      <c r="F139" s="191" t="s">
        <v>36</v>
      </c>
      <c r="G139" s="191">
        <v>1</v>
      </c>
      <c r="H139" s="191">
        <v>38</v>
      </c>
      <c r="I139" s="191">
        <v>3</v>
      </c>
      <c r="J139" s="191">
        <f>SUM(G139:I139)</f>
        <v>42</v>
      </c>
    </row>
    <row r="140" spans="1:10">
      <c r="A140" s="204">
        <v>43205</v>
      </c>
      <c r="B140" s="204">
        <v>43243</v>
      </c>
      <c r="C140" s="194">
        <f t="shared" si="2"/>
        <v>38</v>
      </c>
      <c r="D140" s="191" t="s">
        <v>369</v>
      </c>
      <c r="E140" s="191" t="s">
        <v>315</v>
      </c>
      <c r="F140" s="191" t="s">
        <v>84</v>
      </c>
      <c r="G140" s="191">
        <v>36</v>
      </c>
      <c r="H140" s="191">
        <v>175</v>
      </c>
      <c r="I140" s="191">
        <v>24</v>
      </c>
      <c r="J140" s="191">
        <f>SUM(G140:I140)</f>
        <v>235</v>
      </c>
    </row>
    <row r="141" spans="1:10">
      <c r="A141" s="204">
        <v>43205</v>
      </c>
      <c r="B141" s="204">
        <v>43243</v>
      </c>
      <c r="C141" s="194">
        <f t="shared" si="2"/>
        <v>38</v>
      </c>
      <c r="D141" s="191" t="s">
        <v>370</v>
      </c>
      <c r="E141" s="191" t="s">
        <v>315</v>
      </c>
      <c r="F141" s="191" t="s">
        <v>84</v>
      </c>
      <c r="G141" s="191">
        <v>7</v>
      </c>
      <c r="H141" s="191">
        <v>90</v>
      </c>
      <c r="I141" s="191">
        <v>3</v>
      </c>
      <c r="J141" s="191">
        <f>SUM(G141:I141)</f>
        <v>100</v>
      </c>
    </row>
    <row r="142" spans="1:10">
      <c r="A142" s="204">
        <v>43205</v>
      </c>
      <c r="B142" s="204">
        <v>43243</v>
      </c>
      <c r="C142" s="194">
        <f t="shared" si="2"/>
        <v>38</v>
      </c>
      <c r="D142" s="191" t="s">
        <v>371</v>
      </c>
      <c r="E142" s="191" t="s">
        <v>315</v>
      </c>
      <c r="F142" s="191" t="s">
        <v>84</v>
      </c>
      <c r="G142" s="191">
        <v>28</v>
      </c>
      <c r="H142" s="191">
        <v>136</v>
      </c>
      <c r="I142" s="191">
        <v>15</v>
      </c>
      <c r="J142" s="191">
        <f>SUM(G142:I142)</f>
        <v>179</v>
      </c>
    </row>
    <row r="143" spans="1:10">
      <c r="A143" s="204">
        <v>43209</v>
      </c>
      <c r="B143" s="204">
        <v>43243</v>
      </c>
      <c r="C143" s="194">
        <f t="shared" si="2"/>
        <v>34</v>
      </c>
      <c r="D143" s="191" t="s">
        <v>372</v>
      </c>
      <c r="E143" s="191" t="s">
        <v>315</v>
      </c>
      <c r="F143" s="191" t="s">
        <v>84</v>
      </c>
      <c r="G143" s="191">
        <v>14</v>
      </c>
      <c r="H143" s="191">
        <v>186</v>
      </c>
      <c r="I143" s="191">
        <v>64</v>
      </c>
      <c r="J143" s="191">
        <f>SUM(G143:I143)</f>
        <v>264</v>
      </c>
    </row>
    <row r="144" spans="1:10">
      <c r="A144" s="204">
        <v>43209</v>
      </c>
      <c r="B144" s="204">
        <v>43243</v>
      </c>
      <c r="C144" s="194">
        <f t="shared" si="2"/>
        <v>34</v>
      </c>
      <c r="D144" s="191" t="s">
        <v>373</v>
      </c>
      <c r="E144" s="191" t="s">
        <v>315</v>
      </c>
      <c r="F144" s="191" t="s">
        <v>84</v>
      </c>
      <c r="G144" s="191">
        <v>28</v>
      </c>
      <c r="H144" s="191">
        <v>173</v>
      </c>
      <c r="I144" s="191">
        <v>112</v>
      </c>
      <c r="J144" s="191">
        <f>SUM(G144:I144)</f>
        <v>313</v>
      </c>
    </row>
    <row r="145" spans="1:10">
      <c r="A145" s="204">
        <v>43209</v>
      </c>
      <c r="B145" s="204">
        <v>43243</v>
      </c>
      <c r="C145" s="194">
        <f t="shared" si="2"/>
        <v>34</v>
      </c>
      <c r="D145" s="191" t="s">
        <v>374</v>
      </c>
      <c r="E145" s="191" t="s">
        <v>315</v>
      </c>
      <c r="F145" s="191" t="s">
        <v>84</v>
      </c>
      <c r="G145" s="191">
        <v>31</v>
      </c>
      <c r="H145" s="191">
        <v>150</v>
      </c>
      <c r="I145" s="191">
        <v>96</v>
      </c>
      <c r="J145" s="191">
        <f>SUM(G145:I145)</f>
        <v>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showRuler="0" topLeftCell="B1" workbookViewId="0">
      <selection activeCell="D24" sqref="D24"/>
    </sheetView>
  </sheetViews>
  <sheetFormatPr baseColWidth="10" defaultRowHeight="15" x14ac:dyDescent="0"/>
  <cols>
    <col min="1" max="1" width="11.5" style="191" customWidth="1"/>
    <col min="2" max="2" width="16.33203125" style="191" customWidth="1"/>
    <col min="3" max="3" width="15" style="191" customWidth="1"/>
    <col min="4" max="4" width="12.1640625" style="191" bestFit="1" customWidth="1"/>
    <col min="5" max="5" width="20" style="191" customWidth="1"/>
    <col min="6" max="6" width="7.5" style="191" bestFit="1" customWidth="1"/>
    <col min="7" max="7" width="4.33203125" style="191" bestFit="1" customWidth="1"/>
    <col min="8" max="8" width="8" style="191" bestFit="1" customWidth="1"/>
    <col min="9" max="9" width="14.5" style="194" customWidth="1"/>
    <col min="10" max="10" width="11.1640625" style="194" customWidth="1"/>
    <col min="11" max="11" width="14.1640625" style="194" customWidth="1"/>
    <col min="12" max="12" width="14.1640625" style="192" customWidth="1"/>
    <col min="13" max="16384" width="10.83203125" style="191"/>
  </cols>
  <sheetData>
    <row r="1" spans="1:12" ht="30">
      <c r="A1" s="196" t="s">
        <v>391</v>
      </c>
      <c r="B1" s="196" t="s">
        <v>390</v>
      </c>
      <c r="C1" s="196" t="s">
        <v>389</v>
      </c>
      <c r="D1" s="196" t="s">
        <v>388</v>
      </c>
      <c r="E1" s="196" t="s">
        <v>387</v>
      </c>
      <c r="F1" s="196" t="s">
        <v>157</v>
      </c>
      <c r="G1" s="196" t="s">
        <v>316</v>
      </c>
      <c r="H1" s="196" t="s">
        <v>317</v>
      </c>
      <c r="I1" s="197" t="s">
        <v>384</v>
      </c>
      <c r="J1" s="197" t="s">
        <v>385</v>
      </c>
      <c r="K1" s="197" t="s">
        <v>386</v>
      </c>
      <c r="L1" s="198" t="s">
        <v>383</v>
      </c>
    </row>
    <row r="2" spans="1:12">
      <c r="A2" s="204">
        <v>43190</v>
      </c>
      <c r="B2" s="204">
        <v>43226</v>
      </c>
      <c r="C2" s="194">
        <f>B2-A2</f>
        <v>36</v>
      </c>
      <c r="D2" s="204">
        <v>43243</v>
      </c>
      <c r="E2" s="194">
        <f>D2-A2</f>
        <v>53</v>
      </c>
      <c r="F2" s="191" t="s">
        <v>231</v>
      </c>
      <c r="G2" s="191" t="s">
        <v>312</v>
      </c>
      <c r="H2" s="191" t="s">
        <v>29</v>
      </c>
      <c r="I2" s="194">
        <v>49</v>
      </c>
      <c r="J2" s="194">
        <v>55</v>
      </c>
      <c r="K2" s="194">
        <v>3</v>
      </c>
      <c r="L2" s="195">
        <f>SUM(I2,J2:K4)</f>
        <v>177</v>
      </c>
    </row>
    <row r="3" spans="1:12">
      <c r="A3" s="204">
        <v>43190</v>
      </c>
      <c r="B3" s="204">
        <v>43226</v>
      </c>
      <c r="C3" s="194">
        <f t="shared" ref="C3:C68" si="0">B3-A3</f>
        <v>36</v>
      </c>
      <c r="D3" s="204">
        <v>43243</v>
      </c>
      <c r="E3" s="194">
        <f t="shared" ref="E3:E65" si="1">D3-A3</f>
        <v>53</v>
      </c>
      <c r="F3" s="191" t="s">
        <v>232</v>
      </c>
      <c r="G3" s="191" t="s">
        <v>312</v>
      </c>
      <c r="H3" s="191" t="s">
        <v>29</v>
      </c>
      <c r="J3" s="194">
        <v>31</v>
      </c>
      <c r="K3" s="194">
        <v>8</v>
      </c>
    </row>
    <row r="4" spans="1:12">
      <c r="A4" s="204">
        <v>43190</v>
      </c>
      <c r="B4" s="204">
        <v>43226</v>
      </c>
      <c r="C4" s="194">
        <f t="shared" si="0"/>
        <v>36</v>
      </c>
      <c r="D4" s="204">
        <v>43243</v>
      </c>
      <c r="E4" s="194">
        <f t="shared" si="1"/>
        <v>53</v>
      </c>
      <c r="F4" s="191" t="s">
        <v>233</v>
      </c>
      <c r="G4" s="191" t="s">
        <v>312</v>
      </c>
      <c r="H4" s="191" t="s">
        <v>29</v>
      </c>
      <c r="J4" s="194">
        <v>30</v>
      </c>
      <c r="K4" s="194">
        <v>1</v>
      </c>
    </row>
    <row r="5" spans="1:12">
      <c r="A5" s="204">
        <v>43191</v>
      </c>
      <c r="B5" s="204">
        <v>43226</v>
      </c>
      <c r="C5" s="194">
        <f t="shared" si="0"/>
        <v>35</v>
      </c>
      <c r="D5" s="204">
        <v>43243</v>
      </c>
      <c r="E5" s="194">
        <f t="shared" si="1"/>
        <v>52</v>
      </c>
      <c r="F5" s="191" t="s">
        <v>234</v>
      </c>
      <c r="G5" s="191" t="s">
        <v>313</v>
      </c>
      <c r="H5" s="191" t="s">
        <v>28</v>
      </c>
      <c r="I5" s="194">
        <v>5</v>
      </c>
      <c r="J5" s="194">
        <v>25</v>
      </c>
      <c r="K5" s="194">
        <v>0</v>
      </c>
      <c r="L5" s="195">
        <f>SUM(I5,J5:K7)</f>
        <v>46</v>
      </c>
    </row>
    <row r="6" spans="1:12">
      <c r="A6" s="204">
        <v>43191</v>
      </c>
      <c r="B6" s="204">
        <v>43226</v>
      </c>
      <c r="C6" s="194">
        <f t="shared" si="0"/>
        <v>35</v>
      </c>
      <c r="D6" s="204">
        <v>43243</v>
      </c>
      <c r="E6" s="194">
        <f t="shared" si="1"/>
        <v>52</v>
      </c>
      <c r="F6" s="191" t="s">
        <v>235</v>
      </c>
      <c r="G6" s="191" t="s">
        <v>313</v>
      </c>
      <c r="H6" s="191" t="s">
        <v>28</v>
      </c>
      <c r="J6" s="194">
        <v>12</v>
      </c>
      <c r="K6" s="194">
        <v>1</v>
      </c>
    </row>
    <row r="7" spans="1:12">
      <c r="A7" s="204">
        <v>43191</v>
      </c>
      <c r="B7" s="204">
        <v>43226</v>
      </c>
      <c r="C7" s="194">
        <f t="shared" si="0"/>
        <v>35</v>
      </c>
      <c r="D7" s="204">
        <v>43243</v>
      </c>
      <c r="E7" s="194">
        <f t="shared" si="1"/>
        <v>52</v>
      </c>
      <c r="F7" s="191" t="s">
        <v>236</v>
      </c>
      <c r="G7" s="191" t="s">
        <v>313</v>
      </c>
      <c r="H7" s="191" t="s">
        <v>28</v>
      </c>
      <c r="J7" s="194">
        <v>3</v>
      </c>
      <c r="K7" s="194">
        <v>0</v>
      </c>
    </row>
    <row r="8" spans="1:12">
      <c r="A8" s="204">
        <v>43192</v>
      </c>
      <c r="B8" s="204">
        <v>43228</v>
      </c>
      <c r="C8" s="194">
        <f t="shared" si="0"/>
        <v>36</v>
      </c>
      <c r="D8" s="204">
        <v>43243</v>
      </c>
      <c r="E8" s="194">
        <f t="shared" si="1"/>
        <v>51</v>
      </c>
      <c r="F8" s="191" t="s">
        <v>237</v>
      </c>
      <c r="G8" s="191" t="s">
        <v>314</v>
      </c>
      <c r="H8" s="191" t="s">
        <v>61</v>
      </c>
      <c r="I8" s="194">
        <v>41</v>
      </c>
      <c r="J8" s="194">
        <v>89</v>
      </c>
      <c r="K8" s="194">
        <v>9</v>
      </c>
      <c r="L8" s="195">
        <f>SUM(I8,J8:K10)</f>
        <v>463</v>
      </c>
    </row>
    <row r="9" spans="1:12">
      <c r="A9" s="204">
        <v>43192</v>
      </c>
      <c r="B9" s="204">
        <v>43228</v>
      </c>
      <c r="C9" s="194">
        <f t="shared" si="0"/>
        <v>36</v>
      </c>
      <c r="D9" s="204">
        <v>43243</v>
      </c>
      <c r="E9" s="194">
        <f t="shared" si="1"/>
        <v>51</v>
      </c>
      <c r="F9" s="191" t="s">
        <v>238</v>
      </c>
      <c r="G9" s="191" t="s">
        <v>314</v>
      </c>
      <c r="H9" s="191" t="s">
        <v>61</v>
      </c>
      <c r="J9" s="194">
        <v>130</v>
      </c>
      <c r="K9" s="194">
        <v>2</v>
      </c>
    </row>
    <row r="10" spans="1:12">
      <c r="A10" s="204">
        <v>43192</v>
      </c>
      <c r="B10" s="204">
        <v>43228</v>
      </c>
      <c r="C10" s="194">
        <f t="shared" si="0"/>
        <v>36</v>
      </c>
      <c r="D10" s="204">
        <v>43243</v>
      </c>
      <c r="E10" s="194">
        <f t="shared" si="1"/>
        <v>51</v>
      </c>
      <c r="F10" s="191" t="s">
        <v>239</v>
      </c>
      <c r="G10" s="191" t="s">
        <v>314</v>
      </c>
      <c r="H10" s="191" t="s">
        <v>61</v>
      </c>
      <c r="J10" s="194">
        <v>191</v>
      </c>
      <c r="K10" s="194">
        <v>1</v>
      </c>
    </row>
    <row r="11" spans="1:12">
      <c r="A11" s="204">
        <v>43192</v>
      </c>
      <c r="B11" s="204">
        <v>43228</v>
      </c>
      <c r="C11" s="194">
        <f t="shared" si="0"/>
        <v>36</v>
      </c>
      <c r="D11" s="204">
        <v>43243</v>
      </c>
      <c r="E11" s="194">
        <f t="shared" si="1"/>
        <v>51</v>
      </c>
      <c r="F11" s="191" t="s">
        <v>240</v>
      </c>
      <c r="G11" s="191" t="s">
        <v>312</v>
      </c>
      <c r="H11" s="191" t="s">
        <v>36</v>
      </c>
      <c r="I11" s="194">
        <v>26</v>
      </c>
      <c r="J11" s="194">
        <v>26</v>
      </c>
      <c r="K11" s="194">
        <v>1</v>
      </c>
      <c r="L11" s="195">
        <f>SUM(I11,J11:K13)</f>
        <v>96</v>
      </c>
    </row>
    <row r="12" spans="1:12">
      <c r="A12" s="204">
        <v>43192</v>
      </c>
      <c r="B12" s="204">
        <v>43228</v>
      </c>
      <c r="C12" s="194">
        <f t="shared" si="0"/>
        <v>36</v>
      </c>
      <c r="D12" s="204">
        <v>43243</v>
      </c>
      <c r="E12" s="194">
        <f t="shared" si="1"/>
        <v>51</v>
      </c>
      <c r="F12" s="191" t="s">
        <v>241</v>
      </c>
      <c r="G12" s="191" t="s">
        <v>312</v>
      </c>
      <c r="H12" s="191" t="s">
        <v>36</v>
      </c>
      <c r="J12" s="194">
        <v>24</v>
      </c>
      <c r="K12" s="194">
        <v>1</v>
      </c>
    </row>
    <row r="13" spans="1:12">
      <c r="A13" s="204">
        <v>43192</v>
      </c>
      <c r="B13" s="204">
        <v>43228</v>
      </c>
      <c r="C13" s="194">
        <f t="shared" si="0"/>
        <v>36</v>
      </c>
      <c r="D13" s="204">
        <v>43243</v>
      </c>
      <c r="E13" s="194">
        <f t="shared" si="1"/>
        <v>51</v>
      </c>
      <c r="F13" s="191" t="s">
        <v>242</v>
      </c>
      <c r="G13" s="191" t="s">
        <v>312</v>
      </c>
      <c r="H13" s="191" t="s">
        <v>36</v>
      </c>
      <c r="J13" s="194">
        <v>18</v>
      </c>
      <c r="K13" s="194">
        <v>0</v>
      </c>
    </row>
    <row r="14" spans="1:12">
      <c r="A14" s="204">
        <v>43192</v>
      </c>
      <c r="B14" s="204">
        <v>43228</v>
      </c>
      <c r="C14" s="194">
        <f t="shared" si="0"/>
        <v>36</v>
      </c>
      <c r="D14" s="204">
        <v>43243</v>
      </c>
      <c r="E14" s="194">
        <f t="shared" si="1"/>
        <v>51</v>
      </c>
      <c r="F14" s="191" t="s">
        <v>243</v>
      </c>
      <c r="G14" s="191" t="s">
        <v>313</v>
      </c>
      <c r="H14" s="191" t="s">
        <v>37</v>
      </c>
      <c r="I14" s="194">
        <v>79</v>
      </c>
      <c r="J14" s="194">
        <v>37</v>
      </c>
      <c r="K14" s="194">
        <v>3</v>
      </c>
      <c r="L14" s="195">
        <f>SUM(I14,J14:K16)</f>
        <v>190</v>
      </c>
    </row>
    <row r="15" spans="1:12">
      <c r="A15" s="204">
        <v>43192</v>
      </c>
      <c r="B15" s="204">
        <v>43228</v>
      </c>
      <c r="C15" s="194">
        <f t="shared" si="0"/>
        <v>36</v>
      </c>
      <c r="D15" s="204">
        <v>43243</v>
      </c>
      <c r="E15" s="194">
        <f t="shared" si="1"/>
        <v>51</v>
      </c>
      <c r="F15" s="191" t="s">
        <v>244</v>
      </c>
      <c r="G15" s="191" t="s">
        <v>313</v>
      </c>
      <c r="H15" s="191" t="s">
        <v>37</v>
      </c>
      <c r="J15" s="194">
        <v>33</v>
      </c>
      <c r="K15" s="194">
        <v>3</v>
      </c>
    </row>
    <row r="16" spans="1:12">
      <c r="A16" s="204">
        <v>43192</v>
      </c>
      <c r="B16" s="204">
        <v>43228</v>
      </c>
      <c r="C16" s="194">
        <f t="shared" si="0"/>
        <v>36</v>
      </c>
      <c r="D16" s="204">
        <v>43243</v>
      </c>
      <c r="E16" s="194">
        <f t="shared" si="1"/>
        <v>51</v>
      </c>
      <c r="F16" s="191" t="s">
        <v>245</v>
      </c>
      <c r="G16" s="191" t="s">
        <v>313</v>
      </c>
      <c r="H16" s="191" t="s">
        <v>37</v>
      </c>
      <c r="J16" s="194">
        <v>28</v>
      </c>
      <c r="K16" s="194">
        <v>7</v>
      </c>
    </row>
    <row r="17" spans="1:12">
      <c r="A17" s="204">
        <v>43192</v>
      </c>
      <c r="B17" s="204">
        <v>43228</v>
      </c>
      <c r="C17" s="194">
        <f t="shared" si="0"/>
        <v>36</v>
      </c>
      <c r="D17" s="204">
        <v>43243</v>
      </c>
      <c r="E17" s="194">
        <f t="shared" si="1"/>
        <v>51</v>
      </c>
      <c r="F17" s="191" t="s">
        <v>246</v>
      </c>
      <c r="G17" s="191" t="s">
        <v>314</v>
      </c>
      <c r="H17" s="191" t="s">
        <v>59</v>
      </c>
      <c r="I17" s="194">
        <v>24</v>
      </c>
      <c r="J17" s="194">
        <v>68</v>
      </c>
      <c r="K17" s="194">
        <v>1</v>
      </c>
      <c r="L17" s="195">
        <f>SUM(I17,J17:K19)</f>
        <v>295</v>
      </c>
    </row>
    <row r="18" spans="1:12">
      <c r="A18" s="204">
        <v>43192</v>
      </c>
      <c r="B18" s="204">
        <v>43228</v>
      </c>
      <c r="C18" s="194">
        <f t="shared" si="0"/>
        <v>36</v>
      </c>
      <c r="D18" s="204">
        <v>43243</v>
      </c>
      <c r="E18" s="194">
        <f t="shared" si="1"/>
        <v>51</v>
      </c>
      <c r="F18" s="191" t="s">
        <v>247</v>
      </c>
      <c r="G18" s="191" t="s">
        <v>314</v>
      </c>
      <c r="H18" s="191" t="s">
        <v>59</v>
      </c>
      <c r="J18" s="194">
        <v>107</v>
      </c>
      <c r="K18" s="194">
        <v>3</v>
      </c>
    </row>
    <row r="19" spans="1:12">
      <c r="A19" s="204">
        <v>43192</v>
      </c>
      <c r="B19" s="204">
        <v>43228</v>
      </c>
      <c r="C19" s="194">
        <f t="shared" si="0"/>
        <v>36</v>
      </c>
      <c r="D19" s="204">
        <v>43243</v>
      </c>
      <c r="E19" s="194">
        <f t="shared" si="1"/>
        <v>51</v>
      </c>
      <c r="F19" s="191" t="s">
        <v>248</v>
      </c>
      <c r="G19" s="191" t="s">
        <v>314</v>
      </c>
      <c r="H19" s="191" t="s">
        <v>59</v>
      </c>
      <c r="J19" s="194">
        <v>92</v>
      </c>
      <c r="K19" s="194">
        <v>0</v>
      </c>
    </row>
    <row r="20" spans="1:12">
      <c r="A20" s="204">
        <v>43192</v>
      </c>
      <c r="B20" s="204">
        <v>43228</v>
      </c>
      <c r="C20" s="194">
        <f t="shared" si="0"/>
        <v>36</v>
      </c>
      <c r="D20" s="204">
        <v>43243</v>
      </c>
      <c r="E20" s="194">
        <f t="shared" si="1"/>
        <v>51</v>
      </c>
      <c r="F20" s="191" t="s">
        <v>249</v>
      </c>
      <c r="G20" s="191" t="s">
        <v>312</v>
      </c>
      <c r="H20" s="191" t="s">
        <v>29</v>
      </c>
      <c r="I20" s="194">
        <v>25</v>
      </c>
      <c r="J20" s="194">
        <v>19</v>
      </c>
      <c r="K20" s="194">
        <v>6</v>
      </c>
      <c r="L20" s="195">
        <f>SUM(I20,J20:K22)</f>
        <v>75</v>
      </c>
    </row>
    <row r="21" spans="1:12">
      <c r="A21" s="204">
        <v>43192</v>
      </c>
      <c r="B21" s="204">
        <v>43228</v>
      </c>
      <c r="C21" s="194">
        <f t="shared" si="0"/>
        <v>36</v>
      </c>
      <c r="D21" s="204">
        <v>43243</v>
      </c>
      <c r="E21" s="194">
        <f t="shared" si="1"/>
        <v>51</v>
      </c>
      <c r="F21" s="191" t="s">
        <v>250</v>
      </c>
      <c r="G21" s="191" t="s">
        <v>312</v>
      </c>
      <c r="H21" s="191" t="s">
        <v>29</v>
      </c>
      <c r="J21" s="194">
        <v>13</v>
      </c>
      <c r="K21" s="194">
        <v>0</v>
      </c>
    </row>
    <row r="22" spans="1:12">
      <c r="A22" s="204">
        <v>43192</v>
      </c>
      <c r="B22" s="204">
        <v>43228</v>
      </c>
      <c r="C22" s="194">
        <f t="shared" si="0"/>
        <v>36</v>
      </c>
      <c r="D22" s="204">
        <v>43243</v>
      </c>
      <c r="E22" s="194">
        <f t="shared" si="1"/>
        <v>51</v>
      </c>
      <c r="F22" s="191" t="s">
        <v>251</v>
      </c>
      <c r="G22" s="191" t="s">
        <v>312</v>
      </c>
      <c r="H22" s="191" t="s">
        <v>29</v>
      </c>
      <c r="J22" s="194">
        <v>11</v>
      </c>
      <c r="K22" s="194">
        <v>1</v>
      </c>
    </row>
    <row r="23" spans="1:12">
      <c r="A23" s="204">
        <v>43193</v>
      </c>
      <c r="B23" s="204">
        <v>43228</v>
      </c>
      <c r="C23" s="194">
        <f t="shared" si="0"/>
        <v>35</v>
      </c>
      <c r="D23" s="204">
        <v>43243</v>
      </c>
      <c r="E23" s="194">
        <f t="shared" si="1"/>
        <v>50</v>
      </c>
      <c r="F23" s="191" t="s">
        <v>252</v>
      </c>
      <c r="G23" s="191" t="s">
        <v>313</v>
      </c>
      <c r="H23" s="191" t="s">
        <v>37</v>
      </c>
      <c r="I23" s="194">
        <v>3</v>
      </c>
      <c r="J23" s="194">
        <v>2</v>
      </c>
      <c r="K23" s="194">
        <v>0</v>
      </c>
      <c r="L23" s="195">
        <f>SUM(I23,J23:K25)</f>
        <v>9</v>
      </c>
    </row>
    <row r="24" spans="1:12">
      <c r="A24" s="204">
        <v>43193</v>
      </c>
      <c r="B24" s="204">
        <v>43228</v>
      </c>
      <c r="C24" s="194">
        <f t="shared" si="0"/>
        <v>35</v>
      </c>
      <c r="D24" s="204">
        <v>43243</v>
      </c>
      <c r="E24" s="194">
        <f>D24-A24</f>
        <v>50</v>
      </c>
      <c r="F24" s="191" t="s">
        <v>253</v>
      </c>
      <c r="G24" s="191" t="s">
        <v>313</v>
      </c>
      <c r="H24" s="191" t="s">
        <v>37</v>
      </c>
      <c r="J24" s="194">
        <v>0</v>
      </c>
      <c r="K24" s="194">
        <v>0</v>
      </c>
    </row>
    <row r="25" spans="1:12">
      <c r="A25" s="204">
        <v>43193</v>
      </c>
      <c r="B25" s="204">
        <v>43228</v>
      </c>
      <c r="C25" s="194">
        <f t="shared" si="0"/>
        <v>35</v>
      </c>
      <c r="D25" s="204">
        <v>43243</v>
      </c>
      <c r="E25" s="194">
        <f t="shared" si="1"/>
        <v>50</v>
      </c>
      <c r="F25" s="191" t="s">
        <v>254</v>
      </c>
      <c r="G25" s="191" t="s">
        <v>313</v>
      </c>
      <c r="H25" s="191" t="s">
        <v>37</v>
      </c>
      <c r="J25" s="194">
        <v>3</v>
      </c>
      <c r="K25" s="194">
        <v>1</v>
      </c>
    </row>
    <row r="26" spans="1:12">
      <c r="A26" s="204">
        <v>43193</v>
      </c>
      <c r="B26" s="204">
        <v>43228</v>
      </c>
      <c r="C26" s="194">
        <f t="shared" si="0"/>
        <v>35</v>
      </c>
      <c r="D26" s="204">
        <v>43243</v>
      </c>
      <c r="E26" s="194">
        <f t="shared" si="1"/>
        <v>50</v>
      </c>
      <c r="F26" s="191" t="s">
        <v>255</v>
      </c>
      <c r="G26" s="191" t="s">
        <v>314</v>
      </c>
      <c r="H26" s="191" t="s">
        <v>59</v>
      </c>
      <c r="I26" s="194">
        <v>6</v>
      </c>
      <c r="J26" s="194">
        <v>4</v>
      </c>
      <c r="K26" s="194">
        <v>0</v>
      </c>
      <c r="L26" s="195">
        <f>SUM(I26,J26:K28)</f>
        <v>26</v>
      </c>
    </row>
    <row r="27" spans="1:12">
      <c r="A27" s="204">
        <v>43193</v>
      </c>
      <c r="B27" s="204">
        <v>43228</v>
      </c>
      <c r="C27" s="194">
        <f t="shared" si="0"/>
        <v>35</v>
      </c>
      <c r="D27" s="204">
        <v>43243</v>
      </c>
      <c r="E27" s="194">
        <f t="shared" si="1"/>
        <v>50</v>
      </c>
      <c r="F27" s="191" t="s">
        <v>256</v>
      </c>
      <c r="G27" s="191" t="s">
        <v>314</v>
      </c>
      <c r="H27" s="191" t="s">
        <v>59</v>
      </c>
      <c r="J27" s="194">
        <v>4</v>
      </c>
      <c r="K27" s="194">
        <v>0</v>
      </c>
    </row>
    <row r="28" spans="1:12">
      <c r="A28" s="204">
        <v>43193</v>
      </c>
      <c r="B28" s="204">
        <v>43228</v>
      </c>
      <c r="C28" s="194">
        <f t="shared" si="0"/>
        <v>35</v>
      </c>
      <c r="D28" s="204">
        <v>43243</v>
      </c>
      <c r="E28" s="194">
        <f t="shared" si="1"/>
        <v>50</v>
      </c>
      <c r="F28" s="191" t="s">
        <v>257</v>
      </c>
      <c r="G28" s="191" t="s">
        <v>314</v>
      </c>
      <c r="H28" s="191" t="s">
        <v>59</v>
      </c>
      <c r="J28" s="194">
        <v>12</v>
      </c>
      <c r="K28" s="194">
        <v>0</v>
      </c>
    </row>
    <row r="29" spans="1:12">
      <c r="A29" s="204">
        <v>43194</v>
      </c>
      <c r="B29" s="204">
        <v>43230</v>
      </c>
      <c r="C29" s="194">
        <f t="shared" si="0"/>
        <v>36</v>
      </c>
      <c r="D29" s="204">
        <v>43243</v>
      </c>
      <c r="E29" s="194">
        <f t="shared" si="1"/>
        <v>49</v>
      </c>
      <c r="F29" s="191" t="s">
        <v>258</v>
      </c>
      <c r="G29" s="191" t="s">
        <v>315</v>
      </c>
      <c r="H29" s="191" t="s">
        <v>84</v>
      </c>
      <c r="I29" s="194">
        <v>8</v>
      </c>
      <c r="J29" s="194">
        <v>27</v>
      </c>
      <c r="K29" s="194">
        <v>0</v>
      </c>
      <c r="L29" s="195">
        <f>SUM(I29,J29:K31)</f>
        <v>48</v>
      </c>
    </row>
    <row r="30" spans="1:12">
      <c r="A30" s="204">
        <v>43194</v>
      </c>
      <c r="B30" s="204">
        <v>43230</v>
      </c>
      <c r="C30" s="194">
        <f t="shared" si="0"/>
        <v>36</v>
      </c>
      <c r="D30" s="204">
        <v>43243</v>
      </c>
      <c r="E30" s="194">
        <f t="shared" si="1"/>
        <v>49</v>
      </c>
      <c r="F30" s="191" t="s">
        <v>259</v>
      </c>
      <c r="G30" s="191" t="s">
        <v>315</v>
      </c>
      <c r="H30" s="191" t="s">
        <v>84</v>
      </c>
      <c r="J30" s="194">
        <v>5</v>
      </c>
      <c r="K30" s="194">
        <v>1</v>
      </c>
    </row>
    <row r="31" spans="1:12">
      <c r="A31" s="204">
        <v>43194</v>
      </c>
      <c r="B31" s="204">
        <v>43230</v>
      </c>
      <c r="C31" s="194">
        <f t="shared" si="0"/>
        <v>36</v>
      </c>
      <c r="D31" s="204">
        <v>43243</v>
      </c>
      <c r="E31" s="194">
        <f t="shared" si="1"/>
        <v>49</v>
      </c>
      <c r="F31" s="191" t="s">
        <v>260</v>
      </c>
      <c r="G31" s="191" t="s">
        <v>315</v>
      </c>
      <c r="H31" s="191" t="s">
        <v>84</v>
      </c>
      <c r="J31" s="194">
        <v>7</v>
      </c>
      <c r="K31" s="194">
        <v>0</v>
      </c>
    </row>
    <row r="32" spans="1:12">
      <c r="A32" s="204">
        <v>43195</v>
      </c>
      <c r="B32" s="204">
        <v>43230</v>
      </c>
      <c r="C32" s="194">
        <f t="shared" si="0"/>
        <v>35</v>
      </c>
      <c r="D32" s="204">
        <v>43247</v>
      </c>
      <c r="E32" s="194">
        <f t="shared" si="1"/>
        <v>52</v>
      </c>
      <c r="F32" s="191" t="s">
        <v>261</v>
      </c>
      <c r="G32" s="191" t="s">
        <v>315</v>
      </c>
      <c r="H32" s="191" t="s">
        <v>83</v>
      </c>
      <c r="I32" s="194">
        <v>20</v>
      </c>
      <c r="J32" s="194">
        <v>66</v>
      </c>
      <c r="K32" s="194">
        <v>0</v>
      </c>
      <c r="L32" s="195">
        <f>SUM(I32,J32:K34)</f>
        <v>139</v>
      </c>
    </row>
    <row r="33" spans="1:12">
      <c r="A33" s="204">
        <v>43195</v>
      </c>
      <c r="B33" s="204">
        <v>43230</v>
      </c>
      <c r="C33" s="194">
        <f t="shared" si="0"/>
        <v>35</v>
      </c>
      <c r="D33" s="204">
        <v>43247</v>
      </c>
      <c r="E33" s="194">
        <f t="shared" si="1"/>
        <v>52</v>
      </c>
      <c r="F33" s="191" t="s">
        <v>262</v>
      </c>
      <c r="G33" s="191" t="s">
        <v>315</v>
      </c>
      <c r="H33" s="191" t="s">
        <v>83</v>
      </c>
      <c r="J33" s="194">
        <v>40</v>
      </c>
      <c r="K33" s="194">
        <v>1</v>
      </c>
    </row>
    <row r="34" spans="1:12">
      <c r="A34" s="204">
        <v>43195</v>
      </c>
      <c r="B34" s="204">
        <v>43230</v>
      </c>
      <c r="C34" s="194">
        <f t="shared" si="0"/>
        <v>35</v>
      </c>
      <c r="D34" s="204">
        <v>43247</v>
      </c>
      <c r="E34" s="194">
        <f t="shared" si="1"/>
        <v>52</v>
      </c>
      <c r="F34" s="191" t="s">
        <v>263</v>
      </c>
      <c r="G34" s="191" t="s">
        <v>315</v>
      </c>
      <c r="H34" s="191" t="s">
        <v>83</v>
      </c>
      <c r="J34" s="194">
        <v>12</v>
      </c>
      <c r="K34" s="194">
        <v>0</v>
      </c>
    </row>
    <row r="35" spans="1:12">
      <c r="A35" s="204">
        <v>43195</v>
      </c>
      <c r="B35" s="204">
        <v>43230</v>
      </c>
      <c r="C35" s="194">
        <f t="shared" si="0"/>
        <v>35</v>
      </c>
      <c r="D35" s="204">
        <v>43247</v>
      </c>
      <c r="E35" s="194">
        <f t="shared" si="1"/>
        <v>52</v>
      </c>
      <c r="F35" s="191" t="s">
        <v>264</v>
      </c>
      <c r="G35" s="191" t="s">
        <v>314</v>
      </c>
      <c r="H35" s="191" t="s">
        <v>61</v>
      </c>
      <c r="I35" s="194">
        <v>2</v>
      </c>
      <c r="J35" s="194">
        <v>3</v>
      </c>
      <c r="K35" s="194">
        <v>0</v>
      </c>
      <c r="L35" s="195">
        <f>SUM(I35,J35:K37)</f>
        <v>22</v>
      </c>
    </row>
    <row r="36" spans="1:12">
      <c r="A36" s="204">
        <v>43195</v>
      </c>
      <c r="B36" s="204">
        <v>43230</v>
      </c>
      <c r="C36" s="194">
        <f t="shared" si="0"/>
        <v>35</v>
      </c>
      <c r="D36" s="204">
        <v>43247</v>
      </c>
      <c r="E36" s="194">
        <f t="shared" si="1"/>
        <v>52</v>
      </c>
      <c r="F36" s="191" t="s">
        <v>265</v>
      </c>
      <c r="G36" s="191" t="s">
        <v>314</v>
      </c>
      <c r="H36" s="191" t="s">
        <v>61</v>
      </c>
      <c r="J36" s="194">
        <v>15</v>
      </c>
      <c r="K36" s="194">
        <v>0</v>
      </c>
    </row>
    <row r="37" spans="1:12">
      <c r="A37" s="204">
        <v>43195</v>
      </c>
      <c r="B37" s="204">
        <v>43230</v>
      </c>
      <c r="C37" s="194">
        <f t="shared" si="0"/>
        <v>35</v>
      </c>
      <c r="D37" s="204">
        <v>43247</v>
      </c>
      <c r="E37" s="194">
        <f t="shared" si="1"/>
        <v>52</v>
      </c>
      <c r="F37" s="191" t="s">
        <v>266</v>
      </c>
      <c r="G37" s="191" t="s">
        <v>314</v>
      </c>
      <c r="H37" s="191" t="s">
        <v>61</v>
      </c>
      <c r="J37" s="194">
        <v>2</v>
      </c>
      <c r="K37" s="194">
        <v>0</v>
      </c>
    </row>
    <row r="38" spans="1:12">
      <c r="A38" s="204">
        <v>43196</v>
      </c>
      <c r="B38" s="204">
        <v>43233</v>
      </c>
      <c r="C38" s="194">
        <f t="shared" si="0"/>
        <v>37</v>
      </c>
      <c r="D38" s="204">
        <v>43247</v>
      </c>
      <c r="E38" s="194">
        <f t="shared" si="1"/>
        <v>51</v>
      </c>
      <c r="F38" s="191" t="s">
        <v>267</v>
      </c>
      <c r="G38" s="191" t="s">
        <v>313</v>
      </c>
      <c r="H38" s="191" t="s">
        <v>28</v>
      </c>
      <c r="I38" s="194">
        <v>5</v>
      </c>
      <c r="J38" s="194">
        <v>57</v>
      </c>
      <c r="K38" s="194">
        <v>0</v>
      </c>
      <c r="L38" s="195">
        <f>SUM(I38,J38:K40)</f>
        <v>130</v>
      </c>
    </row>
    <row r="39" spans="1:12">
      <c r="A39" s="204">
        <v>43196</v>
      </c>
      <c r="B39" s="204">
        <v>43233</v>
      </c>
      <c r="C39" s="194">
        <f t="shared" si="0"/>
        <v>37</v>
      </c>
      <c r="D39" s="204">
        <v>43247</v>
      </c>
      <c r="E39" s="194">
        <f t="shared" si="1"/>
        <v>51</v>
      </c>
      <c r="F39" s="191" t="s">
        <v>268</v>
      </c>
      <c r="G39" s="191" t="s">
        <v>313</v>
      </c>
      <c r="H39" s="191" t="s">
        <v>28</v>
      </c>
      <c r="J39" s="194">
        <v>67</v>
      </c>
      <c r="K39" s="194">
        <v>0</v>
      </c>
    </row>
    <row r="40" spans="1:12">
      <c r="A40" s="204">
        <v>43196</v>
      </c>
      <c r="B40" s="204">
        <v>43233</v>
      </c>
      <c r="C40" s="194">
        <f t="shared" si="0"/>
        <v>37</v>
      </c>
      <c r="D40" s="204">
        <v>43247</v>
      </c>
      <c r="E40" s="194">
        <f t="shared" si="1"/>
        <v>51</v>
      </c>
      <c r="F40" s="191" t="s">
        <v>269</v>
      </c>
      <c r="G40" s="191" t="s">
        <v>313</v>
      </c>
      <c r="H40" s="191" t="s">
        <v>28</v>
      </c>
      <c r="J40" s="194">
        <v>1</v>
      </c>
      <c r="K40" s="194">
        <v>0</v>
      </c>
    </row>
    <row r="41" spans="1:12">
      <c r="A41" s="204">
        <v>43197</v>
      </c>
      <c r="B41" s="204">
        <v>43233</v>
      </c>
      <c r="C41" s="194">
        <f t="shared" si="0"/>
        <v>36</v>
      </c>
      <c r="D41" s="204">
        <v>43247</v>
      </c>
      <c r="E41" s="194">
        <f t="shared" si="1"/>
        <v>50</v>
      </c>
      <c r="F41" s="191" t="s">
        <v>270</v>
      </c>
      <c r="G41" s="191" t="s">
        <v>312</v>
      </c>
      <c r="H41" s="191" t="s">
        <v>36</v>
      </c>
      <c r="I41" s="194">
        <v>55</v>
      </c>
      <c r="J41" s="194">
        <v>73</v>
      </c>
      <c r="K41" s="194">
        <v>0</v>
      </c>
      <c r="L41" s="195">
        <f>SUM(I41,J41:K43)</f>
        <v>316</v>
      </c>
    </row>
    <row r="42" spans="1:12">
      <c r="A42" s="204">
        <v>43197</v>
      </c>
      <c r="B42" s="204">
        <v>43233</v>
      </c>
      <c r="C42" s="194">
        <f t="shared" si="0"/>
        <v>36</v>
      </c>
      <c r="D42" s="204">
        <v>43247</v>
      </c>
      <c r="E42" s="194">
        <f t="shared" si="1"/>
        <v>50</v>
      </c>
      <c r="F42" s="191" t="s">
        <v>271</v>
      </c>
      <c r="G42" s="191" t="s">
        <v>312</v>
      </c>
      <c r="H42" s="191" t="s">
        <v>36</v>
      </c>
      <c r="J42" s="194">
        <v>70</v>
      </c>
      <c r="K42" s="194">
        <v>1</v>
      </c>
    </row>
    <row r="43" spans="1:12">
      <c r="A43" s="204">
        <v>43197</v>
      </c>
      <c r="B43" s="204">
        <v>43233</v>
      </c>
      <c r="C43" s="194">
        <f t="shared" si="0"/>
        <v>36</v>
      </c>
      <c r="D43" s="204">
        <v>43247</v>
      </c>
      <c r="E43" s="194">
        <f t="shared" si="1"/>
        <v>50</v>
      </c>
      <c r="F43" s="191" t="s">
        <v>272</v>
      </c>
      <c r="G43" s="191" t="s">
        <v>312</v>
      </c>
      <c r="H43" s="191" t="s">
        <v>36</v>
      </c>
      <c r="J43" s="194">
        <v>115</v>
      </c>
      <c r="K43" s="194">
        <v>2</v>
      </c>
    </row>
    <row r="44" spans="1:12">
      <c r="A44" s="204">
        <v>43197</v>
      </c>
      <c r="B44" s="204">
        <v>43233</v>
      </c>
      <c r="C44" s="194">
        <f t="shared" si="0"/>
        <v>36</v>
      </c>
      <c r="D44" s="204">
        <v>43247</v>
      </c>
      <c r="E44" s="194">
        <f>D44-A44</f>
        <v>50</v>
      </c>
      <c r="F44" s="191" t="s">
        <v>273</v>
      </c>
      <c r="G44" s="191" t="s">
        <v>312</v>
      </c>
      <c r="H44" s="191" t="s">
        <v>36</v>
      </c>
      <c r="I44" s="194">
        <v>16</v>
      </c>
      <c r="J44" s="194">
        <v>58</v>
      </c>
      <c r="K44" s="194">
        <v>5</v>
      </c>
      <c r="L44" s="195">
        <f>SUM(I44,J44:K46)</f>
        <v>188</v>
      </c>
    </row>
    <row r="45" spans="1:12">
      <c r="A45" s="204">
        <v>43197</v>
      </c>
      <c r="B45" s="204">
        <v>43233</v>
      </c>
      <c r="C45" s="194">
        <f t="shared" si="0"/>
        <v>36</v>
      </c>
      <c r="D45" s="204">
        <v>43247</v>
      </c>
      <c r="E45" s="194">
        <f t="shared" si="1"/>
        <v>50</v>
      </c>
      <c r="F45" s="191" t="s">
        <v>274</v>
      </c>
      <c r="G45" s="191" t="s">
        <v>312</v>
      </c>
      <c r="H45" s="191" t="s">
        <v>36</v>
      </c>
      <c r="J45" s="194">
        <v>49</v>
      </c>
      <c r="K45" s="194">
        <v>5</v>
      </c>
    </row>
    <row r="46" spans="1:12">
      <c r="A46" s="204">
        <v>43197</v>
      </c>
      <c r="B46" s="204">
        <v>43233</v>
      </c>
      <c r="C46" s="194">
        <f t="shared" si="0"/>
        <v>36</v>
      </c>
      <c r="D46" s="204">
        <v>43247</v>
      </c>
      <c r="E46" s="194">
        <f t="shared" si="1"/>
        <v>50</v>
      </c>
      <c r="F46" s="191" t="s">
        <v>275</v>
      </c>
      <c r="G46" s="191" t="s">
        <v>312</v>
      </c>
      <c r="H46" s="191" t="s">
        <v>36</v>
      </c>
      <c r="J46" s="194">
        <v>52</v>
      </c>
      <c r="K46" s="194">
        <v>3</v>
      </c>
    </row>
    <row r="47" spans="1:12">
      <c r="A47" s="204">
        <v>43197</v>
      </c>
      <c r="B47" s="204">
        <v>43233</v>
      </c>
      <c r="C47" s="194">
        <f t="shared" si="0"/>
        <v>36</v>
      </c>
      <c r="D47" s="204">
        <v>43247</v>
      </c>
      <c r="E47" s="194">
        <f t="shared" si="1"/>
        <v>50</v>
      </c>
      <c r="F47" s="191" t="s">
        <v>276</v>
      </c>
      <c r="G47" s="191" t="s">
        <v>314</v>
      </c>
      <c r="H47" s="191" t="s">
        <v>61</v>
      </c>
      <c r="I47" s="194">
        <v>75</v>
      </c>
      <c r="J47" s="194">
        <v>121</v>
      </c>
      <c r="K47" s="194">
        <v>13</v>
      </c>
      <c r="L47" s="195">
        <f>SUM(I47,J47:K49)</f>
        <v>741</v>
      </c>
    </row>
    <row r="48" spans="1:12">
      <c r="A48" s="204">
        <v>43197</v>
      </c>
      <c r="B48" s="204">
        <v>43233</v>
      </c>
      <c r="C48" s="194">
        <f t="shared" si="0"/>
        <v>36</v>
      </c>
      <c r="D48" s="204">
        <v>43247</v>
      </c>
      <c r="E48" s="194">
        <f t="shared" si="1"/>
        <v>50</v>
      </c>
      <c r="F48" s="191" t="s">
        <v>277</v>
      </c>
      <c r="G48" s="191" t="s">
        <v>314</v>
      </c>
      <c r="H48" s="191" t="s">
        <v>61</v>
      </c>
      <c r="J48" s="194">
        <v>233</v>
      </c>
      <c r="K48" s="194">
        <v>17</v>
      </c>
    </row>
    <row r="49" spans="1:12">
      <c r="A49" s="204">
        <v>43197</v>
      </c>
      <c r="B49" s="204">
        <v>43233</v>
      </c>
      <c r="C49" s="194">
        <f>B49-A49</f>
        <v>36</v>
      </c>
      <c r="D49" s="204">
        <v>43247</v>
      </c>
      <c r="E49" s="194">
        <f t="shared" si="1"/>
        <v>50</v>
      </c>
      <c r="F49" s="191" t="s">
        <v>278</v>
      </c>
      <c r="G49" s="191" t="s">
        <v>314</v>
      </c>
      <c r="H49" s="191" t="s">
        <v>61</v>
      </c>
      <c r="J49" s="194">
        <v>268</v>
      </c>
      <c r="K49" s="194">
        <v>14</v>
      </c>
    </row>
    <row r="50" spans="1:12">
      <c r="A50" s="204">
        <v>43197</v>
      </c>
      <c r="B50" s="204">
        <v>43233</v>
      </c>
      <c r="C50" s="194">
        <f t="shared" si="0"/>
        <v>36</v>
      </c>
      <c r="D50" s="204">
        <v>43247</v>
      </c>
      <c r="E50" s="194">
        <f t="shared" si="1"/>
        <v>50</v>
      </c>
      <c r="F50" s="191" t="s">
        <v>279</v>
      </c>
      <c r="G50" s="191" t="s">
        <v>315</v>
      </c>
      <c r="H50" s="191" t="s">
        <v>84</v>
      </c>
      <c r="I50" s="194">
        <v>3</v>
      </c>
      <c r="J50" s="194">
        <v>50</v>
      </c>
      <c r="K50" s="194">
        <v>2</v>
      </c>
      <c r="L50" s="195">
        <f>SUM(I50,J50:K52)</f>
        <v>111</v>
      </c>
    </row>
    <row r="51" spans="1:12">
      <c r="A51" s="204">
        <v>43197</v>
      </c>
      <c r="B51" s="204">
        <v>43233</v>
      </c>
      <c r="C51" s="194">
        <f t="shared" si="0"/>
        <v>36</v>
      </c>
      <c r="D51" s="204">
        <v>43247</v>
      </c>
      <c r="E51" s="194">
        <f t="shared" si="1"/>
        <v>50</v>
      </c>
      <c r="F51" s="191" t="s">
        <v>280</v>
      </c>
      <c r="G51" s="191" t="s">
        <v>315</v>
      </c>
      <c r="H51" s="191" t="s">
        <v>84</v>
      </c>
      <c r="J51" s="194">
        <v>24</v>
      </c>
      <c r="K51" s="194">
        <v>3</v>
      </c>
    </row>
    <row r="52" spans="1:12">
      <c r="A52" s="204">
        <v>43197</v>
      </c>
      <c r="B52" s="204">
        <v>43233</v>
      </c>
      <c r="C52" s="194">
        <f t="shared" si="0"/>
        <v>36</v>
      </c>
      <c r="D52" s="204">
        <v>43247</v>
      </c>
      <c r="E52" s="194">
        <f t="shared" si="1"/>
        <v>50</v>
      </c>
      <c r="F52" s="191" t="s">
        <v>281</v>
      </c>
      <c r="G52" s="191" t="s">
        <v>315</v>
      </c>
      <c r="H52" s="191" t="s">
        <v>84</v>
      </c>
      <c r="J52" s="194">
        <v>28</v>
      </c>
      <c r="K52" s="194">
        <v>1</v>
      </c>
    </row>
    <row r="53" spans="1:12">
      <c r="A53" s="204">
        <v>43197</v>
      </c>
      <c r="B53" s="204">
        <v>43233</v>
      </c>
      <c r="C53" s="194">
        <f t="shared" si="0"/>
        <v>36</v>
      </c>
      <c r="D53" s="204">
        <v>43247</v>
      </c>
      <c r="E53" s="194">
        <f t="shared" si="1"/>
        <v>50</v>
      </c>
      <c r="F53" s="191" t="s">
        <v>282</v>
      </c>
      <c r="G53" s="191" t="s">
        <v>314</v>
      </c>
      <c r="H53" s="191" t="s">
        <v>59</v>
      </c>
      <c r="I53" s="194">
        <v>5</v>
      </c>
      <c r="J53" s="194">
        <v>38</v>
      </c>
      <c r="K53" s="194">
        <v>1</v>
      </c>
      <c r="L53" s="195">
        <f>SUM(I53,J53:K55)</f>
        <v>111</v>
      </c>
    </row>
    <row r="54" spans="1:12">
      <c r="A54" s="204">
        <v>43197</v>
      </c>
      <c r="B54" s="204">
        <v>43233</v>
      </c>
      <c r="C54" s="194">
        <f t="shared" si="0"/>
        <v>36</v>
      </c>
      <c r="D54" s="204">
        <v>43247</v>
      </c>
      <c r="E54" s="194">
        <f t="shared" si="1"/>
        <v>50</v>
      </c>
      <c r="F54" s="191" t="s">
        <v>283</v>
      </c>
      <c r="G54" s="191" t="s">
        <v>314</v>
      </c>
      <c r="H54" s="191" t="s">
        <v>59</v>
      </c>
      <c r="J54" s="194">
        <v>31</v>
      </c>
      <c r="K54" s="194">
        <v>0</v>
      </c>
    </row>
    <row r="55" spans="1:12">
      <c r="A55" s="204">
        <v>43197</v>
      </c>
      <c r="B55" s="204">
        <v>43233</v>
      </c>
      <c r="C55" s="194">
        <f t="shared" si="0"/>
        <v>36</v>
      </c>
      <c r="D55" s="204">
        <v>43247</v>
      </c>
      <c r="E55" s="194">
        <f t="shared" si="1"/>
        <v>50</v>
      </c>
      <c r="F55" s="191" t="s">
        <v>284</v>
      </c>
      <c r="G55" s="191" t="s">
        <v>314</v>
      </c>
      <c r="H55" s="191" t="s">
        <v>59</v>
      </c>
      <c r="J55" s="194">
        <v>32</v>
      </c>
      <c r="K55" s="194">
        <v>4</v>
      </c>
    </row>
    <row r="56" spans="1:12">
      <c r="A56" s="204">
        <v>43197</v>
      </c>
      <c r="B56" s="204">
        <v>43233</v>
      </c>
      <c r="C56" s="194">
        <f t="shared" si="0"/>
        <v>36</v>
      </c>
      <c r="D56" s="204">
        <v>43247</v>
      </c>
      <c r="E56" s="194">
        <f t="shared" si="1"/>
        <v>50</v>
      </c>
      <c r="F56" s="191" t="s">
        <v>285</v>
      </c>
      <c r="G56" s="191" t="s">
        <v>315</v>
      </c>
      <c r="H56" s="191" t="s">
        <v>83</v>
      </c>
      <c r="I56" s="194">
        <v>15</v>
      </c>
      <c r="J56" s="194">
        <v>11</v>
      </c>
      <c r="K56" s="194">
        <v>0</v>
      </c>
      <c r="L56" s="195">
        <f>SUM(I56,J56:K58)</f>
        <v>136</v>
      </c>
    </row>
    <row r="57" spans="1:12">
      <c r="A57" s="204">
        <v>43197</v>
      </c>
      <c r="B57" s="204">
        <v>43233</v>
      </c>
      <c r="C57" s="194">
        <f t="shared" si="0"/>
        <v>36</v>
      </c>
      <c r="D57" s="204">
        <v>43247</v>
      </c>
      <c r="E57" s="194">
        <f t="shared" si="1"/>
        <v>50</v>
      </c>
      <c r="F57" s="191" t="s">
        <v>286</v>
      </c>
      <c r="G57" s="191" t="s">
        <v>315</v>
      </c>
      <c r="H57" s="191" t="s">
        <v>83</v>
      </c>
      <c r="J57" s="194">
        <v>50</v>
      </c>
      <c r="K57" s="194">
        <v>7</v>
      </c>
    </row>
    <row r="58" spans="1:12">
      <c r="A58" s="204">
        <v>43197</v>
      </c>
      <c r="B58" s="204">
        <v>43233</v>
      </c>
      <c r="C58" s="194">
        <f t="shared" si="0"/>
        <v>36</v>
      </c>
      <c r="D58" s="204">
        <v>43247</v>
      </c>
      <c r="E58" s="194">
        <f t="shared" si="1"/>
        <v>50</v>
      </c>
      <c r="F58" s="191" t="s">
        <v>287</v>
      </c>
      <c r="G58" s="191" t="s">
        <v>315</v>
      </c>
      <c r="H58" s="191" t="s">
        <v>83</v>
      </c>
      <c r="J58" s="194">
        <v>51</v>
      </c>
      <c r="K58" s="194">
        <v>2</v>
      </c>
    </row>
    <row r="59" spans="1:12">
      <c r="A59" s="204">
        <v>43197</v>
      </c>
      <c r="B59" s="204">
        <v>43233</v>
      </c>
      <c r="C59" s="194">
        <f t="shared" si="0"/>
        <v>36</v>
      </c>
      <c r="D59" s="204">
        <v>43247</v>
      </c>
      <c r="E59" s="194">
        <f t="shared" si="1"/>
        <v>50</v>
      </c>
      <c r="F59" s="191" t="s">
        <v>288</v>
      </c>
      <c r="G59" s="191" t="s">
        <v>314</v>
      </c>
      <c r="H59" s="191" t="s">
        <v>59</v>
      </c>
      <c r="I59" s="194">
        <v>46</v>
      </c>
      <c r="J59" s="194">
        <v>139</v>
      </c>
      <c r="K59" s="194">
        <v>9</v>
      </c>
      <c r="L59" s="195">
        <f>SUM(I59,J59:K61)</f>
        <v>502</v>
      </c>
    </row>
    <row r="60" spans="1:12">
      <c r="A60" s="204">
        <v>43197</v>
      </c>
      <c r="B60" s="204">
        <v>43233</v>
      </c>
      <c r="C60" s="194">
        <f t="shared" si="0"/>
        <v>36</v>
      </c>
      <c r="D60" s="204">
        <v>43247</v>
      </c>
      <c r="E60" s="194">
        <f t="shared" si="1"/>
        <v>50</v>
      </c>
      <c r="F60" s="191" t="s">
        <v>290</v>
      </c>
      <c r="G60" s="191" t="s">
        <v>314</v>
      </c>
      <c r="H60" s="191" t="s">
        <v>59</v>
      </c>
      <c r="J60" s="194">
        <v>121</v>
      </c>
      <c r="K60" s="194">
        <v>6</v>
      </c>
    </row>
    <row r="61" spans="1:12">
      <c r="A61" s="204">
        <v>43197</v>
      </c>
      <c r="B61" s="204">
        <v>43233</v>
      </c>
      <c r="C61" s="194">
        <f t="shared" si="0"/>
        <v>36</v>
      </c>
      <c r="D61" s="204">
        <v>43247</v>
      </c>
      <c r="E61" s="194">
        <f t="shared" si="1"/>
        <v>50</v>
      </c>
      <c r="F61" s="191" t="s">
        <v>289</v>
      </c>
      <c r="G61" s="191" t="s">
        <v>314</v>
      </c>
      <c r="H61" s="191" t="s">
        <v>59</v>
      </c>
      <c r="J61" s="194">
        <v>164</v>
      </c>
      <c r="K61" s="194">
        <v>17</v>
      </c>
    </row>
    <row r="62" spans="1:12">
      <c r="A62" s="204">
        <v>43198</v>
      </c>
      <c r="B62" s="204">
        <v>43233</v>
      </c>
      <c r="C62" s="194">
        <f t="shared" si="0"/>
        <v>35</v>
      </c>
      <c r="D62" s="204">
        <v>43247</v>
      </c>
      <c r="E62" s="194">
        <f t="shared" si="1"/>
        <v>49</v>
      </c>
      <c r="F62" s="191" t="s">
        <v>291</v>
      </c>
      <c r="G62" s="191" t="s">
        <v>314</v>
      </c>
      <c r="H62" s="191" t="s">
        <v>61</v>
      </c>
      <c r="I62" s="194">
        <v>49</v>
      </c>
      <c r="J62" s="194">
        <v>253</v>
      </c>
      <c r="K62" s="194">
        <v>7</v>
      </c>
      <c r="L62" s="195">
        <f>SUM(I62,J62:K64)</f>
        <v>741</v>
      </c>
    </row>
    <row r="63" spans="1:12">
      <c r="A63" s="204">
        <v>43198</v>
      </c>
      <c r="B63" s="204">
        <v>43233</v>
      </c>
      <c r="C63" s="194">
        <f t="shared" si="0"/>
        <v>35</v>
      </c>
      <c r="D63" s="204">
        <v>43247</v>
      </c>
      <c r="E63" s="194">
        <f t="shared" si="1"/>
        <v>49</v>
      </c>
      <c r="F63" s="191" t="s">
        <v>292</v>
      </c>
      <c r="G63" s="191" t="s">
        <v>314</v>
      </c>
      <c r="H63" s="191" t="s">
        <v>61</v>
      </c>
      <c r="J63" s="194">
        <v>176</v>
      </c>
      <c r="K63" s="194">
        <v>18</v>
      </c>
    </row>
    <row r="64" spans="1:12">
      <c r="A64" s="204">
        <v>43198</v>
      </c>
      <c r="B64" s="204">
        <v>43233</v>
      </c>
      <c r="C64" s="194">
        <f t="shared" si="0"/>
        <v>35</v>
      </c>
      <c r="D64" s="204">
        <v>43247</v>
      </c>
      <c r="E64" s="194">
        <f t="shared" si="1"/>
        <v>49</v>
      </c>
      <c r="F64" s="191" t="s">
        <v>293</v>
      </c>
      <c r="G64" s="191" t="s">
        <v>314</v>
      </c>
      <c r="H64" s="191" t="s">
        <v>61</v>
      </c>
      <c r="J64" s="194">
        <v>230</v>
      </c>
      <c r="K64" s="194">
        <v>8</v>
      </c>
    </row>
    <row r="65" spans="1:12">
      <c r="A65" s="204">
        <v>43198</v>
      </c>
      <c r="B65" s="204">
        <v>43233</v>
      </c>
      <c r="C65" s="194">
        <f t="shared" si="0"/>
        <v>35</v>
      </c>
      <c r="D65" s="204">
        <v>43247</v>
      </c>
      <c r="E65" s="194">
        <f t="shared" si="1"/>
        <v>49</v>
      </c>
      <c r="F65" s="191" t="s">
        <v>294</v>
      </c>
      <c r="G65" s="191" t="s">
        <v>313</v>
      </c>
      <c r="H65" s="191" t="s">
        <v>37</v>
      </c>
      <c r="I65" s="194">
        <v>31</v>
      </c>
      <c r="J65" s="194">
        <v>58</v>
      </c>
      <c r="K65" s="194">
        <v>2</v>
      </c>
      <c r="L65" s="195">
        <f>SUM(I65,J65:K67)</f>
        <v>223</v>
      </c>
    </row>
    <row r="66" spans="1:12">
      <c r="A66" s="204">
        <v>43198</v>
      </c>
      <c r="B66" s="204">
        <v>43233</v>
      </c>
      <c r="C66" s="194">
        <f t="shared" si="0"/>
        <v>35</v>
      </c>
      <c r="D66" s="204">
        <v>43247</v>
      </c>
      <c r="E66" s="194">
        <f>D66-A66</f>
        <v>49</v>
      </c>
      <c r="F66" s="191" t="s">
        <v>295</v>
      </c>
      <c r="G66" s="191" t="s">
        <v>313</v>
      </c>
      <c r="H66" s="191" t="s">
        <v>37</v>
      </c>
      <c r="J66" s="194">
        <v>55</v>
      </c>
      <c r="K66" s="194">
        <v>1</v>
      </c>
    </row>
    <row r="67" spans="1:12">
      <c r="A67" s="204">
        <v>43198</v>
      </c>
      <c r="B67" s="204">
        <v>43233</v>
      </c>
      <c r="C67" s="194">
        <f>B67-A67</f>
        <v>35</v>
      </c>
      <c r="D67" s="204">
        <v>43247</v>
      </c>
      <c r="E67" s="194">
        <f t="shared" ref="E67:E68" si="2">D67-A67</f>
        <v>49</v>
      </c>
      <c r="F67" s="191" t="s">
        <v>296</v>
      </c>
      <c r="G67" s="191" t="s">
        <v>313</v>
      </c>
      <c r="H67" s="191" t="s">
        <v>37</v>
      </c>
      <c r="J67" s="194">
        <v>74</v>
      </c>
      <c r="K67" s="194">
        <v>2</v>
      </c>
    </row>
    <row r="68" spans="1:12">
      <c r="A68" s="204">
        <v>43198</v>
      </c>
      <c r="B68" s="204">
        <v>43233</v>
      </c>
      <c r="C68" s="194">
        <f t="shared" si="0"/>
        <v>35</v>
      </c>
      <c r="D68" s="204">
        <v>43247</v>
      </c>
      <c r="E68" s="194">
        <f t="shared" si="2"/>
        <v>49</v>
      </c>
      <c r="F68" s="191" t="s">
        <v>297</v>
      </c>
      <c r="G68" s="191" t="s">
        <v>313</v>
      </c>
      <c r="H68" s="191" t="s">
        <v>37</v>
      </c>
      <c r="I68" s="194">
        <v>13</v>
      </c>
      <c r="J68" s="194">
        <v>91</v>
      </c>
      <c r="K68" s="194">
        <v>2</v>
      </c>
      <c r="L68" s="195">
        <f>SUM(I68,J68:K70)</f>
        <v>204</v>
      </c>
    </row>
    <row r="69" spans="1:12">
      <c r="A69" s="204">
        <v>43198</v>
      </c>
      <c r="B69" s="204">
        <v>43233</v>
      </c>
      <c r="C69" s="194">
        <f t="shared" ref="C69:C88" si="3">B69-A69</f>
        <v>35</v>
      </c>
      <c r="D69" s="204">
        <v>43247</v>
      </c>
      <c r="E69" s="194">
        <f>D69-A69</f>
        <v>49</v>
      </c>
      <c r="F69" s="191" t="s">
        <v>299</v>
      </c>
      <c r="G69" s="191" t="s">
        <v>313</v>
      </c>
      <c r="H69" s="191" t="s">
        <v>37</v>
      </c>
      <c r="J69" s="194">
        <v>51</v>
      </c>
      <c r="K69" s="194">
        <v>1</v>
      </c>
    </row>
    <row r="70" spans="1:12">
      <c r="A70" s="204">
        <v>43198</v>
      </c>
      <c r="B70" s="204">
        <v>43233</v>
      </c>
      <c r="C70" s="194">
        <f t="shared" si="3"/>
        <v>35</v>
      </c>
      <c r="D70" s="204">
        <v>43247</v>
      </c>
      <c r="E70" s="194">
        <f t="shared" ref="E70:E82" si="4">D70-A70</f>
        <v>49</v>
      </c>
      <c r="F70" s="191" t="s">
        <v>298</v>
      </c>
      <c r="G70" s="191" t="s">
        <v>313</v>
      </c>
      <c r="H70" s="191" t="s">
        <v>37</v>
      </c>
      <c r="J70" s="194">
        <v>45</v>
      </c>
      <c r="K70" s="194">
        <v>1</v>
      </c>
    </row>
    <row r="71" spans="1:12">
      <c r="A71" s="204">
        <v>43198</v>
      </c>
      <c r="B71" s="204">
        <v>43233</v>
      </c>
      <c r="C71" s="194">
        <f t="shared" si="3"/>
        <v>35</v>
      </c>
      <c r="D71" s="204">
        <v>43247</v>
      </c>
      <c r="E71" s="194">
        <f t="shared" si="4"/>
        <v>49</v>
      </c>
      <c r="F71" s="191" t="s">
        <v>300</v>
      </c>
      <c r="G71" s="191" t="s">
        <v>312</v>
      </c>
      <c r="H71" s="191" t="s">
        <v>29</v>
      </c>
      <c r="I71" s="194">
        <v>7</v>
      </c>
      <c r="J71" s="194">
        <v>79</v>
      </c>
      <c r="K71" s="194">
        <v>21</v>
      </c>
      <c r="L71" s="195">
        <f>SUM(I71,J71:K73)</f>
        <v>129</v>
      </c>
    </row>
    <row r="72" spans="1:12">
      <c r="A72" s="204">
        <v>43198</v>
      </c>
      <c r="B72" s="204">
        <v>43233</v>
      </c>
      <c r="C72" s="194">
        <f t="shared" si="3"/>
        <v>35</v>
      </c>
      <c r="D72" s="204">
        <v>43247</v>
      </c>
      <c r="E72" s="194">
        <f t="shared" si="4"/>
        <v>49</v>
      </c>
      <c r="F72" s="191" t="s">
        <v>301</v>
      </c>
      <c r="G72" s="191" t="s">
        <v>312</v>
      </c>
      <c r="H72" s="191" t="s">
        <v>29</v>
      </c>
      <c r="J72" s="194">
        <v>18</v>
      </c>
      <c r="K72" s="194">
        <v>1</v>
      </c>
    </row>
    <row r="73" spans="1:12">
      <c r="A73" s="204">
        <v>43198</v>
      </c>
      <c r="B73" s="204">
        <v>43233</v>
      </c>
      <c r="C73" s="194">
        <f t="shared" si="3"/>
        <v>35</v>
      </c>
      <c r="D73" s="204">
        <v>43247</v>
      </c>
      <c r="E73" s="194">
        <f t="shared" si="4"/>
        <v>49</v>
      </c>
      <c r="F73" s="191" t="s">
        <v>302</v>
      </c>
      <c r="G73" s="191" t="s">
        <v>312</v>
      </c>
      <c r="H73" s="191" t="s">
        <v>29</v>
      </c>
      <c r="J73" s="194">
        <v>3</v>
      </c>
      <c r="K73" s="194">
        <v>0</v>
      </c>
    </row>
    <row r="74" spans="1:12">
      <c r="A74" s="204">
        <v>43198</v>
      </c>
      <c r="B74" s="204">
        <v>43233</v>
      </c>
      <c r="C74" s="194">
        <f t="shared" si="3"/>
        <v>35</v>
      </c>
      <c r="D74" s="204">
        <v>43247</v>
      </c>
      <c r="E74" s="194">
        <f t="shared" si="4"/>
        <v>49</v>
      </c>
      <c r="F74" s="191" t="s">
        <v>303</v>
      </c>
      <c r="G74" s="191" t="s">
        <v>315</v>
      </c>
      <c r="H74" s="191" t="s">
        <v>83</v>
      </c>
      <c r="I74" s="194">
        <v>3</v>
      </c>
      <c r="J74" s="194">
        <v>13</v>
      </c>
      <c r="K74" s="194">
        <v>2</v>
      </c>
      <c r="L74" s="195">
        <f>SUM(I74,J74:K76)</f>
        <v>38</v>
      </c>
    </row>
    <row r="75" spans="1:12">
      <c r="A75" s="204">
        <v>43198</v>
      </c>
      <c r="B75" s="204">
        <v>43233</v>
      </c>
      <c r="C75" s="194">
        <f t="shared" si="3"/>
        <v>35</v>
      </c>
      <c r="D75" s="204">
        <v>43247</v>
      </c>
      <c r="E75" s="194">
        <f t="shared" si="4"/>
        <v>49</v>
      </c>
      <c r="F75" s="191" t="s">
        <v>304</v>
      </c>
      <c r="G75" s="191" t="s">
        <v>315</v>
      </c>
      <c r="H75" s="191" t="s">
        <v>83</v>
      </c>
      <c r="J75" s="194">
        <v>5</v>
      </c>
      <c r="K75" s="194">
        <v>0</v>
      </c>
    </row>
    <row r="76" spans="1:12">
      <c r="A76" s="204">
        <v>43198</v>
      </c>
      <c r="B76" s="204">
        <v>43233</v>
      </c>
      <c r="C76" s="194">
        <f t="shared" si="3"/>
        <v>35</v>
      </c>
      <c r="D76" s="204">
        <v>43247</v>
      </c>
      <c r="E76" s="194">
        <f t="shared" si="4"/>
        <v>49</v>
      </c>
      <c r="F76" s="191" t="s">
        <v>305</v>
      </c>
      <c r="G76" s="191" t="s">
        <v>315</v>
      </c>
      <c r="H76" s="191" t="s">
        <v>83</v>
      </c>
      <c r="J76" s="194">
        <v>14</v>
      </c>
      <c r="K76" s="194">
        <v>1</v>
      </c>
    </row>
    <row r="77" spans="1:12">
      <c r="A77" s="204">
        <v>43198</v>
      </c>
      <c r="B77" s="204">
        <v>43233</v>
      </c>
      <c r="C77" s="194">
        <f t="shared" si="3"/>
        <v>35</v>
      </c>
      <c r="D77" s="204">
        <v>43247</v>
      </c>
      <c r="E77" s="194">
        <f t="shared" si="4"/>
        <v>49</v>
      </c>
      <c r="F77" s="191" t="s">
        <v>306</v>
      </c>
      <c r="G77" s="191" t="s">
        <v>313</v>
      </c>
      <c r="H77" s="191" t="s">
        <v>28</v>
      </c>
      <c r="I77" s="194">
        <v>3</v>
      </c>
      <c r="J77" s="194">
        <v>11</v>
      </c>
      <c r="K77" s="194">
        <v>0</v>
      </c>
      <c r="L77" s="195">
        <f>SUM(I77,J77:K79)</f>
        <v>46</v>
      </c>
    </row>
    <row r="78" spans="1:12">
      <c r="A78" s="204">
        <v>43198</v>
      </c>
      <c r="B78" s="204">
        <v>43233</v>
      </c>
      <c r="C78" s="194">
        <f t="shared" si="3"/>
        <v>35</v>
      </c>
      <c r="D78" s="204">
        <v>43247</v>
      </c>
      <c r="E78" s="194">
        <f t="shared" si="4"/>
        <v>49</v>
      </c>
      <c r="F78" s="191" t="s">
        <v>307</v>
      </c>
      <c r="G78" s="191" t="s">
        <v>313</v>
      </c>
      <c r="H78" s="191" t="s">
        <v>28</v>
      </c>
      <c r="J78" s="194">
        <v>20</v>
      </c>
      <c r="K78" s="194">
        <v>2</v>
      </c>
    </row>
    <row r="79" spans="1:12">
      <c r="A79" s="204">
        <v>43198</v>
      </c>
      <c r="B79" s="204">
        <v>43233</v>
      </c>
      <c r="C79" s="194">
        <f t="shared" si="3"/>
        <v>35</v>
      </c>
      <c r="D79" s="204">
        <v>43247</v>
      </c>
      <c r="E79" s="194">
        <f t="shared" si="4"/>
        <v>49</v>
      </c>
      <c r="F79" s="191" t="s">
        <v>308</v>
      </c>
      <c r="G79" s="191" t="s">
        <v>313</v>
      </c>
      <c r="H79" s="191" t="s">
        <v>28</v>
      </c>
      <c r="J79" s="194">
        <v>8</v>
      </c>
      <c r="K79" s="194">
        <v>2</v>
      </c>
    </row>
    <row r="80" spans="1:12">
      <c r="A80" s="204">
        <v>43198</v>
      </c>
      <c r="B80" s="204">
        <v>43233</v>
      </c>
      <c r="C80" s="194">
        <f t="shared" si="3"/>
        <v>35</v>
      </c>
      <c r="D80" s="204">
        <v>43247</v>
      </c>
      <c r="E80" s="194">
        <f t="shared" si="4"/>
        <v>49</v>
      </c>
      <c r="F80" s="191" t="s">
        <v>309</v>
      </c>
      <c r="G80" s="191" t="s">
        <v>312</v>
      </c>
      <c r="H80" s="191" t="s">
        <v>29</v>
      </c>
      <c r="I80" s="194">
        <v>36</v>
      </c>
      <c r="J80" s="194">
        <v>142</v>
      </c>
      <c r="K80" s="194">
        <v>36</v>
      </c>
      <c r="L80" s="195">
        <f>SUM(I80,J80:K82)</f>
        <v>442</v>
      </c>
    </row>
    <row r="81" spans="1:12">
      <c r="A81" s="204">
        <v>43198</v>
      </c>
      <c r="B81" s="204">
        <v>43233</v>
      </c>
      <c r="C81" s="194">
        <f t="shared" si="3"/>
        <v>35</v>
      </c>
      <c r="D81" s="204">
        <v>43247</v>
      </c>
      <c r="E81" s="194">
        <f t="shared" si="4"/>
        <v>49</v>
      </c>
      <c r="F81" s="191" t="s">
        <v>310</v>
      </c>
      <c r="G81" s="191" t="s">
        <v>312</v>
      </c>
      <c r="H81" s="191" t="s">
        <v>29</v>
      </c>
      <c r="J81" s="194">
        <v>129</v>
      </c>
      <c r="K81" s="194">
        <v>7</v>
      </c>
    </row>
    <row r="82" spans="1:12">
      <c r="A82" s="204">
        <v>43198</v>
      </c>
      <c r="B82" s="204">
        <v>43233</v>
      </c>
      <c r="C82" s="194">
        <f t="shared" si="3"/>
        <v>35</v>
      </c>
      <c r="D82" s="204">
        <v>43247</v>
      </c>
      <c r="E82" s="194">
        <f t="shared" si="4"/>
        <v>49</v>
      </c>
      <c r="F82" s="191" t="s">
        <v>311</v>
      </c>
      <c r="G82" s="191" t="s">
        <v>312</v>
      </c>
      <c r="H82" s="191" t="s">
        <v>29</v>
      </c>
      <c r="J82" s="194">
        <v>85</v>
      </c>
      <c r="K82" s="194">
        <v>7</v>
      </c>
    </row>
    <row r="83" spans="1:12">
      <c r="A83" s="204">
        <v>43199</v>
      </c>
      <c r="B83" s="204">
        <v>43235</v>
      </c>
      <c r="C83" s="194">
        <f t="shared" si="3"/>
        <v>36</v>
      </c>
      <c r="D83" s="204">
        <v>43249</v>
      </c>
      <c r="E83" s="194">
        <f>D83-A83</f>
        <v>50</v>
      </c>
      <c r="F83" s="191" t="s">
        <v>318</v>
      </c>
      <c r="G83" s="191" t="s">
        <v>314</v>
      </c>
      <c r="H83" s="191" t="s">
        <v>59</v>
      </c>
      <c r="I83" s="194">
        <v>11</v>
      </c>
      <c r="J83" s="194">
        <v>50</v>
      </c>
      <c r="K83" s="194">
        <v>2</v>
      </c>
      <c r="L83" s="195">
        <f>SUM(I83,J83:K85)</f>
        <v>103</v>
      </c>
    </row>
    <row r="84" spans="1:12">
      <c r="A84" s="204">
        <v>43199</v>
      </c>
      <c r="B84" s="204">
        <v>43235</v>
      </c>
      <c r="C84" s="194">
        <f t="shared" si="3"/>
        <v>36</v>
      </c>
      <c r="D84" s="204">
        <v>43249</v>
      </c>
      <c r="E84" s="194">
        <f t="shared" ref="E84:E99" si="5">D84-A84</f>
        <v>50</v>
      </c>
      <c r="F84" s="191" t="s">
        <v>319</v>
      </c>
      <c r="G84" s="191" t="s">
        <v>314</v>
      </c>
      <c r="H84" s="191" t="s">
        <v>59</v>
      </c>
      <c r="J84" s="194">
        <v>23</v>
      </c>
      <c r="K84" s="194">
        <v>0</v>
      </c>
    </row>
    <row r="85" spans="1:12">
      <c r="A85" s="204">
        <v>43199</v>
      </c>
      <c r="B85" s="204">
        <v>43235</v>
      </c>
      <c r="C85" s="194">
        <f t="shared" si="3"/>
        <v>36</v>
      </c>
      <c r="D85" s="204">
        <v>43249</v>
      </c>
      <c r="E85" s="194">
        <f t="shared" si="5"/>
        <v>50</v>
      </c>
      <c r="F85" s="191" t="s">
        <v>320</v>
      </c>
      <c r="G85" s="191" t="s">
        <v>314</v>
      </c>
      <c r="H85" s="191" t="s">
        <v>59</v>
      </c>
      <c r="J85" s="194">
        <v>17</v>
      </c>
      <c r="K85" s="194">
        <v>0</v>
      </c>
    </row>
    <row r="86" spans="1:12">
      <c r="A86" s="204">
        <v>43199</v>
      </c>
      <c r="B86" s="204">
        <v>43235</v>
      </c>
      <c r="C86" s="194">
        <f t="shared" si="3"/>
        <v>36</v>
      </c>
      <c r="D86" s="204">
        <v>43249</v>
      </c>
      <c r="E86" s="194">
        <f t="shared" si="5"/>
        <v>50</v>
      </c>
      <c r="F86" s="191" t="s">
        <v>321</v>
      </c>
      <c r="G86" s="191" t="s">
        <v>315</v>
      </c>
      <c r="H86" s="191" t="s">
        <v>83</v>
      </c>
      <c r="I86" s="194">
        <v>27</v>
      </c>
      <c r="J86" s="194">
        <v>17</v>
      </c>
      <c r="K86" s="194">
        <v>1</v>
      </c>
      <c r="L86" s="195">
        <f>SUM(I86,J86:K88)</f>
        <v>139</v>
      </c>
    </row>
    <row r="87" spans="1:12">
      <c r="A87" s="204">
        <v>43199</v>
      </c>
      <c r="B87" s="204">
        <v>43235</v>
      </c>
      <c r="C87" s="194">
        <f t="shared" si="3"/>
        <v>36</v>
      </c>
      <c r="D87" s="204">
        <v>43249</v>
      </c>
      <c r="E87" s="194">
        <f t="shared" si="5"/>
        <v>50</v>
      </c>
      <c r="F87" s="191" t="s">
        <v>322</v>
      </c>
      <c r="G87" s="191" t="s">
        <v>315</v>
      </c>
      <c r="H87" s="191" t="s">
        <v>83</v>
      </c>
      <c r="J87" s="194">
        <v>52</v>
      </c>
      <c r="K87" s="194">
        <v>5</v>
      </c>
    </row>
    <row r="88" spans="1:12">
      <c r="A88" s="204">
        <v>43199</v>
      </c>
      <c r="B88" s="204">
        <v>43235</v>
      </c>
      <c r="C88" s="194">
        <f t="shared" si="3"/>
        <v>36</v>
      </c>
      <c r="D88" s="204">
        <v>43249</v>
      </c>
      <c r="E88" s="194">
        <f t="shared" si="5"/>
        <v>50</v>
      </c>
      <c r="F88" s="191" t="s">
        <v>323</v>
      </c>
      <c r="G88" s="191" t="s">
        <v>315</v>
      </c>
      <c r="H88" s="203" t="s">
        <v>83</v>
      </c>
      <c r="J88" s="194">
        <v>33</v>
      </c>
      <c r="K88" s="194">
        <v>4</v>
      </c>
    </row>
    <row r="89" spans="1:12">
      <c r="A89" s="204">
        <v>43199</v>
      </c>
      <c r="B89" s="204">
        <v>43235</v>
      </c>
      <c r="C89" s="194">
        <f>B89-A89</f>
        <v>36</v>
      </c>
      <c r="D89" s="204">
        <v>43249</v>
      </c>
      <c r="E89" s="194">
        <f t="shared" si="5"/>
        <v>50</v>
      </c>
      <c r="F89" s="191" t="s">
        <v>324</v>
      </c>
      <c r="G89" s="191" t="s">
        <v>312</v>
      </c>
      <c r="H89" s="191" t="s">
        <v>36</v>
      </c>
      <c r="I89" s="194">
        <v>7</v>
      </c>
      <c r="J89" s="194">
        <v>31</v>
      </c>
      <c r="K89" s="194">
        <v>8</v>
      </c>
      <c r="L89" s="195">
        <f>SUM(I89,J89:K91)</f>
        <v>139</v>
      </c>
    </row>
    <row r="90" spans="1:12">
      <c r="A90" s="204">
        <v>43199</v>
      </c>
      <c r="B90" s="204">
        <v>43235</v>
      </c>
      <c r="C90" s="194">
        <f t="shared" ref="C90:C94" si="6">B90-A90</f>
        <v>36</v>
      </c>
      <c r="D90" s="204">
        <v>43249</v>
      </c>
      <c r="E90" s="194">
        <f t="shared" si="5"/>
        <v>50</v>
      </c>
      <c r="F90" s="191" t="s">
        <v>325</v>
      </c>
      <c r="G90" s="191" t="s">
        <v>312</v>
      </c>
      <c r="H90" s="191" t="s">
        <v>36</v>
      </c>
      <c r="J90" s="194">
        <v>49</v>
      </c>
      <c r="K90" s="194">
        <v>1</v>
      </c>
    </row>
    <row r="91" spans="1:12">
      <c r="A91" s="204">
        <v>43199</v>
      </c>
      <c r="B91" s="204">
        <v>43235</v>
      </c>
      <c r="C91" s="194">
        <f t="shared" si="6"/>
        <v>36</v>
      </c>
      <c r="D91" s="204">
        <v>43249</v>
      </c>
      <c r="E91" s="194">
        <f t="shared" si="5"/>
        <v>50</v>
      </c>
      <c r="F91" s="191" t="s">
        <v>326</v>
      </c>
      <c r="G91" s="191" t="s">
        <v>312</v>
      </c>
      <c r="H91" s="191" t="s">
        <v>36</v>
      </c>
      <c r="J91" s="194">
        <v>39</v>
      </c>
      <c r="K91" s="194">
        <v>4</v>
      </c>
    </row>
    <row r="92" spans="1:12">
      <c r="A92" s="204">
        <v>43199</v>
      </c>
      <c r="B92" s="204">
        <v>43235</v>
      </c>
      <c r="C92" s="194">
        <f t="shared" si="6"/>
        <v>36</v>
      </c>
      <c r="D92" s="204">
        <v>43249</v>
      </c>
      <c r="E92" s="194">
        <f t="shared" si="5"/>
        <v>50</v>
      </c>
      <c r="F92" s="191" t="s">
        <v>327</v>
      </c>
      <c r="G92" s="191" t="s">
        <v>315</v>
      </c>
      <c r="H92" s="191" t="s">
        <v>84</v>
      </c>
      <c r="I92" s="194">
        <v>4</v>
      </c>
      <c r="J92" s="194">
        <v>4</v>
      </c>
      <c r="K92" s="194">
        <v>1</v>
      </c>
      <c r="L92" s="195">
        <f>SUM(I92,J92:K94)</f>
        <v>26</v>
      </c>
    </row>
    <row r="93" spans="1:12">
      <c r="A93" s="204">
        <v>43199</v>
      </c>
      <c r="B93" s="204">
        <v>43235</v>
      </c>
      <c r="C93" s="194">
        <f t="shared" si="6"/>
        <v>36</v>
      </c>
      <c r="D93" s="204">
        <v>43249</v>
      </c>
      <c r="E93" s="194">
        <f t="shared" si="5"/>
        <v>50</v>
      </c>
      <c r="F93" s="191" t="s">
        <v>328</v>
      </c>
      <c r="G93" s="191" t="s">
        <v>315</v>
      </c>
      <c r="H93" s="191" t="s">
        <v>84</v>
      </c>
      <c r="J93" s="194">
        <v>1</v>
      </c>
      <c r="K93" s="194">
        <v>0</v>
      </c>
    </row>
    <row r="94" spans="1:12">
      <c r="A94" s="204">
        <v>43199</v>
      </c>
      <c r="B94" s="204">
        <v>43235</v>
      </c>
      <c r="C94" s="194">
        <f t="shared" si="6"/>
        <v>36</v>
      </c>
      <c r="D94" s="204">
        <v>43249</v>
      </c>
      <c r="E94" s="194">
        <f t="shared" si="5"/>
        <v>50</v>
      </c>
      <c r="F94" s="191" t="s">
        <v>329</v>
      </c>
      <c r="G94" s="191" t="s">
        <v>315</v>
      </c>
      <c r="H94" s="191" t="s">
        <v>84</v>
      </c>
      <c r="J94" s="194">
        <v>12</v>
      </c>
      <c r="K94" s="194">
        <v>4</v>
      </c>
    </row>
    <row r="95" spans="1:12">
      <c r="A95" s="204">
        <v>43199</v>
      </c>
      <c r="B95" s="204">
        <v>43235</v>
      </c>
      <c r="C95" s="194">
        <f>B95-A95</f>
        <v>36</v>
      </c>
      <c r="D95" s="204">
        <v>43249</v>
      </c>
      <c r="E95" s="194">
        <f t="shared" si="5"/>
        <v>50</v>
      </c>
      <c r="F95" s="191" t="s">
        <v>330</v>
      </c>
      <c r="G95" s="191" t="s">
        <v>314</v>
      </c>
      <c r="H95" s="191" t="s">
        <v>61</v>
      </c>
      <c r="I95" s="194">
        <v>2</v>
      </c>
      <c r="J95" s="194">
        <v>10</v>
      </c>
      <c r="K95" s="194">
        <v>0</v>
      </c>
      <c r="L95" s="195">
        <f>SUM(I95,J95:K97)</f>
        <v>101</v>
      </c>
    </row>
    <row r="96" spans="1:12">
      <c r="A96" s="204">
        <v>43199</v>
      </c>
      <c r="B96" s="204">
        <v>43235</v>
      </c>
      <c r="C96" s="194">
        <f t="shared" ref="C96:C116" si="7">B96-A96</f>
        <v>36</v>
      </c>
      <c r="D96" s="204">
        <v>43249</v>
      </c>
      <c r="E96" s="194">
        <f t="shared" si="5"/>
        <v>50</v>
      </c>
      <c r="F96" s="191" t="s">
        <v>331</v>
      </c>
      <c r="G96" s="191" t="s">
        <v>314</v>
      </c>
      <c r="H96" s="191" t="s">
        <v>61</v>
      </c>
      <c r="J96" s="194">
        <v>27</v>
      </c>
      <c r="K96" s="194">
        <v>0</v>
      </c>
    </row>
    <row r="97" spans="1:12">
      <c r="A97" s="204">
        <v>43199</v>
      </c>
      <c r="B97" s="204">
        <v>43235</v>
      </c>
      <c r="C97" s="194">
        <f t="shared" si="7"/>
        <v>36</v>
      </c>
      <c r="D97" s="204">
        <v>43249</v>
      </c>
      <c r="E97" s="194">
        <f t="shared" si="5"/>
        <v>50</v>
      </c>
      <c r="F97" s="191" t="s">
        <v>332</v>
      </c>
      <c r="G97" s="191" t="s">
        <v>314</v>
      </c>
      <c r="H97" s="191" t="s">
        <v>61</v>
      </c>
      <c r="J97" s="194">
        <v>58</v>
      </c>
      <c r="K97" s="194">
        <v>4</v>
      </c>
    </row>
    <row r="98" spans="1:12">
      <c r="A98" s="204">
        <v>43200</v>
      </c>
      <c r="B98" s="204">
        <v>43235</v>
      </c>
      <c r="C98" s="194">
        <f t="shared" si="7"/>
        <v>35</v>
      </c>
      <c r="D98" s="204">
        <v>43249</v>
      </c>
      <c r="E98" s="194">
        <f t="shared" si="5"/>
        <v>49</v>
      </c>
      <c r="F98" s="191" t="s">
        <v>333</v>
      </c>
      <c r="G98" s="191" t="s">
        <v>315</v>
      </c>
      <c r="H98" s="191" t="s">
        <v>83</v>
      </c>
      <c r="I98" s="194">
        <v>7</v>
      </c>
      <c r="J98" s="194">
        <v>3</v>
      </c>
      <c r="K98" s="194">
        <v>2</v>
      </c>
      <c r="L98" s="195">
        <f>SUM(I98,J98:K100)</f>
        <v>69</v>
      </c>
    </row>
    <row r="99" spans="1:12">
      <c r="A99" s="204">
        <v>43200</v>
      </c>
      <c r="B99" s="204">
        <v>43235</v>
      </c>
      <c r="C99" s="194">
        <f t="shared" si="7"/>
        <v>35</v>
      </c>
      <c r="D99" s="204">
        <v>43249</v>
      </c>
      <c r="E99" s="194">
        <f t="shared" si="5"/>
        <v>49</v>
      </c>
      <c r="F99" s="191" t="s">
        <v>334</v>
      </c>
      <c r="G99" s="191" t="s">
        <v>315</v>
      </c>
      <c r="H99" s="191" t="s">
        <v>83</v>
      </c>
      <c r="J99" s="194">
        <v>18</v>
      </c>
      <c r="K99" s="194">
        <v>0</v>
      </c>
    </row>
    <row r="100" spans="1:12">
      <c r="A100" s="204">
        <v>43200</v>
      </c>
      <c r="B100" s="204">
        <v>43235</v>
      </c>
      <c r="C100" s="194">
        <f t="shared" si="7"/>
        <v>35</v>
      </c>
      <c r="D100" s="204">
        <v>43249</v>
      </c>
      <c r="E100" s="194">
        <f>D100-A100</f>
        <v>49</v>
      </c>
      <c r="F100" s="191" t="s">
        <v>335</v>
      </c>
      <c r="G100" s="191" t="s">
        <v>315</v>
      </c>
      <c r="H100" s="191" t="s">
        <v>83</v>
      </c>
      <c r="J100" s="194">
        <v>36</v>
      </c>
      <c r="K100" s="194">
        <v>3</v>
      </c>
    </row>
    <row r="101" spans="1:12">
      <c r="A101" s="204">
        <v>43200</v>
      </c>
      <c r="B101" s="204">
        <v>43235</v>
      </c>
      <c r="C101" s="194">
        <f t="shared" si="7"/>
        <v>35</v>
      </c>
      <c r="D101" s="204">
        <v>43249</v>
      </c>
      <c r="E101" s="194">
        <f t="shared" ref="E101:E123" si="8">D101-A101</f>
        <v>49</v>
      </c>
      <c r="F101" s="191" t="s">
        <v>375</v>
      </c>
      <c r="G101" s="191" t="s">
        <v>312</v>
      </c>
      <c r="H101" s="191" t="s">
        <v>29</v>
      </c>
      <c r="I101" s="194">
        <v>6</v>
      </c>
      <c r="J101" s="194">
        <v>26</v>
      </c>
      <c r="K101" s="194">
        <v>2</v>
      </c>
      <c r="L101" s="195">
        <f>SUM(I101,J101:K103)</f>
        <v>125</v>
      </c>
    </row>
    <row r="102" spans="1:12">
      <c r="A102" s="204">
        <v>43200</v>
      </c>
      <c r="B102" s="204">
        <v>43235</v>
      </c>
      <c r="C102" s="194">
        <f t="shared" si="7"/>
        <v>35</v>
      </c>
      <c r="D102" s="204">
        <v>43249</v>
      </c>
      <c r="E102" s="194">
        <f t="shared" si="8"/>
        <v>49</v>
      </c>
      <c r="F102" s="191" t="s">
        <v>376</v>
      </c>
      <c r="G102" s="191" t="s">
        <v>312</v>
      </c>
      <c r="H102" s="191" t="s">
        <v>29</v>
      </c>
      <c r="J102" s="194">
        <v>60</v>
      </c>
      <c r="K102" s="194">
        <v>2</v>
      </c>
    </row>
    <row r="103" spans="1:12">
      <c r="A103" s="204">
        <v>43200</v>
      </c>
      <c r="B103" s="204">
        <v>43235</v>
      </c>
      <c r="C103" s="194">
        <f t="shared" si="7"/>
        <v>35</v>
      </c>
      <c r="D103" s="204">
        <v>43249</v>
      </c>
      <c r="E103" s="194">
        <f t="shared" si="8"/>
        <v>49</v>
      </c>
      <c r="F103" s="191" t="s">
        <v>377</v>
      </c>
      <c r="G103" s="191" t="s">
        <v>312</v>
      </c>
      <c r="H103" s="191" t="s">
        <v>29</v>
      </c>
      <c r="J103" s="194">
        <v>28</v>
      </c>
      <c r="K103" s="194">
        <v>1</v>
      </c>
    </row>
    <row r="104" spans="1:12">
      <c r="A104" s="204">
        <v>43200</v>
      </c>
      <c r="B104" s="204">
        <v>43235</v>
      </c>
      <c r="C104" s="194">
        <f t="shared" si="7"/>
        <v>35</v>
      </c>
      <c r="D104" s="204">
        <v>43249</v>
      </c>
      <c r="E104" s="194">
        <f t="shared" si="8"/>
        <v>49</v>
      </c>
      <c r="F104" s="191" t="s">
        <v>378</v>
      </c>
      <c r="G104" s="191" t="s">
        <v>313</v>
      </c>
      <c r="H104" s="191" t="s">
        <v>28</v>
      </c>
      <c r="I104" s="194">
        <v>6</v>
      </c>
      <c r="J104" s="194">
        <v>1</v>
      </c>
      <c r="K104" s="194">
        <v>0</v>
      </c>
      <c r="L104" s="195">
        <f>SUM(I104,J104:K106)</f>
        <v>34</v>
      </c>
    </row>
    <row r="105" spans="1:12">
      <c r="A105" s="204">
        <v>43200</v>
      </c>
      <c r="B105" s="204">
        <v>43235</v>
      </c>
      <c r="C105" s="194">
        <f t="shared" si="7"/>
        <v>35</v>
      </c>
      <c r="D105" s="204">
        <v>43249</v>
      </c>
      <c r="E105" s="194">
        <f t="shared" si="8"/>
        <v>49</v>
      </c>
      <c r="F105" s="191" t="s">
        <v>379</v>
      </c>
      <c r="G105" s="191" t="s">
        <v>313</v>
      </c>
      <c r="H105" s="191" t="s">
        <v>28</v>
      </c>
      <c r="J105" s="194">
        <v>3</v>
      </c>
      <c r="K105" s="194">
        <v>3</v>
      </c>
    </row>
    <row r="106" spans="1:12">
      <c r="A106" s="204">
        <v>43200</v>
      </c>
      <c r="B106" s="204">
        <v>43235</v>
      </c>
      <c r="C106" s="194">
        <f t="shared" si="7"/>
        <v>35</v>
      </c>
      <c r="D106" s="204">
        <v>43249</v>
      </c>
      <c r="E106" s="194">
        <f t="shared" si="8"/>
        <v>49</v>
      </c>
      <c r="F106" s="191" t="s">
        <v>380</v>
      </c>
      <c r="G106" s="191" t="s">
        <v>313</v>
      </c>
      <c r="H106" s="191" t="s">
        <v>28</v>
      </c>
      <c r="J106" s="194">
        <v>19</v>
      </c>
      <c r="K106" s="194">
        <v>2</v>
      </c>
    </row>
    <row r="107" spans="1:12">
      <c r="A107" s="204">
        <v>43201</v>
      </c>
      <c r="B107" s="204">
        <v>43240</v>
      </c>
      <c r="C107" s="194">
        <f t="shared" si="7"/>
        <v>39</v>
      </c>
      <c r="D107" s="204">
        <v>43253</v>
      </c>
      <c r="E107" s="194">
        <f t="shared" si="8"/>
        <v>52</v>
      </c>
      <c r="F107" s="191" t="s">
        <v>336</v>
      </c>
      <c r="G107" s="191" t="s">
        <v>312</v>
      </c>
      <c r="H107" s="191" t="s">
        <v>36</v>
      </c>
      <c r="I107" s="194">
        <v>47</v>
      </c>
      <c r="J107" s="194">
        <v>57</v>
      </c>
      <c r="K107" s="194">
        <v>2</v>
      </c>
      <c r="L107" s="195">
        <f>SUM(I107,J107:K109)</f>
        <v>418</v>
      </c>
    </row>
    <row r="108" spans="1:12">
      <c r="A108" s="204">
        <v>43201</v>
      </c>
      <c r="B108" s="204">
        <v>43240</v>
      </c>
      <c r="C108" s="194">
        <f t="shared" si="7"/>
        <v>39</v>
      </c>
      <c r="D108" s="204">
        <v>43253</v>
      </c>
      <c r="E108" s="194">
        <f t="shared" si="8"/>
        <v>52</v>
      </c>
      <c r="F108" s="191" t="s">
        <v>337</v>
      </c>
      <c r="G108" s="191" t="s">
        <v>312</v>
      </c>
      <c r="H108" s="191" t="s">
        <v>36</v>
      </c>
      <c r="J108" s="194">
        <v>124</v>
      </c>
      <c r="K108" s="194">
        <v>4</v>
      </c>
    </row>
    <row r="109" spans="1:12">
      <c r="A109" s="204">
        <v>43201</v>
      </c>
      <c r="B109" s="204">
        <v>43240</v>
      </c>
      <c r="C109" s="194">
        <f t="shared" si="7"/>
        <v>39</v>
      </c>
      <c r="D109" s="204">
        <v>43253</v>
      </c>
      <c r="E109" s="194">
        <f t="shared" si="8"/>
        <v>52</v>
      </c>
      <c r="F109" s="191" t="s">
        <v>338</v>
      </c>
      <c r="G109" s="191" t="s">
        <v>312</v>
      </c>
      <c r="H109" s="191" t="s">
        <v>36</v>
      </c>
      <c r="J109" s="194">
        <v>174</v>
      </c>
      <c r="K109" s="194">
        <v>10</v>
      </c>
    </row>
    <row r="110" spans="1:12">
      <c r="A110" s="204">
        <v>43202</v>
      </c>
      <c r="B110" s="204">
        <v>43240</v>
      </c>
      <c r="C110" s="194">
        <f t="shared" si="7"/>
        <v>38</v>
      </c>
      <c r="D110" s="204">
        <v>43253</v>
      </c>
      <c r="E110" s="194">
        <f t="shared" si="8"/>
        <v>51</v>
      </c>
      <c r="F110" s="191" t="s">
        <v>339</v>
      </c>
      <c r="G110" s="191" t="s">
        <v>312</v>
      </c>
      <c r="H110" s="191" t="s">
        <v>29</v>
      </c>
      <c r="I110" s="194">
        <v>1</v>
      </c>
      <c r="J110" s="194">
        <v>0</v>
      </c>
      <c r="K110" s="194">
        <v>0</v>
      </c>
      <c r="L110" s="195">
        <f>SUM(I110,J110:K112)</f>
        <v>2</v>
      </c>
    </row>
    <row r="111" spans="1:12">
      <c r="A111" s="204">
        <v>43202</v>
      </c>
      <c r="B111" s="204">
        <v>43240</v>
      </c>
      <c r="C111" s="194">
        <f t="shared" si="7"/>
        <v>38</v>
      </c>
      <c r="D111" s="204">
        <v>43253</v>
      </c>
      <c r="E111" s="194">
        <f t="shared" si="8"/>
        <v>51</v>
      </c>
      <c r="F111" s="191" t="s">
        <v>340</v>
      </c>
      <c r="G111" s="191" t="s">
        <v>312</v>
      </c>
      <c r="H111" s="191" t="s">
        <v>29</v>
      </c>
      <c r="J111" s="194">
        <v>0</v>
      </c>
      <c r="K111" s="194">
        <v>0</v>
      </c>
    </row>
    <row r="112" spans="1:12">
      <c r="A112" s="204">
        <v>43202</v>
      </c>
      <c r="B112" s="204">
        <v>43240</v>
      </c>
      <c r="C112" s="194">
        <f t="shared" si="7"/>
        <v>38</v>
      </c>
      <c r="D112" s="204">
        <v>43253</v>
      </c>
      <c r="E112" s="194">
        <f t="shared" si="8"/>
        <v>51</v>
      </c>
      <c r="F112" s="191" t="s">
        <v>341</v>
      </c>
      <c r="G112" s="191" t="s">
        <v>312</v>
      </c>
      <c r="H112" s="191" t="s">
        <v>29</v>
      </c>
      <c r="J112" s="194">
        <v>1</v>
      </c>
      <c r="K112" s="194">
        <v>0</v>
      </c>
    </row>
    <row r="113" spans="1:12">
      <c r="A113" s="204">
        <v>43202</v>
      </c>
      <c r="B113" s="204">
        <v>43240</v>
      </c>
      <c r="C113" s="194">
        <f t="shared" si="7"/>
        <v>38</v>
      </c>
      <c r="D113" s="204">
        <v>43253</v>
      </c>
      <c r="E113" s="194">
        <f t="shared" si="8"/>
        <v>51</v>
      </c>
      <c r="F113" s="191" t="s">
        <v>342</v>
      </c>
      <c r="G113" s="191" t="s">
        <v>313</v>
      </c>
      <c r="H113" s="191" t="s">
        <v>37</v>
      </c>
      <c r="I113" s="206" t="s">
        <v>382</v>
      </c>
      <c r="J113" s="194">
        <v>133</v>
      </c>
      <c r="K113" s="194">
        <v>39</v>
      </c>
      <c r="L113" s="195">
        <f>SUM(I113,J113:K115)</f>
        <v>547</v>
      </c>
    </row>
    <row r="114" spans="1:12">
      <c r="A114" s="204">
        <v>43202</v>
      </c>
      <c r="B114" s="204">
        <v>43240</v>
      </c>
      <c r="C114" s="194">
        <f t="shared" si="7"/>
        <v>38</v>
      </c>
      <c r="D114" s="204">
        <v>43253</v>
      </c>
      <c r="E114" s="194">
        <f t="shared" si="8"/>
        <v>51</v>
      </c>
      <c r="F114" s="191" t="s">
        <v>343</v>
      </c>
      <c r="G114" s="191" t="s">
        <v>313</v>
      </c>
      <c r="H114" s="191" t="s">
        <v>37</v>
      </c>
      <c r="J114" s="194">
        <v>155</v>
      </c>
      <c r="K114" s="194">
        <v>82</v>
      </c>
    </row>
    <row r="115" spans="1:12">
      <c r="A115" s="204">
        <v>43202</v>
      </c>
      <c r="B115" s="204">
        <v>43240</v>
      </c>
      <c r="C115" s="194">
        <f t="shared" si="7"/>
        <v>38</v>
      </c>
      <c r="D115" s="204">
        <v>43253</v>
      </c>
      <c r="E115" s="194">
        <f t="shared" si="8"/>
        <v>51</v>
      </c>
      <c r="F115" s="191" t="s">
        <v>344</v>
      </c>
      <c r="G115" s="191" t="s">
        <v>313</v>
      </c>
      <c r="H115" s="191" t="s">
        <v>37</v>
      </c>
      <c r="J115" s="194">
        <v>97</v>
      </c>
      <c r="K115" s="194">
        <v>41</v>
      </c>
    </row>
    <row r="116" spans="1:12">
      <c r="A116" s="204">
        <v>43203</v>
      </c>
      <c r="B116" s="204">
        <v>43240</v>
      </c>
      <c r="C116" s="194">
        <f t="shared" si="7"/>
        <v>37</v>
      </c>
      <c r="D116" s="204">
        <v>43253</v>
      </c>
      <c r="E116" s="194">
        <f t="shared" si="8"/>
        <v>50</v>
      </c>
      <c r="F116" s="191" t="s">
        <v>345</v>
      </c>
      <c r="G116" s="191" t="s">
        <v>314</v>
      </c>
      <c r="H116" s="191" t="s">
        <v>59</v>
      </c>
      <c r="I116" s="194">
        <v>2</v>
      </c>
      <c r="J116" s="194">
        <v>13</v>
      </c>
      <c r="K116" s="194">
        <v>0</v>
      </c>
      <c r="L116" s="195">
        <f>SUM(I116,J116:K118)</f>
        <v>28</v>
      </c>
    </row>
    <row r="117" spans="1:12">
      <c r="A117" s="204">
        <v>43203</v>
      </c>
      <c r="B117" s="204">
        <v>43240</v>
      </c>
      <c r="C117" s="194">
        <f>B117-A117</f>
        <v>37</v>
      </c>
      <c r="D117" s="204">
        <v>43253</v>
      </c>
      <c r="E117" s="194">
        <f t="shared" si="8"/>
        <v>50</v>
      </c>
      <c r="F117" s="191" t="s">
        <v>346</v>
      </c>
      <c r="G117" s="191" t="s">
        <v>314</v>
      </c>
      <c r="H117" s="191" t="s">
        <v>59</v>
      </c>
      <c r="J117" s="194">
        <v>4</v>
      </c>
      <c r="K117" s="194">
        <v>1</v>
      </c>
    </row>
    <row r="118" spans="1:12">
      <c r="A118" s="204">
        <v>43203</v>
      </c>
      <c r="B118" s="204">
        <v>43240</v>
      </c>
      <c r="C118" s="194">
        <f t="shared" ref="C118:C139" si="9">B118-A118</f>
        <v>37</v>
      </c>
      <c r="D118" s="204">
        <v>43253</v>
      </c>
      <c r="E118" s="194">
        <f t="shared" si="8"/>
        <v>50</v>
      </c>
      <c r="F118" s="191" t="s">
        <v>347</v>
      </c>
      <c r="G118" s="191" t="s">
        <v>314</v>
      </c>
      <c r="H118" s="191" t="s">
        <v>59</v>
      </c>
      <c r="J118" s="194">
        <v>8</v>
      </c>
      <c r="K118" s="194">
        <v>0</v>
      </c>
    </row>
    <row r="119" spans="1:12">
      <c r="A119" s="204">
        <v>43203</v>
      </c>
      <c r="B119" s="204">
        <v>43240</v>
      </c>
      <c r="C119" s="194">
        <f t="shared" si="9"/>
        <v>37</v>
      </c>
      <c r="D119" s="204">
        <v>43253</v>
      </c>
      <c r="E119" s="194">
        <f t="shared" si="8"/>
        <v>50</v>
      </c>
      <c r="F119" s="191" t="s">
        <v>348</v>
      </c>
      <c r="G119" s="191" t="s">
        <v>313</v>
      </c>
      <c r="H119" s="191" t="s">
        <v>28</v>
      </c>
      <c r="I119" s="194">
        <v>9</v>
      </c>
      <c r="J119" s="194">
        <v>13</v>
      </c>
      <c r="K119" s="194">
        <v>4</v>
      </c>
      <c r="L119" s="195">
        <f>SUM(I119,J119:K121)</f>
        <v>174</v>
      </c>
    </row>
    <row r="120" spans="1:12">
      <c r="A120" s="204">
        <v>43203</v>
      </c>
      <c r="B120" s="204">
        <v>43240</v>
      </c>
      <c r="C120" s="194">
        <f t="shared" si="9"/>
        <v>37</v>
      </c>
      <c r="D120" s="204">
        <v>43253</v>
      </c>
      <c r="E120" s="194">
        <f t="shared" si="8"/>
        <v>50</v>
      </c>
      <c r="F120" s="191" t="s">
        <v>349</v>
      </c>
      <c r="G120" s="191" t="s">
        <v>313</v>
      </c>
      <c r="H120" s="191" t="s">
        <v>28</v>
      </c>
      <c r="J120" s="194">
        <v>99</v>
      </c>
      <c r="K120" s="194">
        <v>11</v>
      </c>
    </row>
    <row r="121" spans="1:12">
      <c r="A121" s="204">
        <v>43203</v>
      </c>
      <c r="B121" s="204">
        <v>43240</v>
      </c>
      <c r="C121" s="194">
        <f t="shared" si="9"/>
        <v>37</v>
      </c>
      <c r="D121" s="204">
        <v>43253</v>
      </c>
      <c r="E121" s="194">
        <f t="shared" si="8"/>
        <v>50</v>
      </c>
      <c r="F121" s="191" t="s">
        <v>350</v>
      </c>
      <c r="G121" s="191" t="s">
        <v>313</v>
      </c>
      <c r="H121" s="191" t="s">
        <v>28</v>
      </c>
      <c r="J121" s="194">
        <v>38</v>
      </c>
      <c r="K121" s="194">
        <v>0</v>
      </c>
    </row>
    <row r="122" spans="1:12">
      <c r="A122" s="204">
        <v>43203</v>
      </c>
      <c r="B122" s="204">
        <v>43240</v>
      </c>
      <c r="C122" s="194">
        <f t="shared" si="9"/>
        <v>37</v>
      </c>
      <c r="D122" s="204">
        <v>43253</v>
      </c>
      <c r="E122" s="194">
        <f>D122-A122</f>
        <v>50</v>
      </c>
      <c r="F122" s="191" t="s">
        <v>351</v>
      </c>
      <c r="G122" s="191" t="s">
        <v>314</v>
      </c>
      <c r="H122" s="191" t="s">
        <v>61</v>
      </c>
      <c r="I122" s="194">
        <v>9</v>
      </c>
      <c r="J122" s="194">
        <v>14</v>
      </c>
      <c r="K122" s="194">
        <v>0</v>
      </c>
      <c r="L122" s="195">
        <f>SUM(I122,J122:K124)</f>
        <v>141</v>
      </c>
    </row>
    <row r="123" spans="1:12">
      <c r="A123" s="204">
        <v>43203</v>
      </c>
      <c r="B123" s="204">
        <v>43240</v>
      </c>
      <c r="C123" s="194">
        <f t="shared" si="9"/>
        <v>37</v>
      </c>
      <c r="D123" s="204">
        <v>43253</v>
      </c>
      <c r="E123" s="194">
        <f t="shared" si="8"/>
        <v>50</v>
      </c>
      <c r="F123" s="191" t="s">
        <v>352</v>
      </c>
      <c r="G123" s="191" t="s">
        <v>314</v>
      </c>
      <c r="H123" s="203" t="s">
        <v>61</v>
      </c>
      <c r="J123" s="194">
        <v>71</v>
      </c>
      <c r="K123" s="194">
        <v>8</v>
      </c>
    </row>
    <row r="124" spans="1:12">
      <c r="A124" s="204">
        <v>43203</v>
      </c>
      <c r="B124" s="204">
        <v>43240</v>
      </c>
      <c r="C124" s="194">
        <f t="shared" si="9"/>
        <v>37</v>
      </c>
      <c r="D124" s="204">
        <v>43253</v>
      </c>
      <c r="E124" s="194">
        <f>D124-A124</f>
        <v>50</v>
      </c>
      <c r="F124" s="191" t="s">
        <v>353</v>
      </c>
      <c r="G124" s="191" t="s">
        <v>314</v>
      </c>
      <c r="H124" s="203" t="s">
        <v>61</v>
      </c>
      <c r="J124" s="194">
        <v>38</v>
      </c>
      <c r="K124" s="194">
        <v>1</v>
      </c>
    </row>
    <row r="125" spans="1:12">
      <c r="A125" s="204">
        <v>43204</v>
      </c>
      <c r="B125" s="204">
        <v>43240</v>
      </c>
      <c r="C125" s="194">
        <f t="shared" si="9"/>
        <v>36</v>
      </c>
      <c r="D125" s="204">
        <v>43253</v>
      </c>
      <c r="E125" s="194">
        <f t="shared" ref="E125:E145" si="10">D125-A125</f>
        <v>49</v>
      </c>
      <c r="F125" s="191" t="s">
        <v>354</v>
      </c>
      <c r="G125" s="191" t="s">
        <v>313</v>
      </c>
      <c r="H125" s="191" t="s">
        <v>37</v>
      </c>
      <c r="I125" s="194">
        <v>23</v>
      </c>
      <c r="J125" s="194">
        <v>19</v>
      </c>
      <c r="K125" s="194">
        <v>0</v>
      </c>
      <c r="L125" s="195">
        <f>SUM(I125,J125:K127)</f>
        <v>201</v>
      </c>
    </row>
    <row r="126" spans="1:12">
      <c r="A126" s="204">
        <v>43204</v>
      </c>
      <c r="B126" s="204">
        <v>43240</v>
      </c>
      <c r="C126" s="194">
        <f t="shared" si="9"/>
        <v>36</v>
      </c>
      <c r="D126" s="204">
        <v>43253</v>
      </c>
      <c r="E126" s="194">
        <f t="shared" si="10"/>
        <v>49</v>
      </c>
      <c r="F126" s="191" t="s">
        <v>355</v>
      </c>
      <c r="G126" s="191" t="s">
        <v>313</v>
      </c>
      <c r="H126" s="191" t="s">
        <v>37</v>
      </c>
      <c r="J126" s="194">
        <v>84</v>
      </c>
      <c r="K126" s="194">
        <v>4</v>
      </c>
    </row>
    <row r="127" spans="1:12">
      <c r="A127" s="204">
        <v>43204</v>
      </c>
      <c r="B127" s="204">
        <v>43240</v>
      </c>
      <c r="C127" s="194">
        <f t="shared" si="9"/>
        <v>36</v>
      </c>
      <c r="D127" s="204">
        <v>43253</v>
      </c>
      <c r="E127" s="194">
        <f t="shared" si="10"/>
        <v>49</v>
      </c>
      <c r="F127" s="191" t="s">
        <v>356</v>
      </c>
      <c r="G127" s="191" t="s">
        <v>313</v>
      </c>
      <c r="H127" s="191" t="s">
        <v>37</v>
      </c>
      <c r="J127" s="194">
        <v>68</v>
      </c>
      <c r="K127" s="194">
        <v>3</v>
      </c>
    </row>
    <row r="128" spans="1:12">
      <c r="A128" s="204">
        <v>43204</v>
      </c>
      <c r="B128" s="204">
        <v>43240</v>
      </c>
      <c r="C128" s="194">
        <f t="shared" si="9"/>
        <v>36</v>
      </c>
      <c r="D128" s="204">
        <v>43253</v>
      </c>
      <c r="E128" s="194">
        <f t="shared" si="10"/>
        <v>49</v>
      </c>
      <c r="F128" s="191" t="s">
        <v>357</v>
      </c>
      <c r="G128" s="191" t="s">
        <v>315</v>
      </c>
      <c r="H128" s="191" t="s">
        <v>83</v>
      </c>
      <c r="I128" s="194">
        <v>5</v>
      </c>
      <c r="J128" s="194">
        <v>8</v>
      </c>
      <c r="K128" s="194">
        <v>0</v>
      </c>
      <c r="L128" s="195">
        <f>SUM(I128,J128:K130)</f>
        <v>50</v>
      </c>
    </row>
    <row r="129" spans="1:12">
      <c r="A129" s="204">
        <v>43204</v>
      </c>
      <c r="B129" s="204">
        <v>43240</v>
      </c>
      <c r="C129" s="194">
        <f t="shared" si="9"/>
        <v>36</v>
      </c>
      <c r="D129" s="204">
        <v>43253</v>
      </c>
      <c r="E129" s="194">
        <f t="shared" si="10"/>
        <v>49</v>
      </c>
      <c r="F129" s="191" t="s">
        <v>358</v>
      </c>
      <c r="G129" s="191" t="s">
        <v>315</v>
      </c>
      <c r="H129" s="191" t="s">
        <v>83</v>
      </c>
      <c r="J129" s="194">
        <v>5</v>
      </c>
      <c r="K129" s="194">
        <v>3</v>
      </c>
    </row>
    <row r="130" spans="1:12">
      <c r="A130" s="204">
        <v>43204</v>
      </c>
      <c r="B130" s="204">
        <v>43240</v>
      </c>
      <c r="C130" s="194">
        <f t="shared" si="9"/>
        <v>36</v>
      </c>
      <c r="D130" s="204">
        <v>43253</v>
      </c>
      <c r="E130" s="194">
        <f t="shared" si="10"/>
        <v>49</v>
      </c>
      <c r="F130" s="191" t="s">
        <v>359</v>
      </c>
      <c r="G130" s="191" t="s">
        <v>315</v>
      </c>
      <c r="H130" s="191" t="s">
        <v>83</v>
      </c>
      <c r="J130" s="194">
        <v>29</v>
      </c>
      <c r="K130" s="194">
        <v>0</v>
      </c>
    </row>
    <row r="131" spans="1:12">
      <c r="A131" s="204">
        <v>43204</v>
      </c>
      <c r="B131" s="204">
        <v>43243</v>
      </c>
      <c r="C131" s="194">
        <f t="shared" si="9"/>
        <v>39</v>
      </c>
      <c r="D131" s="204">
        <v>43253</v>
      </c>
      <c r="E131" s="194">
        <f t="shared" si="10"/>
        <v>49</v>
      </c>
      <c r="F131" s="191" t="s">
        <v>360</v>
      </c>
      <c r="G131" s="191" t="s">
        <v>315</v>
      </c>
      <c r="H131" s="191" t="s">
        <v>84</v>
      </c>
      <c r="I131" s="194">
        <v>40</v>
      </c>
      <c r="J131" s="194">
        <v>18</v>
      </c>
      <c r="K131" s="194">
        <v>7</v>
      </c>
      <c r="L131" s="195">
        <f>SUM(I131,J131:K133)</f>
        <v>125</v>
      </c>
    </row>
    <row r="132" spans="1:12">
      <c r="A132" s="204">
        <v>43204</v>
      </c>
      <c r="B132" s="204">
        <v>43243</v>
      </c>
      <c r="C132" s="194">
        <f t="shared" si="9"/>
        <v>39</v>
      </c>
      <c r="D132" s="204">
        <v>43253</v>
      </c>
      <c r="E132" s="194">
        <f t="shared" si="10"/>
        <v>49</v>
      </c>
      <c r="F132" s="191" t="s">
        <v>361</v>
      </c>
      <c r="G132" s="191" t="s">
        <v>315</v>
      </c>
      <c r="H132" s="191" t="s">
        <v>84</v>
      </c>
      <c r="J132" s="194">
        <v>36</v>
      </c>
      <c r="K132" s="194">
        <v>4</v>
      </c>
    </row>
    <row r="133" spans="1:12">
      <c r="A133" s="204">
        <v>43204</v>
      </c>
      <c r="B133" s="204">
        <v>43243</v>
      </c>
      <c r="C133" s="194">
        <f t="shared" si="9"/>
        <v>39</v>
      </c>
      <c r="D133" s="204">
        <v>43253</v>
      </c>
      <c r="E133" s="194">
        <f t="shared" si="10"/>
        <v>49</v>
      </c>
      <c r="F133" s="191" t="s">
        <v>362</v>
      </c>
      <c r="G133" s="191" t="s">
        <v>315</v>
      </c>
      <c r="H133" s="191" t="s">
        <v>84</v>
      </c>
      <c r="J133" s="194">
        <v>20</v>
      </c>
      <c r="K133" s="194">
        <v>0</v>
      </c>
    </row>
    <row r="134" spans="1:12">
      <c r="A134" s="204">
        <v>43205</v>
      </c>
      <c r="B134" s="204">
        <v>43243</v>
      </c>
      <c r="C134" s="194">
        <f t="shared" si="9"/>
        <v>38</v>
      </c>
      <c r="D134" s="204">
        <v>43256</v>
      </c>
      <c r="E134" s="194">
        <f t="shared" si="10"/>
        <v>51</v>
      </c>
      <c r="F134" s="191" t="s">
        <v>363</v>
      </c>
      <c r="G134" s="191" t="s">
        <v>313</v>
      </c>
      <c r="H134" s="191" t="s">
        <v>28</v>
      </c>
      <c r="I134" s="194">
        <v>62</v>
      </c>
      <c r="J134" s="194">
        <v>121</v>
      </c>
      <c r="K134" s="194">
        <v>5</v>
      </c>
      <c r="L134" s="195">
        <f>SUM(I134,J134:K136)</f>
        <v>449</v>
      </c>
    </row>
    <row r="135" spans="1:12">
      <c r="A135" s="204">
        <v>43205</v>
      </c>
      <c r="B135" s="204">
        <v>43243</v>
      </c>
      <c r="C135" s="194">
        <f t="shared" si="9"/>
        <v>38</v>
      </c>
      <c r="D135" s="204">
        <v>43256</v>
      </c>
      <c r="E135" s="194">
        <f t="shared" si="10"/>
        <v>51</v>
      </c>
      <c r="F135" s="191" t="s">
        <v>364</v>
      </c>
      <c r="G135" s="191" t="s">
        <v>313</v>
      </c>
      <c r="H135" s="191" t="s">
        <v>28</v>
      </c>
      <c r="J135" s="194">
        <v>116</v>
      </c>
      <c r="K135" s="194">
        <v>10</v>
      </c>
    </row>
    <row r="136" spans="1:12">
      <c r="A136" s="204">
        <v>43205</v>
      </c>
      <c r="B136" s="204">
        <v>43243</v>
      </c>
      <c r="C136" s="194">
        <f t="shared" si="9"/>
        <v>38</v>
      </c>
      <c r="D136" s="204">
        <v>43256</v>
      </c>
      <c r="E136" s="194">
        <f t="shared" si="10"/>
        <v>51</v>
      </c>
      <c r="F136" s="191" t="s">
        <v>365</v>
      </c>
      <c r="G136" s="191" t="s">
        <v>313</v>
      </c>
      <c r="H136" s="191" t="s">
        <v>28</v>
      </c>
      <c r="J136" s="194">
        <v>129</v>
      </c>
      <c r="K136" s="194">
        <v>6</v>
      </c>
    </row>
    <row r="137" spans="1:12">
      <c r="A137" s="204">
        <v>43206</v>
      </c>
      <c r="B137" s="204">
        <v>43243</v>
      </c>
      <c r="C137" s="194">
        <f t="shared" si="9"/>
        <v>37</v>
      </c>
      <c r="D137" s="204">
        <v>43256</v>
      </c>
      <c r="E137" s="194">
        <f t="shared" si="10"/>
        <v>50</v>
      </c>
      <c r="F137" s="191" t="s">
        <v>366</v>
      </c>
      <c r="G137" s="191" t="s">
        <v>312</v>
      </c>
      <c r="H137" s="191" t="s">
        <v>36</v>
      </c>
      <c r="I137" s="194">
        <v>9</v>
      </c>
      <c r="J137" s="194">
        <v>51</v>
      </c>
      <c r="K137" s="194">
        <v>2</v>
      </c>
      <c r="L137" s="195">
        <f>SUM(I137,J137:K139)</f>
        <v>160</v>
      </c>
    </row>
    <row r="138" spans="1:12">
      <c r="A138" s="204">
        <v>43206</v>
      </c>
      <c r="B138" s="204">
        <v>43243</v>
      </c>
      <c r="C138" s="194">
        <f t="shared" si="9"/>
        <v>37</v>
      </c>
      <c r="D138" s="204">
        <v>43256</v>
      </c>
      <c r="E138" s="194">
        <f t="shared" si="10"/>
        <v>50</v>
      </c>
      <c r="F138" s="191" t="s">
        <v>367</v>
      </c>
      <c r="G138" s="191" t="s">
        <v>312</v>
      </c>
      <c r="H138" s="191" t="s">
        <v>36</v>
      </c>
      <c r="J138" s="194">
        <v>64</v>
      </c>
      <c r="K138" s="194">
        <v>0</v>
      </c>
    </row>
    <row r="139" spans="1:12">
      <c r="A139" s="204">
        <v>43206</v>
      </c>
      <c r="B139" s="204">
        <v>43243</v>
      </c>
      <c r="C139" s="194">
        <f t="shared" si="9"/>
        <v>37</v>
      </c>
      <c r="D139" s="204">
        <v>43256</v>
      </c>
      <c r="E139" s="194">
        <f t="shared" si="10"/>
        <v>50</v>
      </c>
      <c r="F139" s="191" t="s">
        <v>368</v>
      </c>
      <c r="G139" s="191" t="s">
        <v>312</v>
      </c>
      <c r="H139" s="191" t="s">
        <v>36</v>
      </c>
      <c r="J139" s="194">
        <v>31</v>
      </c>
      <c r="K139" s="194">
        <v>3</v>
      </c>
    </row>
    <row r="140" spans="1:12">
      <c r="A140" s="204">
        <v>43205</v>
      </c>
      <c r="B140" s="204">
        <v>43243</v>
      </c>
      <c r="C140" s="194">
        <f>B140-A140</f>
        <v>38</v>
      </c>
      <c r="D140" s="204">
        <v>43256</v>
      </c>
      <c r="E140" s="194">
        <f t="shared" si="10"/>
        <v>51</v>
      </c>
      <c r="F140" s="191" t="s">
        <v>369</v>
      </c>
      <c r="G140" s="191" t="s">
        <v>315</v>
      </c>
      <c r="H140" s="191" t="s">
        <v>84</v>
      </c>
      <c r="I140" s="194">
        <v>64</v>
      </c>
      <c r="J140" s="194">
        <v>170</v>
      </c>
      <c r="K140" s="194">
        <v>2</v>
      </c>
      <c r="L140" s="195">
        <f>SUM(I140,J140:K142)</f>
        <v>440</v>
      </c>
    </row>
    <row r="141" spans="1:12">
      <c r="A141" s="204">
        <v>43205</v>
      </c>
      <c r="B141" s="204">
        <v>43243</v>
      </c>
      <c r="C141" s="194">
        <f t="shared" ref="C141:C145" si="11">B141-A141</f>
        <v>38</v>
      </c>
      <c r="D141" s="204">
        <v>43256</v>
      </c>
      <c r="E141" s="194">
        <f t="shared" si="10"/>
        <v>51</v>
      </c>
      <c r="F141" s="191" t="s">
        <v>370</v>
      </c>
      <c r="G141" s="191" t="s">
        <v>315</v>
      </c>
      <c r="H141" s="191" t="s">
        <v>84</v>
      </c>
      <c r="J141" s="194">
        <v>68</v>
      </c>
      <c r="K141" s="194">
        <v>1</v>
      </c>
    </row>
    <row r="142" spans="1:12">
      <c r="A142" s="204">
        <v>43205</v>
      </c>
      <c r="B142" s="204">
        <v>43243</v>
      </c>
      <c r="C142" s="194">
        <f t="shared" si="11"/>
        <v>38</v>
      </c>
      <c r="D142" s="204">
        <v>43256</v>
      </c>
      <c r="E142" s="194">
        <f t="shared" si="10"/>
        <v>51</v>
      </c>
      <c r="F142" s="191" t="s">
        <v>371</v>
      </c>
      <c r="G142" s="191" t="s">
        <v>315</v>
      </c>
      <c r="H142" s="191" t="s">
        <v>84</v>
      </c>
      <c r="J142" s="194">
        <v>120</v>
      </c>
      <c r="K142" s="194">
        <v>15</v>
      </c>
    </row>
    <row r="143" spans="1:12">
      <c r="A143" s="204">
        <v>43209</v>
      </c>
      <c r="B143" s="204">
        <v>43243</v>
      </c>
      <c r="C143" s="194">
        <f t="shared" si="11"/>
        <v>34</v>
      </c>
      <c r="D143" s="204">
        <v>43258</v>
      </c>
      <c r="E143" s="194">
        <f t="shared" si="10"/>
        <v>49</v>
      </c>
      <c r="F143" s="191" t="s">
        <v>372</v>
      </c>
      <c r="G143" s="191" t="s">
        <v>315</v>
      </c>
      <c r="H143" s="191" t="s">
        <v>84</v>
      </c>
      <c r="I143" s="194">
        <v>122</v>
      </c>
      <c r="J143" s="194">
        <v>177</v>
      </c>
      <c r="K143" s="194">
        <v>38</v>
      </c>
      <c r="L143" s="195">
        <f>SUM(I143,J143:K145)</f>
        <v>739</v>
      </c>
    </row>
    <row r="144" spans="1:12">
      <c r="A144" s="204">
        <v>43209</v>
      </c>
      <c r="B144" s="204">
        <v>43243</v>
      </c>
      <c r="C144" s="194">
        <f t="shared" si="11"/>
        <v>34</v>
      </c>
      <c r="D144" s="204">
        <v>43258</v>
      </c>
      <c r="E144" s="194">
        <f t="shared" si="10"/>
        <v>49</v>
      </c>
      <c r="F144" s="191" t="s">
        <v>373</v>
      </c>
      <c r="G144" s="191" t="s">
        <v>315</v>
      </c>
      <c r="H144" s="191" t="s">
        <v>84</v>
      </c>
      <c r="J144" s="194">
        <v>135</v>
      </c>
      <c r="K144" s="194">
        <v>74</v>
      </c>
    </row>
    <row r="145" spans="1:11">
      <c r="A145" s="204">
        <v>43209</v>
      </c>
      <c r="B145" s="204">
        <v>43243</v>
      </c>
      <c r="C145" s="194">
        <f t="shared" si="11"/>
        <v>34</v>
      </c>
      <c r="D145" s="204">
        <v>43258</v>
      </c>
      <c r="E145" s="194">
        <f t="shared" si="10"/>
        <v>49</v>
      </c>
      <c r="F145" s="191" t="s">
        <v>374</v>
      </c>
      <c r="G145" s="191" t="s">
        <v>315</v>
      </c>
      <c r="H145" s="191" t="s">
        <v>84</v>
      </c>
      <c r="J145" s="194">
        <v>140</v>
      </c>
      <c r="K145" s="194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6"/>
  <sheetViews>
    <sheetView showRuler="0" topLeftCell="E32" workbookViewId="0">
      <selection activeCell="P56" sqref="P56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6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6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>
      <c r="A47" s="11">
        <v>43229</v>
      </c>
      <c r="B47" s="12" t="s">
        <v>230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 t="shared" ref="L48:L56" si="6"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>
      <c r="A49" s="11">
        <v>43235</v>
      </c>
      <c r="B49" s="147" t="s">
        <v>41</v>
      </c>
      <c r="C49" s="3">
        <v>1</v>
      </c>
      <c r="D49" s="147">
        <v>609</v>
      </c>
      <c r="E49" s="3">
        <v>1</v>
      </c>
      <c r="F49" s="189">
        <v>354</v>
      </c>
      <c r="G49" s="189">
        <v>348</v>
      </c>
      <c r="H49" s="189">
        <v>334</v>
      </c>
      <c r="I49" s="189">
        <v>420</v>
      </c>
      <c r="J49" s="189">
        <v>369</v>
      </c>
      <c r="K49" s="189">
        <v>252</v>
      </c>
      <c r="L49" s="190">
        <f t="shared" si="6"/>
        <v>346.16666666666669</v>
      </c>
      <c r="M49" s="190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>
      <c r="A50" s="60">
        <v>43238</v>
      </c>
      <c r="B50" s="147" t="s">
        <v>41</v>
      </c>
      <c r="C50" s="3">
        <v>1</v>
      </c>
      <c r="D50" s="147">
        <v>609</v>
      </c>
      <c r="E50" s="3">
        <v>1</v>
      </c>
      <c r="F50" s="189">
        <v>367</v>
      </c>
      <c r="G50" s="189">
        <v>435</v>
      </c>
      <c r="H50" s="189">
        <v>501</v>
      </c>
      <c r="I50" s="189">
        <v>423</v>
      </c>
      <c r="J50" s="189">
        <v>444</v>
      </c>
      <c r="K50" s="189">
        <v>445</v>
      </c>
      <c r="L50" s="190">
        <f t="shared" si="6"/>
        <v>435.83333333333331</v>
      </c>
      <c r="M50" s="190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>
      <c r="A51" s="60">
        <v>43240</v>
      </c>
      <c r="B51" s="147" t="s">
        <v>41</v>
      </c>
      <c r="C51" s="3">
        <v>2</v>
      </c>
      <c r="D51" s="147">
        <v>609</v>
      </c>
      <c r="E51" s="3">
        <v>1</v>
      </c>
      <c r="F51" s="189">
        <v>146</v>
      </c>
      <c r="G51" s="189">
        <v>146</v>
      </c>
      <c r="H51" s="189">
        <v>162</v>
      </c>
      <c r="I51" s="189">
        <v>151</v>
      </c>
      <c r="J51" s="189">
        <v>138</v>
      </c>
      <c r="K51" s="189">
        <v>125</v>
      </c>
      <c r="L51" s="190">
        <f t="shared" si="6"/>
        <v>144.66666666666666</v>
      </c>
      <c r="M51" s="190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>
      <c r="A52" s="60">
        <v>43243</v>
      </c>
      <c r="B52" s="147" t="s">
        <v>41</v>
      </c>
      <c r="C52" s="3">
        <v>1.75</v>
      </c>
      <c r="D52" s="147">
        <v>609</v>
      </c>
      <c r="E52" s="3">
        <v>1.75</v>
      </c>
      <c r="F52" s="189">
        <v>191</v>
      </c>
      <c r="G52" s="189">
        <v>169</v>
      </c>
      <c r="H52" s="189">
        <v>136</v>
      </c>
      <c r="I52" s="189">
        <v>188</v>
      </c>
      <c r="J52" s="189">
        <v>178</v>
      </c>
      <c r="K52" s="189">
        <v>202</v>
      </c>
      <c r="L52" s="190">
        <f t="shared" si="6"/>
        <v>177.33333333333334</v>
      </c>
      <c r="M52" s="190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>
      <c r="A53" s="60">
        <v>43246</v>
      </c>
      <c r="B53" s="147" t="s">
        <v>41</v>
      </c>
      <c r="C53" s="3">
        <v>1</v>
      </c>
      <c r="D53" s="147">
        <v>609</v>
      </c>
      <c r="E53" s="3">
        <v>1</v>
      </c>
      <c r="F53" s="189">
        <v>183</v>
      </c>
      <c r="G53" s="189">
        <v>170</v>
      </c>
      <c r="H53" s="189">
        <v>152</v>
      </c>
      <c r="I53" s="189">
        <v>176</v>
      </c>
      <c r="J53" s="189">
        <v>142</v>
      </c>
      <c r="K53" s="189">
        <v>188</v>
      </c>
      <c r="L53" s="190">
        <f t="shared" si="6"/>
        <v>168.5</v>
      </c>
      <c r="M53" s="190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>
      <c r="A54" s="60">
        <v>43248</v>
      </c>
      <c r="B54" s="147" t="s">
        <v>41</v>
      </c>
      <c r="C54" s="3">
        <v>1</v>
      </c>
      <c r="D54" s="147">
        <v>609</v>
      </c>
      <c r="E54" s="3">
        <v>1</v>
      </c>
      <c r="F54" s="189">
        <v>160</v>
      </c>
      <c r="G54" s="189">
        <v>150</v>
      </c>
      <c r="H54" s="189">
        <v>156</v>
      </c>
      <c r="I54" s="189">
        <v>165</v>
      </c>
      <c r="J54" s="189">
        <v>150</v>
      </c>
      <c r="K54" s="189">
        <v>142</v>
      </c>
      <c r="L54" s="190">
        <f t="shared" si="6"/>
        <v>153.83333333333334</v>
      </c>
      <c r="M54" s="190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  <row r="55" spans="1:18">
      <c r="A55" s="60">
        <v>43253</v>
      </c>
      <c r="B55" s="147" t="s">
        <v>41</v>
      </c>
      <c r="C55" s="3">
        <v>1</v>
      </c>
      <c r="D55" s="147">
        <v>609</v>
      </c>
      <c r="E55" s="3">
        <v>1</v>
      </c>
      <c r="F55" t="s">
        <v>381</v>
      </c>
      <c r="Q55" s="14">
        <v>100000</v>
      </c>
      <c r="R55" s="1">
        <v>9500</v>
      </c>
    </row>
    <row r="56" spans="1:18">
      <c r="A56" s="60">
        <v>43256</v>
      </c>
      <c r="B56" s="147" t="s">
        <v>41</v>
      </c>
      <c r="C56" s="3">
        <v>1</v>
      </c>
      <c r="D56" s="147">
        <v>609</v>
      </c>
      <c r="E56" s="3">
        <v>1</v>
      </c>
      <c r="F56" s="199">
        <v>166</v>
      </c>
      <c r="G56" s="199">
        <v>184</v>
      </c>
      <c r="H56" s="199">
        <v>177</v>
      </c>
      <c r="I56" s="199">
        <v>164</v>
      </c>
      <c r="J56" s="199">
        <v>148</v>
      </c>
      <c r="K56" s="199">
        <v>179</v>
      </c>
      <c r="L56" s="190">
        <f t="shared" si="6"/>
        <v>169.66666666666666</v>
      </c>
      <c r="M56" s="190">
        <f t="shared" si="0"/>
        <v>1696666.6666666667</v>
      </c>
      <c r="P56" s="50">
        <f>(35*3.78541*1000)</f>
        <v>132489.35</v>
      </c>
      <c r="Q56" s="14">
        <v>100000</v>
      </c>
      <c r="R56" s="1">
        <f t="shared" si="3"/>
        <v>8297.8716075156572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showRuler="0" workbookViewId="0">
      <pane ySplit="880" topLeftCell="A105" activePane="bottomLeft"/>
      <selection pane="bottomLeft" activeCell="H125" sqref="H125"/>
    </sheetView>
  </sheetViews>
  <sheetFormatPr baseColWidth="10" defaultRowHeight="15" x14ac:dyDescent="0"/>
  <cols>
    <col min="5" max="5" width="15.5" customWidth="1"/>
    <col min="6" max="6" width="16.6640625" customWidth="1"/>
  </cols>
  <sheetData>
    <row r="1" spans="1:6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  <c r="F1" s="61" t="s">
        <v>396</v>
      </c>
    </row>
    <row r="2" spans="1:6" hidden="1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6" hidden="1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6" hidden="1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6" hidden="1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6" hidden="1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6" hidden="1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6" hidden="1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6" hidden="1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6" hidden="1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6" hidden="1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6" hidden="1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6" hidden="1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6" hidden="1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6" hidden="1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6" hidden="1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 hidden="1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 hidden="1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 hidden="1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 hidden="1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 hidden="1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 hidden="1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 hidden="1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 hidden="1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 hidden="1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 hidden="1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 hidden="1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 hidden="1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 hidden="1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 hidden="1">
      <c r="A30" s="60">
        <v>43136</v>
      </c>
      <c r="B30" t="s">
        <v>61</v>
      </c>
      <c r="D30">
        <v>2</v>
      </c>
      <c r="E30">
        <f t="shared" si="0"/>
        <v>6</v>
      </c>
    </row>
    <row r="31" spans="1:5" hidden="1">
      <c r="A31" s="60">
        <v>43136</v>
      </c>
      <c r="B31" t="s">
        <v>29</v>
      </c>
      <c r="D31">
        <v>1</v>
      </c>
      <c r="E31">
        <f t="shared" si="0"/>
        <v>5</v>
      </c>
    </row>
    <row r="32" spans="1:5" hidden="1">
      <c r="A32" s="60">
        <v>43136</v>
      </c>
      <c r="B32" t="s">
        <v>28</v>
      </c>
      <c r="D32">
        <v>1</v>
      </c>
      <c r="E32">
        <f t="shared" si="0"/>
        <v>2</v>
      </c>
    </row>
    <row r="33" spans="1:6" hidden="1">
      <c r="A33" s="60">
        <v>43136</v>
      </c>
      <c r="B33" t="s">
        <v>59</v>
      </c>
      <c r="D33">
        <v>2</v>
      </c>
      <c r="E33">
        <f t="shared" si="0"/>
        <v>6</v>
      </c>
    </row>
    <row r="34" spans="1:6" hidden="1">
      <c r="A34" s="60">
        <v>43136</v>
      </c>
      <c r="B34" t="s">
        <v>83</v>
      </c>
      <c r="D34">
        <v>1</v>
      </c>
      <c r="E34">
        <f t="shared" si="0"/>
        <v>9</v>
      </c>
    </row>
    <row r="35" spans="1:6" hidden="1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 hidden="1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 hidden="1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 hidden="1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 hidden="1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 hidden="1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 hidden="1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 hidden="1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 hidden="1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 hidden="1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 hidden="1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 hidden="1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 hidden="1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 hidden="1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 hidden="1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 hidden="1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 hidden="1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 hidden="1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 hidden="1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 hidden="1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 hidden="1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 hidden="1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 hidden="1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 hidden="1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 hidden="1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 hidden="1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 hidden="1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 hidden="1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 hidden="1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 hidden="1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 hidden="1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 hidden="1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 hidden="1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 hidden="1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 hidden="1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 hidden="1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 hidden="1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 hidden="1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 hidden="1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 hidden="1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 hidden="1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 hidden="1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 hidden="1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 hidden="1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 hidden="1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 hidden="1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6" hidden="1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6" hidden="1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6" hidden="1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6" hidden="1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6" hidden="1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6" hidden="1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6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  <c r="F87">
        <f>14-D87</f>
        <v>12</v>
      </c>
    </row>
    <row r="88" spans="1:6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  <c r="F88">
        <f>13-D88</f>
        <v>12</v>
      </c>
    </row>
    <row r="89" spans="1:6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  <c r="F89">
        <f>16-D89</f>
        <v>15</v>
      </c>
    </row>
    <row r="90" spans="1:6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  <c r="F90">
        <f>15-D90</f>
        <v>14</v>
      </c>
    </row>
    <row r="91" spans="1:6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  <c r="F91">
        <f>19-D91</f>
        <v>18</v>
      </c>
    </row>
    <row r="92" spans="1:6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  <c r="F92">
        <f>19-D92</f>
        <v>18</v>
      </c>
    </row>
    <row r="93" spans="1:6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  <c r="F93">
        <f>18-D93</f>
        <v>17</v>
      </c>
    </row>
    <row r="94" spans="1:6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  <c r="F94">
        <f>18-D94</f>
        <v>16</v>
      </c>
    </row>
    <row r="95" spans="1:6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  <c r="F95">
        <f>19-D95</f>
        <v>17</v>
      </c>
    </row>
    <row r="96" spans="1:6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  <c r="F96">
        <f>F87-D96</f>
        <v>11</v>
      </c>
    </row>
    <row r="97" spans="1:6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  <c r="F97">
        <f>15-D97</f>
        <v>14</v>
      </c>
    </row>
    <row r="98" spans="1:6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  <c r="F98">
        <f>15-D98</f>
        <v>14</v>
      </c>
    </row>
    <row r="99" spans="1:6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  <c r="F99">
        <f>F90-D99</f>
        <v>13</v>
      </c>
    </row>
    <row r="100" spans="1:6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  <c r="F100">
        <f>F92-D100</f>
        <v>17</v>
      </c>
    </row>
    <row r="101" spans="1:6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  <c r="F101">
        <f>19-D101</f>
        <v>17</v>
      </c>
    </row>
    <row r="102" spans="1:6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  <c r="F102">
        <f>20-D102</f>
        <v>19</v>
      </c>
    </row>
    <row r="103" spans="1:6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  <c r="F103">
        <f>F88-D103</f>
        <v>10</v>
      </c>
    </row>
    <row r="104" spans="1:6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  <c r="F104">
        <f>18-D104</f>
        <v>17</v>
      </c>
    </row>
    <row r="105" spans="1:6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  <c r="F105">
        <f>19-D105</f>
        <v>18</v>
      </c>
    </row>
    <row r="106" spans="1:6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  <c r="F106">
        <f>F94-D106</f>
        <v>15</v>
      </c>
    </row>
    <row r="107" spans="1:6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  <c r="F107">
        <f>20-D107</f>
        <v>19</v>
      </c>
    </row>
    <row r="108" spans="1:6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  <c r="F108">
        <f>19-D108</f>
        <v>18</v>
      </c>
    </row>
    <row r="109" spans="1:6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  <c r="F109">
        <f>15-D109</f>
        <v>14</v>
      </c>
    </row>
    <row r="110" spans="1:6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  <c r="F110">
        <f>17-D110</f>
        <v>16</v>
      </c>
    </row>
    <row r="111" spans="1:6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  <c r="F111">
        <f>F103-D111</f>
        <v>8</v>
      </c>
    </row>
    <row r="112" spans="1:6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  <c r="F112">
        <f>F96-D112</f>
        <v>10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  <c r="F113">
        <f>18-D113</f>
        <v>17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  <c r="F114">
        <f>F102-D114</f>
        <v>16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  <c r="F115">
        <f>F100-D115</f>
        <v>16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  <c r="F116">
        <f>18-D116</f>
        <v>17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  <c r="F117">
        <f>22-D117</f>
        <v>21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  <c r="F118">
        <f>15-D118</f>
        <v>14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  <c r="F119">
        <f>F111-D119</f>
        <v>7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  <c r="F120">
        <f>F112-D120</f>
        <v>8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  <c r="F121">
        <f>F115-D121</f>
        <v>15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  <c r="F122">
        <f>F89-D122</f>
        <v>14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  <c r="F123">
        <f>F119-D123</f>
        <v>6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  <c r="F124">
        <f>F95-D124</f>
        <v>16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  <c r="F125">
        <f>F91-D125</f>
        <v>17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  <c r="F126">
        <f>F101-D126</f>
        <v>16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>
        <f>F93-D127</f>
        <v>16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  <c r="F128">
        <f>F114-D128</f>
        <v>14</v>
      </c>
    </row>
    <row r="129" spans="1:6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  <c r="F129">
        <f>F124-D129</f>
        <v>14</v>
      </c>
    </row>
    <row r="130" spans="1:6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  <c r="F130">
        <f>F107-D130</f>
        <v>18</v>
      </c>
    </row>
    <row r="131" spans="1:6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  <c r="F131">
        <f>F104-D131</f>
        <v>16</v>
      </c>
    </row>
    <row r="132" spans="1:6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  <c r="F132">
        <f>19-D132</f>
        <v>18</v>
      </c>
    </row>
    <row r="133" spans="1:6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  <c r="F133">
        <f>F117-D133</f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Ruler="0"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Ruler="0"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204</v>
      </c>
      <c r="N1" s="91" t="s">
        <v>194</v>
      </c>
      <c r="O1" s="91" t="s">
        <v>144</v>
      </c>
      <c r="P1" s="91" t="s">
        <v>145</v>
      </c>
      <c r="Q1" s="91" t="s">
        <v>205</v>
      </c>
      <c r="R1" s="91" t="s">
        <v>202</v>
      </c>
      <c r="S1" s="91" t="s">
        <v>203</v>
      </c>
      <c r="T1" s="91" t="s">
        <v>206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209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209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showRuler="0" topLeftCell="D1" workbookViewId="0">
      <selection activeCell="L25" sqref="L25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185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6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210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>AVERAGE(E15:G15)</f>
        <v>763.66666666666663</v>
      </c>
      <c r="I15" s="107">
        <f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>AVERAGE(E16:G16)</f>
        <v>752.33333333333337</v>
      </c>
      <c r="I16" s="107">
        <f>STDEV(E16:G16)</f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>AVERAGE(E17:G17)</f>
        <v>884.33333333333337</v>
      </c>
      <c r="I17" s="107">
        <f>STDEV(E17:G17)</f>
        <v>71.570478085124833</v>
      </c>
      <c r="J17" s="137">
        <f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>AVERAGE(E18:G18)</f>
        <v>715.33333333333337</v>
      </c>
      <c r="I18" s="107">
        <f>STDEV(E18:G18)</f>
        <v>30.98924544633724</v>
      </c>
      <c r="J18" s="137">
        <f>(AVERAGE(E18:G18)-(C18*D18))/(C18*D18)</f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>AVERAGE(E19:G19)</f>
        <v>825.66666666666663</v>
      </c>
      <c r="I19" s="107">
        <f>STDEV(E19:G19)</f>
        <v>100.37097854127623</v>
      </c>
      <c r="J19" s="137">
        <f>(AVERAGE(E19:G19)-(C19*D19))/(C19*D19)</f>
        <v>3.2728788826349754E-2</v>
      </c>
    </row>
    <row r="20" spans="1:10">
      <c r="G20" s="186" t="s">
        <v>211</v>
      </c>
      <c r="H20" s="187">
        <f>AVERAGE(H2:H19)</f>
        <v>824.32407407407413</v>
      </c>
      <c r="I20" s="188">
        <f>AVERAGE(I2:I19)</f>
        <v>53.536806984109617</v>
      </c>
      <c r="J20" s="207">
        <f>AVERAGE(J2:J19)</f>
        <v>3.0545846776431088E-2</v>
      </c>
    </row>
    <row r="21" spans="1:10">
      <c r="H21" s="107"/>
      <c r="I21" s="107"/>
      <c r="J21" s="137"/>
    </row>
    <row r="22" spans="1:10">
      <c r="H22" s="107"/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Ruler="0" workbookViewId="0">
      <selection activeCell="B24" sqref="B24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>
      <c r="A1" t="s">
        <v>212</v>
      </c>
    </row>
    <row r="2" spans="1:13">
      <c r="A2" t="s">
        <v>175</v>
      </c>
      <c r="B2" t="s">
        <v>176</v>
      </c>
    </row>
    <row r="3" spans="1:13">
      <c r="G3" s="200" t="s">
        <v>185</v>
      </c>
      <c r="H3" s="200"/>
      <c r="I3" s="200"/>
      <c r="J3" s="200" t="s">
        <v>186</v>
      </c>
      <c r="K3" s="200"/>
      <c r="L3" s="200"/>
      <c r="M3" s="101"/>
    </row>
    <row r="4" spans="1:13" ht="30">
      <c r="A4" t="s">
        <v>0</v>
      </c>
      <c r="B4" t="s">
        <v>1</v>
      </c>
      <c r="C4" t="s">
        <v>81</v>
      </c>
      <c r="D4" s="2" t="s">
        <v>172</v>
      </c>
      <c r="E4" s="97" t="s">
        <v>173</v>
      </c>
      <c r="F4" s="97" t="s">
        <v>181</v>
      </c>
      <c r="G4" t="s">
        <v>178</v>
      </c>
      <c r="H4" t="s">
        <v>179</v>
      </c>
      <c r="I4" t="s">
        <v>180</v>
      </c>
      <c r="J4" t="s">
        <v>178</v>
      </c>
      <c r="K4" t="s">
        <v>179</v>
      </c>
      <c r="L4" t="s">
        <v>180</v>
      </c>
    </row>
    <row r="5" spans="1:13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56" t="s">
        <v>188</v>
      </c>
      <c r="H5" s="156" t="s">
        <v>187</v>
      </c>
      <c r="I5" s="156" t="s">
        <v>189</v>
      </c>
      <c r="J5" s="156"/>
      <c r="K5" s="156"/>
      <c r="L5" s="156"/>
      <c r="M5" t="s">
        <v>193</v>
      </c>
    </row>
    <row r="6" spans="1:13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56" t="s">
        <v>190</v>
      </c>
      <c r="H6" s="156" t="s">
        <v>191</v>
      </c>
      <c r="I6" s="156" t="s">
        <v>192</v>
      </c>
      <c r="J6" s="156"/>
      <c r="K6" s="156"/>
      <c r="L6" s="156"/>
    </row>
    <row r="7" spans="1:13">
      <c r="A7" s="60">
        <v>43212</v>
      </c>
      <c r="B7" t="s">
        <v>29</v>
      </c>
      <c r="C7" t="s">
        <v>62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59</v>
      </c>
      <c r="C8" t="s">
        <v>70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37</v>
      </c>
      <c r="C9" t="s">
        <v>68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56"/>
      <c r="H10" s="156"/>
      <c r="I10" s="156"/>
      <c r="J10" s="156"/>
      <c r="K10" s="156"/>
      <c r="L10" s="156"/>
    </row>
    <row r="11" spans="1:13">
      <c r="A11" s="60">
        <v>43212</v>
      </c>
      <c r="B11" t="s">
        <v>59</v>
      </c>
      <c r="C11" t="s">
        <v>66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>
      <c r="A13" s="60">
        <v>43215</v>
      </c>
      <c r="B13" t="s">
        <v>29</v>
      </c>
      <c r="C13" s="45" t="s">
        <v>62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>
      <c r="A14" s="60">
        <v>43215</v>
      </c>
      <c r="B14" t="s">
        <v>28</v>
      </c>
      <c r="C14" s="45" t="s">
        <v>69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>
      <c r="A16" s="60">
        <v>43215</v>
      </c>
      <c r="B16" t="s">
        <v>84</v>
      </c>
      <c r="C16" s="45" t="s">
        <v>97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>
      <c r="A18" s="60">
        <v>43215</v>
      </c>
      <c r="B18" t="s">
        <v>61</v>
      </c>
      <c r="C18" s="45" t="s">
        <v>66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>
      <c r="A20" t="s">
        <v>213</v>
      </c>
    </row>
    <row r="21" spans="1:18">
      <c r="A21" t="s">
        <v>0</v>
      </c>
      <c r="B21" t="s">
        <v>214</v>
      </c>
      <c r="C21" s="45" t="s">
        <v>216</v>
      </c>
      <c r="D21" s="2" t="s">
        <v>215</v>
      </c>
      <c r="E21" t="s">
        <v>217</v>
      </c>
      <c r="F21" t="s">
        <v>218</v>
      </c>
      <c r="G21" t="s">
        <v>219</v>
      </c>
      <c r="H21" t="s">
        <v>220</v>
      </c>
      <c r="I21" t="s">
        <v>221</v>
      </c>
      <c r="J21" t="s">
        <v>222</v>
      </c>
      <c r="K21" t="s">
        <v>223</v>
      </c>
      <c r="L21" t="s">
        <v>224</v>
      </c>
      <c r="M21" t="s">
        <v>228</v>
      </c>
      <c r="N21" t="s">
        <v>225</v>
      </c>
      <c r="O21" t="s">
        <v>226</v>
      </c>
      <c r="P21" t="s">
        <v>227</v>
      </c>
    </row>
    <row r="22" spans="1:18" s="29" customFormat="1">
      <c r="A22" s="34">
        <v>43226</v>
      </c>
      <c r="B22" s="34" t="s">
        <v>229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>
      <c r="A23" s="34">
        <v>43227</v>
      </c>
      <c r="B23" s="34" t="s">
        <v>146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showRuler="0" topLeftCell="S1" zoomScale="80" zoomScaleNormal="80" zoomScalePageLayoutView="80" workbookViewId="0">
      <pane ySplit="1560" topLeftCell="A31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202" t="s">
        <v>208</v>
      </c>
      <c r="B1" s="201" t="s">
        <v>197</v>
      </c>
      <c r="C1" s="201"/>
      <c r="D1" s="201"/>
      <c r="E1" s="201"/>
      <c r="F1" s="201" t="s">
        <v>198</v>
      </c>
      <c r="G1" s="201"/>
      <c r="H1" s="201"/>
      <c r="I1" s="201"/>
      <c r="J1" s="201" t="s">
        <v>199</v>
      </c>
      <c r="K1" s="201"/>
      <c r="L1" s="201"/>
      <c r="M1" s="201"/>
      <c r="N1" s="201" t="s">
        <v>200</v>
      </c>
      <c r="O1" s="201"/>
      <c r="P1" s="201"/>
      <c r="Q1" s="201"/>
      <c r="R1" s="201" t="s">
        <v>197</v>
      </c>
      <c r="S1" s="201"/>
      <c r="T1" s="201"/>
      <c r="U1" s="201"/>
      <c r="V1" s="201" t="s">
        <v>198</v>
      </c>
      <c r="W1" s="201"/>
      <c r="X1" s="201"/>
      <c r="Y1" s="201"/>
      <c r="Z1" s="201" t="s">
        <v>199</v>
      </c>
      <c r="AA1" s="201"/>
      <c r="AB1" s="201"/>
      <c r="AC1" s="201"/>
      <c r="AD1" s="201" t="s">
        <v>200</v>
      </c>
      <c r="AE1" s="201"/>
      <c r="AF1" s="201"/>
      <c r="AG1" s="201"/>
    </row>
    <row r="2" spans="1:33" ht="26" customHeight="1">
      <c r="A2" s="202"/>
      <c r="B2" s="201" t="s">
        <v>37</v>
      </c>
      <c r="C2" s="201"/>
      <c r="D2" s="201" t="s">
        <v>28</v>
      </c>
      <c r="E2" s="201"/>
      <c r="F2" s="201" t="s">
        <v>29</v>
      </c>
      <c r="G2" s="201"/>
      <c r="H2" s="201" t="s">
        <v>36</v>
      </c>
      <c r="I2" s="201"/>
      <c r="J2" s="201" t="s">
        <v>83</v>
      </c>
      <c r="K2" s="201"/>
      <c r="L2" s="201" t="s">
        <v>84</v>
      </c>
      <c r="M2" s="201"/>
      <c r="N2" s="201" t="s">
        <v>61</v>
      </c>
      <c r="O2" s="201"/>
      <c r="P2" s="201" t="s">
        <v>59</v>
      </c>
      <c r="Q2" s="201"/>
      <c r="R2" s="201" t="s">
        <v>37</v>
      </c>
      <c r="S2" s="201"/>
      <c r="T2" s="201" t="s">
        <v>28</v>
      </c>
      <c r="U2" s="201"/>
      <c r="V2" s="201" t="s">
        <v>29</v>
      </c>
      <c r="W2" s="201"/>
      <c r="X2" s="201" t="s">
        <v>36</v>
      </c>
      <c r="Y2" s="201"/>
      <c r="Z2" s="201" t="s">
        <v>83</v>
      </c>
      <c r="AA2" s="201"/>
      <c r="AB2" s="201" t="s">
        <v>84</v>
      </c>
      <c r="AC2" s="201"/>
      <c r="AD2" s="201" t="s">
        <v>61</v>
      </c>
      <c r="AE2" s="201"/>
      <c r="AF2" s="201" t="s">
        <v>59</v>
      </c>
      <c r="AG2" s="201"/>
    </row>
    <row r="3" spans="1:33" s="99" customFormat="1" ht="29" customHeight="1">
      <c r="A3" s="100" t="s">
        <v>207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0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2188585.7142857141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305433.33333333337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3408952.3809523806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286000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201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3408952.3809523806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showRuler="0" zoomScale="80" zoomScaleNormal="80" zoomScalePageLayoutView="80" workbookViewId="0">
      <pane ySplit="1480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201" t="s">
        <v>197</v>
      </c>
      <c r="C1" s="201"/>
      <c r="D1" s="201"/>
      <c r="E1" s="201"/>
      <c r="F1" s="201" t="s">
        <v>198</v>
      </c>
      <c r="G1" s="201"/>
      <c r="H1" s="201"/>
      <c r="I1" s="201"/>
      <c r="J1" s="201" t="s">
        <v>199</v>
      </c>
      <c r="K1" s="201"/>
      <c r="L1" s="201"/>
      <c r="M1" s="201"/>
      <c r="N1" s="201" t="s">
        <v>200</v>
      </c>
      <c r="O1" s="201"/>
      <c r="P1" s="201"/>
      <c r="Q1" s="201"/>
      <c r="R1" s="201" t="s">
        <v>197</v>
      </c>
      <c r="S1" s="201"/>
      <c r="T1" s="201"/>
      <c r="U1" s="201"/>
      <c r="V1" s="201" t="s">
        <v>198</v>
      </c>
      <c r="W1" s="201"/>
      <c r="X1" s="201"/>
      <c r="Y1" s="201"/>
      <c r="Z1" s="201" t="s">
        <v>199</v>
      </c>
      <c r="AA1" s="201"/>
      <c r="AB1" s="201"/>
      <c r="AC1" s="201"/>
      <c r="AD1" s="201" t="s">
        <v>200</v>
      </c>
      <c r="AE1" s="201"/>
      <c r="AF1" s="201"/>
      <c r="AG1" s="201"/>
    </row>
    <row r="2" spans="1:33" ht="27" customHeight="1">
      <c r="A2" s="145" t="s">
        <v>195</v>
      </c>
      <c r="B2" s="201" t="s">
        <v>37</v>
      </c>
      <c r="C2" s="201"/>
      <c r="D2" s="201" t="s">
        <v>28</v>
      </c>
      <c r="E2" s="201"/>
      <c r="F2" s="201" t="s">
        <v>29</v>
      </c>
      <c r="G2" s="201"/>
      <c r="H2" s="201" t="s">
        <v>36</v>
      </c>
      <c r="I2" s="201"/>
      <c r="J2" s="201" t="s">
        <v>83</v>
      </c>
      <c r="K2" s="201"/>
      <c r="L2" s="201" t="s">
        <v>84</v>
      </c>
      <c r="M2" s="201"/>
      <c r="N2" s="201" t="s">
        <v>61</v>
      </c>
      <c r="O2" s="201"/>
      <c r="P2" s="201" t="s">
        <v>59</v>
      </c>
      <c r="Q2" s="201"/>
      <c r="R2" s="201" t="s">
        <v>37</v>
      </c>
      <c r="S2" s="201"/>
      <c r="T2" s="201" t="s">
        <v>28</v>
      </c>
      <c r="U2" s="201"/>
      <c r="V2" s="201" t="s">
        <v>29</v>
      </c>
      <c r="W2" s="201"/>
      <c r="X2" s="201" t="s">
        <v>36</v>
      </c>
      <c r="Y2" s="201"/>
      <c r="Z2" s="201" t="s">
        <v>83</v>
      </c>
      <c r="AA2" s="201"/>
      <c r="AB2" s="201" t="s">
        <v>84</v>
      </c>
      <c r="AC2" s="201"/>
      <c r="AD2" s="201" t="s">
        <v>61</v>
      </c>
      <c r="AE2" s="201"/>
      <c r="AF2" s="201" t="s">
        <v>59</v>
      </c>
      <c r="AG2" s="201"/>
    </row>
    <row r="3" spans="1:33" s="99" customFormat="1" ht="23" customHeight="1">
      <c r="A3" s="99" t="s">
        <v>196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0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11830.193050193047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1650.9909909909911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0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18426.769626769623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201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18426.769626769623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5-week-survival</vt:lpstr>
      <vt:lpstr>7-week-survival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2018-07-19T07:11:44Z</dcterms:modified>
</cp:coreProperties>
</file>