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120" yWindow="105" windowWidth="15120" windowHeight="8010" activeTab="3"/>
  </bookViews>
  <sheets>
    <sheet name="Hoja1" sheetId="1" r:id="rId1"/>
    <sheet name="Sheet2" sheetId="4" r:id="rId2"/>
    <sheet name="Descomposició" sheetId="2" r:id="rId3"/>
    <sheet name="Sheet3" sheetId="5" r:id="rId4"/>
    <sheet name="Sheet1" sheetId="3" r:id="rId5"/>
  </sheets>
  <calcPr calcId="162913"/>
</workbook>
</file>

<file path=xl/calcChain.xml><?xml version="1.0" encoding="utf-8"?>
<calcChain xmlns="http://schemas.openxmlformats.org/spreadsheetml/2006/main">
  <c r="F87" i="5" l="1"/>
  <c r="F88" i="5"/>
  <c r="F89" i="5"/>
  <c r="F90" i="5"/>
  <c r="F91" i="5"/>
  <c r="F92" i="5"/>
  <c r="F93" i="5"/>
  <c r="F94" i="5"/>
  <c r="F95" i="5"/>
  <c r="F96" i="5"/>
  <c r="F97" i="5"/>
  <c r="F86" i="5"/>
  <c r="C15" i="5"/>
  <c r="D15" i="5" s="1"/>
  <c r="C16" i="5" s="1"/>
  <c r="E15" i="5"/>
  <c r="F15" i="5"/>
  <c r="F14" i="5"/>
  <c r="E14" i="5"/>
  <c r="D14" i="5"/>
  <c r="C14" i="5"/>
  <c r="K4" i="2"/>
  <c r="L4" i="2"/>
  <c r="N4" i="2" s="1"/>
  <c r="M4" i="2"/>
  <c r="K5" i="2"/>
  <c r="L5" i="2"/>
  <c r="N5" i="2" s="1"/>
  <c r="M5" i="2"/>
  <c r="K6" i="2"/>
  <c r="L6" i="2"/>
  <c r="N6" i="2" s="1"/>
  <c r="M6" i="2"/>
  <c r="K7" i="2"/>
  <c r="L7" i="2"/>
  <c r="N7" i="2" s="1"/>
  <c r="M7" i="2"/>
  <c r="K8" i="2"/>
  <c r="L8" i="2"/>
  <c r="N8" i="2" s="1"/>
  <c r="M8" i="2"/>
  <c r="K9" i="2"/>
  <c r="L9" i="2"/>
  <c r="N9" i="2" s="1"/>
  <c r="M9" i="2"/>
  <c r="K10" i="2"/>
  <c r="L10" i="2"/>
  <c r="N10" i="2" s="1"/>
  <c r="M10" i="2"/>
  <c r="K11" i="2"/>
  <c r="L11" i="2"/>
  <c r="N11" i="2" s="1"/>
  <c r="M11" i="2"/>
  <c r="K12" i="2"/>
  <c r="L12" i="2"/>
  <c r="N12" i="2" s="1"/>
  <c r="M12" i="2"/>
  <c r="K13" i="2"/>
  <c r="L13" i="2"/>
  <c r="N13" i="2" s="1"/>
  <c r="M13" i="2"/>
  <c r="K14" i="2"/>
  <c r="L14" i="2"/>
  <c r="N14" i="2" s="1"/>
  <c r="M14" i="2"/>
  <c r="K15" i="2"/>
  <c r="L15" i="2"/>
  <c r="N15" i="2" s="1"/>
  <c r="M15" i="2"/>
  <c r="K16" i="2"/>
  <c r="L16" i="2"/>
  <c r="N16" i="2" s="1"/>
  <c r="M16" i="2"/>
  <c r="K17" i="2"/>
  <c r="L17" i="2"/>
  <c r="N17" i="2" s="1"/>
  <c r="M17" i="2"/>
  <c r="K18" i="2"/>
  <c r="L18" i="2"/>
  <c r="N18" i="2" s="1"/>
  <c r="M18" i="2"/>
  <c r="K19" i="2"/>
  <c r="L19" i="2"/>
  <c r="N19" i="2" s="1"/>
  <c r="M19" i="2"/>
  <c r="K20" i="2"/>
  <c r="L20" i="2"/>
  <c r="N20" i="2" s="1"/>
  <c r="M20" i="2"/>
  <c r="K21" i="2"/>
  <c r="L21" i="2"/>
  <c r="N21" i="2" s="1"/>
  <c r="M21" i="2"/>
  <c r="K22" i="2"/>
  <c r="L22" i="2"/>
  <c r="N22" i="2" s="1"/>
  <c r="M22" i="2"/>
  <c r="K23" i="2"/>
  <c r="L23" i="2"/>
  <c r="N23" i="2" s="1"/>
  <c r="M23" i="2"/>
  <c r="K24" i="2"/>
  <c r="L24" i="2"/>
  <c r="N24" i="2" s="1"/>
  <c r="M24" i="2"/>
  <c r="K25" i="2"/>
  <c r="L25" i="2"/>
  <c r="N25" i="2" s="1"/>
  <c r="M25" i="2"/>
  <c r="K26" i="2"/>
  <c r="L26" i="2"/>
  <c r="N26" i="2" s="1"/>
  <c r="M26" i="2"/>
  <c r="K27" i="2"/>
  <c r="L27" i="2"/>
  <c r="N27" i="2" s="1"/>
  <c r="M27" i="2"/>
  <c r="K28" i="2"/>
  <c r="L28" i="2"/>
  <c r="N28" i="2" s="1"/>
  <c r="M28" i="2"/>
  <c r="K29" i="2"/>
  <c r="L29" i="2"/>
  <c r="N29" i="2" s="1"/>
  <c r="M29" i="2"/>
  <c r="K30" i="2"/>
  <c r="L30" i="2"/>
  <c r="N30" i="2" s="1"/>
  <c r="M30" i="2"/>
  <c r="K31" i="2"/>
  <c r="L31" i="2"/>
  <c r="N31" i="2" s="1"/>
  <c r="M31" i="2"/>
  <c r="K32" i="2"/>
  <c r="L32" i="2"/>
  <c r="N32" i="2" s="1"/>
  <c r="M32" i="2"/>
  <c r="K33" i="2"/>
  <c r="L33" i="2"/>
  <c r="N33" i="2" s="1"/>
  <c r="M33" i="2"/>
  <c r="K34" i="2"/>
  <c r="L34" i="2"/>
  <c r="N34" i="2" s="1"/>
  <c r="M34" i="2"/>
  <c r="K35" i="2"/>
  <c r="L35" i="2"/>
  <c r="N35" i="2" s="1"/>
  <c r="M35" i="2"/>
  <c r="K36" i="2"/>
  <c r="L36" i="2"/>
  <c r="N36" i="2" s="1"/>
  <c r="M36" i="2"/>
  <c r="K37" i="2"/>
  <c r="L37" i="2"/>
  <c r="N37" i="2" s="1"/>
  <c r="M37" i="2"/>
  <c r="K38" i="2"/>
  <c r="L38" i="2"/>
  <c r="N38" i="2" s="1"/>
  <c r="M38" i="2"/>
  <c r="K39" i="2"/>
  <c r="L39" i="2"/>
  <c r="N39" i="2" s="1"/>
  <c r="M39" i="2"/>
  <c r="K40" i="2"/>
  <c r="L40" i="2"/>
  <c r="N40" i="2" s="1"/>
  <c r="M40" i="2"/>
  <c r="K41" i="2"/>
  <c r="L41" i="2"/>
  <c r="N41" i="2" s="1"/>
  <c r="M41" i="2"/>
  <c r="K42" i="2"/>
  <c r="L42" i="2"/>
  <c r="N42" i="2" s="1"/>
  <c r="M42" i="2"/>
  <c r="K43" i="2"/>
  <c r="L43" i="2"/>
  <c r="N43" i="2" s="1"/>
  <c r="M43" i="2"/>
  <c r="K44" i="2"/>
  <c r="L44" i="2"/>
  <c r="N44" i="2" s="1"/>
  <c r="M44" i="2"/>
  <c r="K45" i="2"/>
  <c r="L45" i="2"/>
  <c r="N45" i="2" s="1"/>
  <c r="M45" i="2"/>
  <c r="K46" i="2"/>
  <c r="L46" i="2"/>
  <c r="N46" i="2" s="1"/>
  <c r="M46" i="2"/>
  <c r="K47" i="2"/>
  <c r="L47" i="2"/>
  <c r="N47" i="2" s="1"/>
  <c r="M47" i="2"/>
  <c r="K48" i="2"/>
  <c r="L48" i="2"/>
  <c r="N48" i="2" s="1"/>
  <c r="M48" i="2"/>
  <c r="K49" i="2"/>
  <c r="L49" i="2"/>
  <c r="N49" i="2" s="1"/>
  <c r="M49" i="2"/>
  <c r="K50" i="2"/>
  <c r="L50" i="2"/>
  <c r="N50" i="2" s="1"/>
  <c r="M50" i="2"/>
  <c r="K51" i="2"/>
  <c r="L51" i="2"/>
  <c r="N51" i="2" s="1"/>
  <c r="M51" i="2"/>
  <c r="K52" i="2"/>
  <c r="L52" i="2"/>
  <c r="N52" i="2" s="1"/>
  <c r="M52" i="2"/>
  <c r="K53" i="2"/>
  <c r="L53" i="2"/>
  <c r="N53" i="2" s="1"/>
  <c r="M53" i="2"/>
  <c r="K54" i="2"/>
  <c r="L54" i="2"/>
  <c r="N54" i="2" s="1"/>
  <c r="M54" i="2"/>
  <c r="K55" i="2"/>
  <c r="L55" i="2"/>
  <c r="N55" i="2" s="1"/>
  <c r="M55" i="2"/>
  <c r="K56" i="2"/>
  <c r="L56" i="2"/>
  <c r="N56" i="2" s="1"/>
  <c r="M56" i="2"/>
  <c r="K57" i="2"/>
  <c r="L57" i="2"/>
  <c r="N57" i="2" s="1"/>
  <c r="M57" i="2"/>
  <c r="K58" i="2"/>
  <c r="L58" i="2"/>
  <c r="N58" i="2" s="1"/>
  <c r="M58" i="2"/>
  <c r="K59" i="2"/>
  <c r="L59" i="2"/>
  <c r="N59" i="2" s="1"/>
  <c r="M59" i="2"/>
  <c r="K60" i="2"/>
  <c r="L60" i="2"/>
  <c r="N60" i="2" s="1"/>
  <c r="M60" i="2"/>
  <c r="K61" i="2"/>
  <c r="L61" i="2"/>
  <c r="N61" i="2" s="1"/>
  <c r="M61" i="2"/>
  <c r="K62" i="2"/>
  <c r="L62" i="2"/>
  <c r="N62" i="2" s="1"/>
  <c r="M62" i="2"/>
  <c r="K63" i="2"/>
  <c r="L63" i="2"/>
  <c r="N63" i="2" s="1"/>
  <c r="M63" i="2"/>
  <c r="K64" i="2"/>
  <c r="L64" i="2"/>
  <c r="N64" i="2" s="1"/>
  <c r="M64" i="2"/>
  <c r="K65" i="2"/>
  <c r="L65" i="2"/>
  <c r="N65" i="2" s="1"/>
  <c r="M65" i="2"/>
  <c r="K66" i="2"/>
  <c r="L66" i="2"/>
  <c r="N66" i="2" s="1"/>
  <c r="M66" i="2"/>
  <c r="K67" i="2"/>
  <c r="L67" i="2"/>
  <c r="N67" i="2" s="1"/>
  <c r="M67" i="2"/>
  <c r="K68" i="2"/>
  <c r="L68" i="2"/>
  <c r="N68" i="2" s="1"/>
  <c r="M68" i="2"/>
  <c r="K69" i="2"/>
  <c r="L69" i="2"/>
  <c r="N69" i="2" s="1"/>
  <c r="M69" i="2"/>
  <c r="K70" i="2"/>
  <c r="L70" i="2"/>
  <c r="N70" i="2" s="1"/>
  <c r="M70" i="2"/>
  <c r="K71" i="2"/>
  <c r="L71" i="2"/>
  <c r="N71" i="2" s="1"/>
  <c r="M71" i="2"/>
  <c r="K72" i="2"/>
  <c r="L72" i="2"/>
  <c r="N72" i="2" s="1"/>
  <c r="M72" i="2"/>
  <c r="K73" i="2"/>
  <c r="L73" i="2"/>
  <c r="N73" i="2" s="1"/>
  <c r="M73" i="2"/>
  <c r="K74" i="2"/>
  <c r="L74" i="2"/>
  <c r="N74" i="2" s="1"/>
  <c r="M74" i="2"/>
  <c r="K75" i="2"/>
  <c r="L75" i="2"/>
  <c r="N75" i="2" s="1"/>
  <c r="M75" i="2"/>
  <c r="K76" i="2"/>
  <c r="L76" i="2"/>
  <c r="N76" i="2" s="1"/>
  <c r="M76" i="2"/>
  <c r="K77" i="2"/>
  <c r="L77" i="2"/>
  <c r="N77" i="2" s="1"/>
  <c r="M77" i="2"/>
  <c r="K78" i="2"/>
  <c r="L78" i="2"/>
  <c r="N78" i="2" s="1"/>
  <c r="M78" i="2"/>
  <c r="K79" i="2"/>
  <c r="L79" i="2"/>
  <c r="N79" i="2" s="1"/>
  <c r="M79" i="2"/>
  <c r="K80" i="2"/>
  <c r="L80" i="2"/>
  <c r="N80" i="2" s="1"/>
  <c r="M80" i="2"/>
  <c r="K81" i="2"/>
  <c r="L81" i="2"/>
  <c r="N81" i="2" s="1"/>
  <c r="M81" i="2"/>
  <c r="K82" i="2"/>
  <c r="L82" i="2"/>
  <c r="N82" i="2" s="1"/>
  <c r="M82" i="2"/>
  <c r="K83" i="2"/>
  <c r="L83" i="2"/>
  <c r="N83" i="2" s="1"/>
  <c r="M83" i="2"/>
  <c r="K84" i="2"/>
  <c r="L84" i="2"/>
  <c r="N84" i="2" s="1"/>
  <c r="M84" i="2"/>
  <c r="K85" i="2"/>
  <c r="L85" i="2"/>
  <c r="N85" i="2" s="1"/>
  <c r="M85" i="2"/>
  <c r="K86" i="2"/>
  <c r="L86" i="2"/>
  <c r="N86" i="2" s="1"/>
  <c r="M86" i="2"/>
  <c r="N3" i="2"/>
  <c r="M3" i="2"/>
  <c r="L3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D16" i="5" l="1"/>
  <c r="F17" i="5" s="1"/>
  <c r="E16" i="5"/>
  <c r="F16" i="5"/>
  <c r="C17" i="5" l="1"/>
  <c r="E17" i="5" l="1"/>
  <c r="D17" i="5"/>
  <c r="C18" i="5" s="1"/>
  <c r="E18" i="5" l="1"/>
  <c r="D18" i="5"/>
  <c r="F19" i="5" s="1"/>
  <c r="F18" i="5"/>
  <c r="C19" i="5" l="1"/>
  <c r="C20" i="5" l="1"/>
  <c r="D19" i="5"/>
  <c r="F20" i="5"/>
  <c r="E19" i="5"/>
  <c r="E20" i="5" l="1"/>
  <c r="D20" i="5"/>
  <c r="C21" i="5" s="1"/>
  <c r="F21" i="5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F68" i="2"/>
  <c r="P78" i="3"/>
  <c r="D78" i="3"/>
  <c r="E78" i="3"/>
  <c r="F78" i="3"/>
  <c r="G78" i="3"/>
  <c r="H78" i="3"/>
  <c r="I78" i="3"/>
  <c r="J78" i="3"/>
  <c r="K78" i="3"/>
  <c r="L78" i="3"/>
  <c r="M78" i="3"/>
  <c r="N78" i="3"/>
  <c r="C78" i="3"/>
  <c r="P76" i="3"/>
  <c r="D76" i="3"/>
  <c r="E76" i="3"/>
  <c r="F76" i="3"/>
  <c r="G76" i="3"/>
  <c r="H76" i="3"/>
  <c r="I76" i="3"/>
  <c r="J76" i="3"/>
  <c r="K76" i="3"/>
  <c r="L76" i="3"/>
  <c r="M76" i="3"/>
  <c r="N76" i="3"/>
  <c r="C76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9" i="3"/>
  <c r="E9" i="3"/>
  <c r="F9" i="3"/>
  <c r="G9" i="3"/>
  <c r="H9" i="3"/>
  <c r="I9" i="3"/>
  <c r="J9" i="3"/>
  <c r="K9" i="3"/>
  <c r="L9" i="3"/>
  <c r="M9" i="3"/>
  <c r="N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9" i="3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9" i="2"/>
  <c r="D21" i="5" l="1"/>
  <c r="F22" i="5" s="1"/>
  <c r="E21" i="5"/>
  <c r="C22" i="5" l="1"/>
  <c r="E22" i="5" l="1"/>
  <c r="D22" i="5"/>
  <c r="C23" i="5" s="1"/>
  <c r="D23" i="5" l="1"/>
  <c r="C24" i="5" s="1"/>
  <c r="F24" i="5"/>
  <c r="E23" i="5"/>
  <c r="F23" i="5"/>
  <c r="E24" i="5" l="1"/>
  <c r="D24" i="5"/>
  <c r="C25" i="5" s="1"/>
  <c r="D25" i="5" l="1"/>
  <c r="C26" i="5" s="1"/>
  <c r="F26" i="5"/>
  <c r="E25" i="5"/>
  <c r="F25" i="5"/>
  <c r="E26" i="5" l="1"/>
  <c r="D26" i="5"/>
  <c r="F27" i="5" s="1"/>
  <c r="C27" i="5" l="1"/>
  <c r="D27" i="5" l="1"/>
  <c r="F28" i="5"/>
  <c r="E27" i="5"/>
  <c r="C28" i="5"/>
  <c r="E28" i="5" l="1"/>
  <c r="D28" i="5"/>
  <c r="C29" i="5" s="1"/>
  <c r="F29" i="5"/>
  <c r="D29" i="5" l="1"/>
  <c r="F30" i="5"/>
  <c r="E29" i="5"/>
  <c r="C30" i="5"/>
  <c r="E30" i="5" l="1"/>
  <c r="D30" i="5"/>
  <c r="C31" i="5" s="1"/>
  <c r="F31" i="5"/>
  <c r="D31" i="5" l="1"/>
  <c r="F32" i="5"/>
  <c r="E31" i="5"/>
  <c r="C32" i="5"/>
  <c r="E32" i="5" l="1"/>
  <c r="D32" i="5"/>
  <c r="C33" i="5" s="1"/>
  <c r="F33" i="5"/>
  <c r="D33" i="5" l="1"/>
  <c r="F34" i="5"/>
  <c r="E33" i="5"/>
  <c r="C34" i="5"/>
  <c r="E34" i="5" l="1"/>
  <c r="D34" i="5"/>
  <c r="C35" i="5" s="1"/>
  <c r="F35" i="5"/>
  <c r="D35" i="5" l="1"/>
  <c r="F36" i="5"/>
  <c r="E35" i="5"/>
  <c r="C36" i="5"/>
  <c r="E36" i="5" l="1"/>
  <c r="D36" i="5"/>
  <c r="C37" i="5" s="1"/>
  <c r="F37" i="5"/>
  <c r="D37" i="5" l="1"/>
  <c r="E37" i="5"/>
  <c r="F38" i="5"/>
  <c r="C38" i="5"/>
  <c r="D38" i="5" l="1"/>
  <c r="F39" i="5"/>
  <c r="E38" i="5"/>
  <c r="C39" i="5"/>
  <c r="E39" i="5" l="1"/>
  <c r="D39" i="5"/>
  <c r="C40" i="5" s="1"/>
  <c r="F40" i="5"/>
  <c r="D40" i="5" l="1"/>
  <c r="F41" i="5"/>
  <c r="E40" i="5"/>
  <c r="C41" i="5"/>
  <c r="E41" i="5" l="1"/>
  <c r="D41" i="5"/>
  <c r="C42" i="5" s="1"/>
  <c r="F42" i="5"/>
  <c r="D42" i="5" l="1"/>
  <c r="F43" i="5"/>
  <c r="E42" i="5"/>
  <c r="C43" i="5"/>
  <c r="D43" i="5" l="1"/>
  <c r="E43" i="5"/>
  <c r="F44" i="5"/>
  <c r="C44" i="5"/>
  <c r="E44" i="5" l="1"/>
  <c r="D44" i="5"/>
  <c r="F45" i="5"/>
  <c r="C45" i="5"/>
  <c r="D45" i="5" l="1"/>
  <c r="F46" i="5"/>
  <c r="E45" i="5"/>
  <c r="C46" i="5"/>
  <c r="E46" i="5" l="1"/>
  <c r="D46" i="5"/>
  <c r="F47" i="5"/>
  <c r="C47" i="5"/>
  <c r="D47" i="5" l="1"/>
  <c r="E47" i="5"/>
  <c r="F48" i="5"/>
  <c r="C48" i="5"/>
  <c r="D48" i="5" l="1"/>
  <c r="F49" i="5"/>
  <c r="E48" i="5"/>
  <c r="C49" i="5"/>
  <c r="D49" i="5" l="1"/>
  <c r="F50" i="5"/>
  <c r="E49" i="5"/>
  <c r="C50" i="5"/>
  <c r="D50" i="5" l="1"/>
  <c r="E50" i="5"/>
  <c r="F51" i="5"/>
  <c r="C51" i="5"/>
  <c r="D51" i="5" l="1"/>
  <c r="F52" i="5"/>
  <c r="E51" i="5"/>
  <c r="C52" i="5"/>
  <c r="D52" i="5" l="1"/>
  <c r="F53" i="5"/>
  <c r="E52" i="5"/>
  <c r="C53" i="5"/>
  <c r="D53" i="5" l="1"/>
  <c r="F54" i="5"/>
  <c r="E53" i="5"/>
  <c r="C54" i="5"/>
  <c r="D54" i="5" l="1"/>
  <c r="F55" i="5"/>
  <c r="E54" i="5"/>
  <c r="C55" i="5"/>
  <c r="D55" i="5" l="1"/>
  <c r="F56" i="5"/>
  <c r="E55" i="5"/>
  <c r="C56" i="5"/>
  <c r="D56" i="5" l="1"/>
  <c r="F57" i="5"/>
  <c r="E56" i="5"/>
  <c r="C57" i="5"/>
  <c r="D57" i="5" l="1"/>
  <c r="F58" i="5"/>
  <c r="E57" i="5"/>
  <c r="C58" i="5"/>
  <c r="D58" i="5" l="1"/>
  <c r="F59" i="5"/>
  <c r="E58" i="5"/>
  <c r="C59" i="5"/>
  <c r="D59" i="5" l="1"/>
  <c r="F60" i="5"/>
  <c r="E59" i="5"/>
  <c r="C60" i="5"/>
  <c r="D60" i="5" l="1"/>
  <c r="F61" i="5"/>
  <c r="E60" i="5"/>
  <c r="C61" i="5"/>
  <c r="D61" i="5" l="1"/>
  <c r="F62" i="5"/>
  <c r="E61" i="5"/>
  <c r="C62" i="5"/>
  <c r="D62" i="5" l="1"/>
  <c r="F63" i="5"/>
  <c r="E62" i="5"/>
  <c r="C63" i="5"/>
  <c r="D63" i="5" l="1"/>
  <c r="F64" i="5"/>
  <c r="E63" i="5"/>
  <c r="C64" i="5"/>
  <c r="D64" i="5" l="1"/>
  <c r="F65" i="5"/>
  <c r="E64" i="5"/>
  <c r="C65" i="5"/>
  <c r="D65" i="5" l="1"/>
  <c r="F66" i="5"/>
  <c r="E65" i="5"/>
  <c r="C66" i="5"/>
  <c r="D66" i="5" l="1"/>
  <c r="F67" i="5"/>
  <c r="E66" i="5"/>
  <c r="C67" i="5"/>
  <c r="D67" i="5" l="1"/>
  <c r="F68" i="5"/>
  <c r="E67" i="5"/>
  <c r="C68" i="5"/>
  <c r="D68" i="5" l="1"/>
  <c r="F69" i="5"/>
  <c r="E68" i="5"/>
  <c r="C69" i="5"/>
  <c r="D69" i="5" l="1"/>
  <c r="F70" i="5"/>
  <c r="E69" i="5"/>
  <c r="C70" i="5"/>
  <c r="D70" i="5" l="1"/>
  <c r="F71" i="5"/>
  <c r="E70" i="5"/>
  <c r="C71" i="5"/>
  <c r="D71" i="5" l="1"/>
  <c r="F72" i="5"/>
  <c r="E71" i="5"/>
  <c r="C72" i="5"/>
  <c r="D72" i="5" l="1"/>
  <c r="F73" i="5"/>
  <c r="E72" i="5"/>
  <c r="C73" i="5"/>
  <c r="D73" i="5" l="1"/>
  <c r="F74" i="5"/>
  <c r="E73" i="5"/>
  <c r="C74" i="5"/>
  <c r="D74" i="5" l="1"/>
  <c r="F75" i="5"/>
  <c r="E74" i="5"/>
  <c r="C75" i="5"/>
  <c r="D75" i="5" l="1"/>
  <c r="F76" i="5"/>
  <c r="E75" i="5"/>
  <c r="C76" i="5"/>
  <c r="D76" i="5" l="1"/>
  <c r="F77" i="5"/>
  <c r="E76" i="5"/>
  <c r="C77" i="5"/>
  <c r="D77" i="5" l="1"/>
  <c r="F78" i="5"/>
  <c r="E77" i="5"/>
  <c r="C78" i="5"/>
  <c r="D78" i="5" l="1"/>
  <c r="F79" i="5"/>
  <c r="E78" i="5"/>
  <c r="C79" i="5"/>
  <c r="D79" i="5" l="1"/>
  <c r="F80" i="5"/>
  <c r="E79" i="5"/>
  <c r="C80" i="5"/>
  <c r="D80" i="5" l="1"/>
  <c r="F81" i="5"/>
  <c r="E80" i="5"/>
  <c r="C81" i="5"/>
  <c r="D81" i="5" l="1"/>
  <c r="F82" i="5"/>
  <c r="E81" i="5"/>
  <c r="C82" i="5"/>
  <c r="D82" i="5" l="1"/>
  <c r="F83" i="5"/>
  <c r="E82" i="5"/>
  <c r="C83" i="5"/>
  <c r="D83" i="5" l="1"/>
  <c r="F84" i="5"/>
  <c r="E83" i="5"/>
  <c r="C84" i="5"/>
  <c r="D84" i="5" l="1"/>
  <c r="F85" i="5"/>
  <c r="E84" i="5"/>
  <c r="C85" i="5"/>
  <c r="D85" i="5" l="1"/>
  <c r="E85" i="5"/>
</calcChain>
</file>

<file path=xl/sharedStrings.xml><?xml version="1.0" encoding="utf-8"?>
<sst xmlns="http://schemas.openxmlformats.org/spreadsheetml/2006/main" count="83" uniqueCount="77">
  <si>
    <t>Viatgers  a Catalunya (milers de persones)</t>
  </si>
  <si>
    <t>Període</t>
  </si>
  <si>
    <t>Yt</t>
  </si>
  <si>
    <t>alpha</t>
  </si>
  <si>
    <t>T_0</t>
  </si>
  <si>
    <t>S_1(0)</t>
  </si>
  <si>
    <t>S_4(0)</t>
  </si>
  <si>
    <t>S_7(0)</t>
  </si>
  <si>
    <t>S_10(0)</t>
  </si>
  <si>
    <t>gamma</t>
  </si>
  <si>
    <t>Beta_1(0)</t>
  </si>
  <si>
    <t>S_2(0)</t>
  </si>
  <si>
    <t>S_5(0)</t>
  </si>
  <si>
    <t>S_8(0)</t>
  </si>
  <si>
    <t>S_11(0)</t>
  </si>
  <si>
    <t>delta</t>
  </si>
  <si>
    <t>S_3(0)</t>
  </si>
  <si>
    <t>S_6(0)</t>
  </si>
  <si>
    <t>S_9(0)</t>
  </si>
  <si>
    <t>S_12(0)</t>
  </si>
  <si>
    <t>t</t>
  </si>
  <si>
    <t>MM (k=12)</t>
  </si>
  <si>
    <t>MMC (=T1)</t>
  </si>
  <si>
    <t>Yt-T1 (=St+Ut)</t>
  </si>
  <si>
    <t>Si</t>
  </si>
  <si>
    <t>T2 (=Yt-Si)</t>
  </si>
  <si>
    <t>Tendència</t>
  </si>
  <si>
    <t>Pred Yt</t>
  </si>
  <si>
    <t>et</t>
  </si>
  <si>
    <t>|et|</t>
  </si>
  <si>
    <t>et^2</t>
  </si>
  <si>
    <t>|et|/Yt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</si>
  <si>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</si>
  <si>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</si>
  <si>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</si>
  <si>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</si>
  <si>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</si>
  <si>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</si>
  <si>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</si>
  <si>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</si>
  <si>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</si>
  <si>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</si>
  <si>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</si>
  <si>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</si>
  <si>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S*</t>
  </si>
  <si>
    <t>IVEN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</si>
  <si>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</si>
  <si>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</si>
  <si>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</si>
  <si>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</si>
  <si>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</si>
  <si>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</si>
  <si>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</si>
  <si>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</si>
  <si>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</si>
  <si>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</si>
  <si>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</si>
  <si>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</si>
  <si>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</si>
  <si>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</si>
  <si>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</si>
  <si>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</si>
  <si>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</si>
  <si>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</si>
  <si>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</si>
  <si>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</si>
  <si>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</si>
  <si>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</si>
  <si>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</si>
  <si>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</si>
  <si>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</si>
  <si>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b0</t>
  </si>
  <si>
    <t>b1</t>
  </si>
  <si>
    <t>T</t>
  </si>
  <si>
    <t>B</t>
  </si>
  <si>
    <t>S</t>
  </si>
  <si>
    <t>Predicció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</si>
</sst>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NumberFormat="1"/>
    <xf numFmtId="164" fontId="0" fillId="0" borderId="0" xfId="0" applyNumberFormat="1"/>
    <xf numFmtId="17" fontId="2" fillId="0" borderId="0" xfId="1" applyNumberFormat="1" applyFont="1"/>
    <xf numFmtId="164" fontId="1" fillId="0" borderId="0" xfId="1" applyNumberFormat="1" applyAlignment="1">
      <alignment horizontal="right"/>
    </xf>
    <xf numFmtId="17" fontId="1" fillId="0" borderId="0" xfId="1" applyNumberFormat="1"/>
    <xf numFmtId="17" fontId="1" fillId="2" borderId="0" xfId="1" applyNumberFormat="1" applyFill="1"/>
    <xf numFmtId="164" fontId="1" fillId="2" borderId="0" xfId="1" applyNumberFormat="1" applyFill="1" applyAlignment="1">
      <alignment horizontal="right"/>
    </xf>
    <xf numFmtId="1" fontId="0" fillId="0" borderId="0" xfId="0" applyNumberFormat="1"/>
    <xf numFmtId="17" fontId="1" fillId="3" borderId="0" xfId="1" applyNumberFormat="1" applyFill="1"/>
    <xf numFmtId="164" fontId="1" fillId="3" borderId="0" xfId="1" applyNumberForma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2" fillId="0" borderId="0" xfId="1" applyNumberFormat="1" applyFon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7" fontId="1" fillId="0" borderId="0" xfId="1" applyNumberFormat="1" applyAlignment="1">
      <alignment horizontal="center" vertical="center"/>
    </xf>
    <xf numFmtId="17" fontId="1" fillId="2" borderId="0" xfId="1" applyNumberFormat="1" applyFill="1" applyAlignment="1">
      <alignment horizontal="center" vertical="center"/>
    </xf>
    <xf numFmtId="164" fontId="1" fillId="2" borderId="0" xfId="1" applyNumberFormat="1" applyFill="1" applyAlignment="1">
      <alignment horizontal="center" vertical="center"/>
    </xf>
  </cellXfs>
  <cellStyles count="2">
    <cellStyle name="Normal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opLeftCell="D1" workbookViewId="0">
      <selection activeCell="I2" sqref="I2"/>
    </sheetView>
  </sheetViews>
  <sheetFormatPr defaultColWidth="11.42578125" defaultRowHeight="15" x14ac:dyDescent="0.25"/>
  <cols>
    <col min="1" max="1" width="22.42578125" customWidth="1"/>
    <col min="2" max="2" width="8.5703125" customWidth="1"/>
  </cols>
  <sheetData>
    <row r="1" spans="1:18" x14ac:dyDescent="0.25">
      <c r="A1" s="1" t="s">
        <v>0</v>
      </c>
      <c r="B1" s="2"/>
      <c r="E1" t="s">
        <v>3</v>
      </c>
      <c r="F1">
        <v>0.3</v>
      </c>
      <c r="H1" t="s">
        <v>4</v>
      </c>
      <c r="I1">
        <v>798.3</v>
      </c>
      <c r="K1" t="s">
        <v>5</v>
      </c>
      <c r="L1">
        <v>-414.8</v>
      </c>
      <c r="M1" t="s">
        <v>6</v>
      </c>
      <c r="N1">
        <v>32.6</v>
      </c>
      <c r="O1" t="s">
        <v>7</v>
      </c>
      <c r="P1">
        <v>396.8</v>
      </c>
      <c r="Q1" t="s">
        <v>8</v>
      </c>
      <c r="R1">
        <v>21.4</v>
      </c>
    </row>
    <row r="2" spans="1:18" x14ac:dyDescent="0.25">
      <c r="A2" s="1" t="s">
        <v>1</v>
      </c>
      <c r="B2" s="2" t="s">
        <v>2</v>
      </c>
      <c r="E2" t="s">
        <v>9</v>
      </c>
      <c r="F2">
        <v>0.7</v>
      </c>
      <c r="H2" t="s">
        <v>10</v>
      </c>
      <c r="I2">
        <v>2.2000000000000002</v>
      </c>
      <c r="K2" t="s">
        <v>11</v>
      </c>
      <c r="L2">
        <v>-337.2</v>
      </c>
      <c r="M2" t="s">
        <v>12</v>
      </c>
      <c r="N2">
        <v>159.4</v>
      </c>
      <c r="O2" t="s">
        <v>13</v>
      </c>
      <c r="P2">
        <v>475.5</v>
      </c>
      <c r="Q2" t="s">
        <v>14</v>
      </c>
      <c r="R2">
        <v>-318.39999999999998</v>
      </c>
    </row>
    <row r="3" spans="1:18" x14ac:dyDescent="0.25">
      <c r="A3" s="3">
        <v>36161</v>
      </c>
      <c r="B3" s="4">
        <v>403.5</v>
      </c>
      <c r="E3" t="s">
        <v>15</v>
      </c>
      <c r="F3">
        <v>0.8</v>
      </c>
      <c r="K3" t="s">
        <v>16</v>
      </c>
      <c r="L3">
        <v>-175.7</v>
      </c>
      <c r="M3" t="s">
        <v>17</v>
      </c>
      <c r="N3">
        <v>269.60000000000002</v>
      </c>
      <c r="O3" t="s">
        <v>18</v>
      </c>
      <c r="P3">
        <v>237.1</v>
      </c>
      <c r="Q3" t="s">
        <v>19</v>
      </c>
      <c r="R3">
        <v>-346.4</v>
      </c>
    </row>
    <row r="4" spans="1:18" x14ac:dyDescent="0.25">
      <c r="A4" s="5">
        <v>36192</v>
      </c>
      <c r="B4" s="4">
        <v>507.2</v>
      </c>
    </row>
    <row r="5" spans="1:18" x14ac:dyDescent="0.25">
      <c r="A5" s="5">
        <v>36220</v>
      </c>
      <c r="B5" s="4">
        <v>584.70000000000005</v>
      </c>
    </row>
    <row r="6" spans="1:18" x14ac:dyDescent="0.25">
      <c r="A6" s="5">
        <v>36251</v>
      </c>
      <c r="B6" s="4">
        <v>826.6</v>
      </c>
    </row>
    <row r="7" spans="1:18" x14ac:dyDescent="0.25">
      <c r="A7" s="5">
        <v>36281</v>
      </c>
      <c r="B7" s="4">
        <v>1017.1</v>
      </c>
    </row>
    <row r="8" spans="1:18" x14ac:dyDescent="0.25">
      <c r="A8" s="5">
        <v>36312</v>
      </c>
      <c r="B8" s="4">
        <v>1041</v>
      </c>
    </row>
    <row r="9" spans="1:18" x14ac:dyDescent="0.25">
      <c r="A9" s="5">
        <v>36342</v>
      </c>
      <c r="B9" s="4">
        <v>1216.8</v>
      </c>
    </row>
    <row r="10" spans="1:18" x14ac:dyDescent="0.25">
      <c r="A10" s="5">
        <v>36373</v>
      </c>
      <c r="B10" s="4">
        <v>1306.7</v>
      </c>
    </row>
    <row r="11" spans="1:18" x14ac:dyDescent="0.25">
      <c r="A11" s="5">
        <v>36404</v>
      </c>
      <c r="B11" s="4">
        <v>1070.0999999999999</v>
      </c>
    </row>
    <row r="12" spans="1:18" x14ac:dyDescent="0.25">
      <c r="A12" s="5">
        <v>36434</v>
      </c>
      <c r="B12" s="4">
        <v>838.4</v>
      </c>
    </row>
    <row r="13" spans="1:18" x14ac:dyDescent="0.25">
      <c r="A13" s="5">
        <v>36465</v>
      </c>
      <c r="B13" s="4">
        <v>503.3</v>
      </c>
    </row>
    <row r="14" spans="1:18" x14ac:dyDescent="0.25">
      <c r="A14" s="5">
        <v>36495</v>
      </c>
      <c r="B14" s="4">
        <v>474.4</v>
      </c>
    </row>
    <row r="15" spans="1:18" x14ac:dyDescent="0.25">
      <c r="A15" s="5">
        <v>36526</v>
      </c>
      <c r="B15" s="4">
        <v>452.2</v>
      </c>
    </row>
    <row r="16" spans="1:18" x14ac:dyDescent="0.25">
      <c r="A16" s="5">
        <v>36557</v>
      </c>
      <c r="B16" s="4">
        <v>500.2</v>
      </c>
    </row>
    <row r="17" spans="1:2" x14ac:dyDescent="0.25">
      <c r="A17" s="5">
        <v>36586</v>
      </c>
      <c r="B17" s="4">
        <v>673.9</v>
      </c>
    </row>
    <row r="18" spans="1:2" x14ac:dyDescent="0.25">
      <c r="A18" s="5">
        <v>36617</v>
      </c>
      <c r="B18" s="4">
        <v>916.7</v>
      </c>
    </row>
    <row r="19" spans="1:2" x14ac:dyDescent="0.25">
      <c r="A19" s="5">
        <v>36647</v>
      </c>
      <c r="B19" s="4">
        <v>971.6</v>
      </c>
    </row>
    <row r="20" spans="1:2" x14ac:dyDescent="0.25">
      <c r="A20" s="5">
        <v>36678</v>
      </c>
      <c r="B20" s="4">
        <v>1140.2</v>
      </c>
    </row>
    <row r="21" spans="1:2" x14ac:dyDescent="0.25">
      <c r="A21" s="5">
        <v>36708</v>
      </c>
      <c r="B21" s="4">
        <v>1236.7</v>
      </c>
    </row>
    <row r="22" spans="1:2" x14ac:dyDescent="0.25">
      <c r="A22" s="5">
        <v>36739</v>
      </c>
      <c r="B22" s="4">
        <v>1294.8</v>
      </c>
    </row>
    <row r="23" spans="1:2" x14ac:dyDescent="0.25">
      <c r="A23" s="5">
        <v>36770</v>
      </c>
      <c r="B23" s="4">
        <v>1099.5999999999999</v>
      </c>
    </row>
    <row r="24" spans="1:2" x14ac:dyDescent="0.25">
      <c r="A24" s="5">
        <v>36800</v>
      </c>
      <c r="B24" s="4">
        <v>861.6</v>
      </c>
    </row>
    <row r="25" spans="1:2" x14ac:dyDescent="0.25">
      <c r="A25" s="5">
        <v>36831</v>
      </c>
      <c r="B25" s="4">
        <v>544.1</v>
      </c>
    </row>
    <row r="26" spans="1:2" x14ac:dyDescent="0.25">
      <c r="A26" s="5">
        <v>36861</v>
      </c>
      <c r="B26" s="4">
        <v>517.29999999999995</v>
      </c>
    </row>
    <row r="27" spans="1:2" x14ac:dyDescent="0.25">
      <c r="A27" s="5">
        <v>36892</v>
      </c>
      <c r="B27" s="4">
        <v>462.5</v>
      </c>
    </row>
    <row r="28" spans="1:2" x14ac:dyDescent="0.25">
      <c r="A28" s="5">
        <v>36923</v>
      </c>
      <c r="B28" s="4">
        <v>541</v>
      </c>
    </row>
    <row r="29" spans="1:2" x14ac:dyDescent="0.25">
      <c r="A29" s="5">
        <v>36951</v>
      </c>
      <c r="B29" s="4">
        <v>639.6</v>
      </c>
    </row>
    <row r="30" spans="1:2" x14ac:dyDescent="0.25">
      <c r="A30" s="5">
        <v>36982</v>
      </c>
      <c r="B30" s="4">
        <v>902.9</v>
      </c>
    </row>
    <row r="31" spans="1:2" x14ac:dyDescent="0.25">
      <c r="A31" s="5">
        <v>37012</v>
      </c>
      <c r="B31" s="4">
        <v>976.5</v>
      </c>
    </row>
    <row r="32" spans="1:2" x14ac:dyDescent="0.25">
      <c r="A32" s="5">
        <v>37043</v>
      </c>
      <c r="B32" s="4">
        <v>1111.9000000000001</v>
      </c>
    </row>
    <row r="33" spans="1:2" x14ac:dyDescent="0.25">
      <c r="A33" s="5">
        <v>37073</v>
      </c>
      <c r="B33" s="4">
        <v>1261.8</v>
      </c>
    </row>
    <row r="34" spans="1:2" x14ac:dyDescent="0.25">
      <c r="A34" s="5">
        <v>37104</v>
      </c>
      <c r="B34" s="4">
        <v>1308.0999999999999</v>
      </c>
    </row>
    <row r="35" spans="1:2" x14ac:dyDescent="0.25">
      <c r="A35" s="5">
        <v>37135</v>
      </c>
      <c r="B35" s="4">
        <v>1138.5999999999999</v>
      </c>
    </row>
    <row r="36" spans="1:2" x14ac:dyDescent="0.25">
      <c r="A36" s="5">
        <v>37165</v>
      </c>
      <c r="B36" s="4">
        <v>849.1</v>
      </c>
    </row>
    <row r="37" spans="1:2" x14ac:dyDescent="0.25">
      <c r="A37" s="5">
        <v>37196</v>
      </c>
      <c r="B37" s="4">
        <v>530</v>
      </c>
    </row>
    <row r="38" spans="1:2" x14ac:dyDescent="0.25">
      <c r="A38" s="5">
        <v>37226</v>
      </c>
      <c r="B38" s="4">
        <v>496.8</v>
      </c>
    </row>
    <row r="39" spans="1:2" x14ac:dyDescent="0.25">
      <c r="A39" s="5">
        <v>37257</v>
      </c>
      <c r="B39" s="4">
        <v>452.1</v>
      </c>
    </row>
    <row r="40" spans="1:2" x14ac:dyDescent="0.25">
      <c r="A40" s="5">
        <v>37288</v>
      </c>
      <c r="B40" s="4">
        <v>540.70000000000005</v>
      </c>
    </row>
    <row r="41" spans="1:2" x14ac:dyDescent="0.25">
      <c r="A41" s="5">
        <v>37316</v>
      </c>
      <c r="B41" s="4">
        <v>732.7</v>
      </c>
    </row>
    <row r="42" spans="1:2" x14ac:dyDescent="0.25">
      <c r="A42" s="5">
        <v>37347</v>
      </c>
      <c r="B42" s="4">
        <v>862</v>
      </c>
    </row>
    <row r="43" spans="1:2" x14ac:dyDescent="0.25">
      <c r="A43" s="5">
        <v>37377</v>
      </c>
      <c r="B43" s="4">
        <v>1066.9000000000001</v>
      </c>
    </row>
    <row r="44" spans="1:2" x14ac:dyDescent="0.25">
      <c r="A44" s="5">
        <v>37408</v>
      </c>
      <c r="B44" s="4">
        <v>1098.3</v>
      </c>
    </row>
    <row r="45" spans="1:2" x14ac:dyDescent="0.25">
      <c r="A45" s="5">
        <v>37438</v>
      </c>
      <c r="B45" s="4">
        <v>1289.5</v>
      </c>
    </row>
    <row r="46" spans="1:2" x14ac:dyDescent="0.25">
      <c r="A46" s="5">
        <v>37469</v>
      </c>
      <c r="B46" s="4">
        <v>1387.8</v>
      </c>
    </row>
    <row r="47" spans="1:2" x14ac:dyDescent="0.25">
      <c r="A47" s="5">
        <v>37500</v>
      </c>
      <c r="B47" s="4">
        <v>1103.9000000000001</v>
      </c>
    </row>
    <row r="48" spans="1:2" x14ac:dyDescent="0.25">
      <c r="A48" s="5">
        <v>37530</v>
      </c>
      <c r="B48" s="4">
        <v>942.8</v>
      </c>
    </row>
    <row r="49" spans="1:2" x14ac:dyDescent="0.25">
      <c r="A49" s="5">
        <v>37561</v>
      </c>
      <c r="B49" s="4">
        <v>588.4</v>
      </c>
    </row>
    <row r="50" spans="1:2" x14ac:dyDescent="0.25">
      <c r="A50" s="5">
        <v>37591</v>
      </c>
      <c r="B50" s="4">
        <v>544.9</v>
      </c>
    </row>
    <row r="51" spans="1:2" x14ac:dyDescent="0.25">
      <c r="A51" s="5">
        <v>37622</v>
      </c>
      <c r="B51" s="4">
        <v>450.5</v>
      </c>
    </row>
    <row r="52" spans="1:2" x14ac:dyDescent="0.25">
      <c r="A52" s="5">
        <v>37653</v>
      </c>
      <c r="B52" s="4">
        <v>530</v>
      </c>
    </row>
    <row r="53" spans="1:2" x14ac:dyDescent="0.25">
      <c r="A53" s="5">
        <v>37681</v>
      </c>
      <c r="B53" s="4">
        <v>702.1</v>
      </c>
    </row>
    <row r="54" spans="1:2" x14ac:dyDescent="0.25">
      <c r="A54" s="5">
        <v>37712</v>
      </c>
      <c r="B54" s="4">
        <v>894.7</v>
      </c>
    </row>
    <row r="55" spans="1:2" x14ac:dyDescent="0.25">
      <c r="A55" s="5">
        <v>37742</v>
      </c>
      <c r="B55" s="4">
        <v>1056.4000000000001</v>
      </c>
    </row>
    <row r="56" spans="1:2" x14ac:dyDescent="0.25">
      <c r="A56" s="5">
        <v>37773</v>
      </c>
      <c r="B56" s="4">
        <v>1227.8</v>
      </c>
    </row>
    <row r="57" spans="1:2" x14ac:dyDescent="0.25">
      <c r="A57" s="5">
        <v>37803</v>
      </c>
      <c r="B57" s="4">
        <v>1282.9000000000001</v>
      </c>
    </row>
    <row r="58" spans="1:2" x14ac:dyDescent="0.25">
      <c r="A58" s="5">
        <v>37834</v>
      </c>
      <c r="B58" s="4">
        <v>1390.8</v>
      </c>
    </row>
    <row r="59" spans="1:2" x14ac:dyDescent="0.25">
      <c r="A59" s="5">
        <v>37865</v>
      </c>
      <c r="B59" s="4">
        <v>1095.4000000000001</v>
      </c>
    </row>
    <row r="60" spans="1:2" x14ac:dyDescent="0.25">
      <c r="A60" s="5">
        <v>37895</v>
      </c>
      <c r="B60" s="4">
        <v>952.1</v>
      </c>
    </row>
    <row r="61" spans="1:2" x14ac:dyDescent="0.25">
      <c r="A61" s="5">
        <v>37926</v>
      </c>
      <c r="B61" s="4">
        <v>592</v>
      </c>
    </row>
    <row r="62" spans="1:2" x14ac:dyDescent="0.25">
      <c r="A62" s="5">
        <v>37956</v>
      </c>
      <c r="B62" s="4">
        <v>597.1</v>
      </c>
    </row>
    <row r="63" spans="1:2" x14ac:dyDescent="0.25">
      <c r="A63" s="5">
        <v>37987</v>
      </c>
      <c r="B63" s="4">
        <v>483.8</v>
      </c>
    </row>
    <row r="64" spans="1:2" x14ac:dyDescent="0.25">
      <c r="A64" s="5">
        <v>38018</v>
      </c>
      <c r="B64" s="4">
        <v>590</v>
      </c>
    </row>
    <row r="65" spans="1:2" x14ac:dyDescent="0.25">
      <c r="A65" s="5">
        <v>38047</v>
      </c>
      <c r="B65" s="4">
        <v>772.3</v>
      </c>
    </row>
    <row r="66" spans="1:2" x14ac:dyDescent="0.25">
      <c r="A66" s="5">
        <v>38078</v>
      </c>
      <c r="B66" s="4">
        <v>998.6</v>
      </c>
    </row>
    <row r="67" spans="1:2" x14ac:dyDescent="0.25">
      <c r="A67" s="5">
        <v>38108</v>
      </c>
      <c r="B67" s="4">
        <v>1152.7</v>
      </c>
    </row>
    <row r="68" spans="1:2" x14ac:dyDescent="0.25">
      <c r="A68" s="5">
        <v>38139</v>
      </c>
      <c r="B68" s="4">
        <v>1208.8</v>
      </c>
    </row>
    <row r="69" spans="1:2" x14ac:dyDescent="0.25">
      <c r="A69" s="5">
        <v>38169</v>
      </c>
      <c r="B69" s="4">
        <v>1359</v>
      </c>
    </row>
    <row r="70" spans="1:2" x14ac:dyDescent="0.25">
      <c r="A70" s="5">
        <v>38200</v>
      </c>
      <c r="B70" s="4">
        <v>1465.6</v>
      </c>
    </row>
    <row r="71" spans="1:2" x14ac:dyDescent="0.25">
      <c r="A71" s="5">
        <v>38231</v>
      </c>
      <c r="B71" s="4">
        <v>1184.4000000000001</v>
      </c>
    </row>
    <row r="72" spans="1:2" x14ac:dyDescent="0.25">
      <c r="A72" s="5">
        <v>38261</v>
      </c>
      <c r="B72" s="4">
        <v>1035.9000000000001</v>
      </c>
    </row>
    <row r="73" spans="1:2" x14ac:dyDescent="0.25">
      <c r="A73" s="5">
        <v>38292</v>
      </c>
      <c r="B73" s="4">
        <v>664.7</v>
      </c>
    </row>
    <row r="74" spans="1:2" x14ac:dyDescent="0.25">
      <c r="A74" s="5">
        <v>38322</v>
      </c>
      <c r="B74" s="4">
        <v>622.1</v>
      </c>
    </row>
    <row r="75" spans="1:2" x14ac:dyDescent="0.25">
      <c r="A75" s="6">
        <v>38353</v>
      </c>
      <c r="B75" s="7">
        <v>540.5</v>
      </c>
    </row>
    <row r="76" spans="1:2" x14ac:dyDescent="0.25">
      <c r="A76" s="6">
        <v>38384</v>
      </c>
      <c r="B76" s="7">
        <v>612.1</v>
      </c>
    </row>
    <row r="77" spans="1:2" x14ac:dyDescent="0.25">
      <c r="A77" s="6">
        <v>38412</v>
      </c>
      <c r="B77" s="7">
        <v>783.6</v>
      </c>
    </row>
    <row r="78" spans="1:2" x14ac:dyDescent="0.25">
      <c r="A78" s="6">
        <v>38443</v>
      </c>
      <c r="B78" s="7">
        <v>930.8</v>
      </c>
    </row>
    <row r="79" spans="1:2" x14ac:dyDescent="0.25">
      <c r="A79" s="6">
        <v>38473</v>
      </c>
      <c r="B79" s="7">
        <v>1233.3</v>
      </c>
    </row>
    <row r="80" spans="1:2" x14ac:dyDescent="0.25">
      <c r="A80" s="6">
        <v>38504</v>
      </c>
      <c r="B80" s="7">
        <v>1288.8</v>
      </c>
    </row>
    <row r="81" spans="1:2" x14ac:dyDescent="0.25">
      <c r="A81" s="6">
        <v>38534</v>
      </c>
      <c r="B81" s="7">
        <v>1488.6</v>
      </c>
    </row>
    <row r="82" spans="1:2" x14ac:dyDescent="0.25">
      <c r="A82" s="6">
        <v>38565</v>
      </c>
      <c r="B82" s="7">
        <v>1578.1</v>
      </c>
    </row>
    <row r="83" spans="1:2" x14ac:dyDescent="0.25">
      <c r="A83" s="6">
        <v>38596</v>
      </c>
      <c r="B83" s="7">
        <v>1281.9000000000001</v>
      </c>
    </row>
    <row r="84" spans="1:2" x14ac:dyDescent="0.25">
      <c r="A84" s="6">
        <v>38626</v>
      </c>
      <c r="B84" s="7">
        <v>1096.5999999999999</v>
      </c>
    </row>
    <row r="85" spans="1:2" x14ac:dyDescent="0.25">
      <c r="A85" s="6">
        <v>38657</v>
      </c>
      <c r="B85" s="7">
        <v>682.6</v>
      </c>
    </row>
    <row r="86" spans="1:2" x14ac:dyDescent="0.25">
      <c r="A86" s="6">
        <v>38687</v>
      </c>
      <c r="B86" s="7">
        <v>635.9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8" sqref="A17:B18"/>
    </sheetView>
  </sheetViews>
  <sheetFormatPr defaultRowHeight="15" x14ac:dyDescent="0.25"/>
  <sheetData>
    <row r="1" spans="1:9" x14ac:dyDescent="0.25">
      <c r="A1" t="s">
        <v>46</v>
      </c>
    </row>
    <row r="2" spans="1:9" ht="15.75" thickBot="1" x14ac:dyDescent="0.3"/>
    <row r="3" spans="1:9" x14ac:dyDescent="0.25">
      <c r="A3" s="20" t="s">
        <v>47</v>
      </c>
      <c r="B3" s="20"/>
    </row>
    <row r="4" spans="1:9" x14ac:dyDescent="0.25">
      <c r="A4" s="17" t="s">
        <v>48</v>
      </c>
      <c r="B4" s="17">
        <v>0.83196205103597409</v>
      </c>
    </row>
    <row r="5" spans="1:9" x14ac:dyDescent="0.25">
      <c r="A5" s="17" t="s">
        <v>49</v>
      </c>
      <c r="B5" s="17">
        <v>0.69216085436398478</v>
      </c>
    </row>
    <row r="6" spans="1:9" x14ac:dyDescent="0.25">
      <c r="A6" s="17" t="s">
        <v>50</v>
      </c>
      <c r="B6" s="17">
        <v>0.68776315228347029</v>
      </c>
    </row>
    <row r="7" spans="1:9" x14ac:dyDescent="0.25">
      <c r="A7" s="17" t="s">
        <v>51</v>
      </c>
      <c r="B7" s="17">
        <v>30.288527211928937</v>
      </c>
    </row>
    <row r="8" spans="1:9" ht="15.75" thickBot="1" x14ac:dyDescent="0.3">
      <c r="A8" s="18" t="s">
        <v>52</v>
      </c>
      <c r="B8" s="18">
        <v>72</v>
      </c>
    </row>
    <row r="10" spans="1:9" ht="15.75" thickBot="1" x14ac:dyDescent="0.3">
      <c r="A10" t="s">
        <v>53</v>
      </c>
    </row>
    <row r="11" spans="1:9" x14ac:dyDescent="0.25">
      <c r="A11" s="19"/>
      <c r="B11" s="19" t="s">
        <v>58</v>
      </c>
      <c r="C11" s="19" t="s">
        <v>59</v>
      </c>
      <c r="D11" s="19" t="s">
        <v>60</v>
      </c>
      <c r="E11" s="19" t="s">
        <v>61</v>
      </c>
      <c r="F11" s="19" t="s">
        <v>62</v>
      </c>
    </row>
    <row r="12" spans="1:9" x14ac:dyDescent="0.25">
      <c r="A12" s="17" t="s">
        <v>54</v>
      </c>
      <c r="B12" s="17">
        <v>1</v>
      </c>
      <c r="C12" s="17">
        <v>144390.14120707632</v>
      </c>
      <c r="D12" s="17">
        <v>144390.14120707632</v>
      </c>
      <c r="E12" s="17">
        <v>157.39148348198395</v>
      </c>
      <c r="F12" s="17">
        <v>1.40096537415042E-19</v>
      </c>
    </row>
    <row r="13" spans="1:9" x14ac:dyDescent="0.25">
      <c r="A13" s="17" t="s">
        <v>55</v>
      </c>
      <c r="B13" s="17">
        <v>70</v>
      </c>
      <c r="C13" s="17">
        <v>64217.64164674317</v>
      </c>
      <c r="D13" s="17">
        <v>917.39488066775959</v>
      </c>
      <c r="E13" s="17"/>
      <c r="F13" s="17"/>
    </row>
    <row r="14" spans="1:9" ht="15.75" thickBot="1" x14ac:dyDescent="0.3">
      <c r="A14" s="18" t="s">
        <v>56</v>
      </c>
      <c r="B14" s="18">
        <v>71</v>
      </c>
      <c r="C14" s="18">
        <v>208607.78285381949</v>
      </c>
      <c r="D14" s="18"/>
      <c r="E14" s="18"/>
      <c r="F14" s="18"/>
    </row>
    <row r="15" spans="1:9" ht="15.75" thickBot="1" x14ac:dyDescent="0.3"/>
    <row r="16" spans="1:9" x14ac:dyDescent="0.25">
      <c r="A16" s="19"/>
      <c r="B16" s="19" t="s">
        <v>63</v>
      </c>
      <c r="C16" s="19" t="s">
        <v>51</v>
      </c>
      <c r="D16" s="19" t="s">
        <v>64</v>
      </c>
      <c r="E16" s="19" t="s">
        <v>65</v>
      </c>
      <c r="F16" s="19" t="s">
        <v>66</v>
      </c>
      <c r="G16" s="19" t="s">
        <v>67</v>
      </c>
      <c r="H16" s="19" t="s">
        <v>68</v>
      </c>
      <c r="I16" s="19" t="s">
        <v>69</v>
      </c>
    </row>
    <row r="17" spans="1:9" x14ac:dyDescent="0.25">
      <c r="A17" s="17" t="s">
        <v>57</v>
      </c>
      <c r="B17" s="17">
        <v>798.25615708137707</v>
      </c>
      <c r="C17" s="17">
        <v>7.2140929307913924</v>
      </c>
      <c r="D17" s="17">
        <v>110.65232521114856</v>
      </c>
      <c r="E17" s="17">
        <v>2.4750406495580657E-80</v>
      </c>
      <c r="F17" s="17">
        <v>783.86810241244052</v>
      </c>
      <c r="G17" s="17">
        <v>812.64421175031362</v>
      </c>
      <c r="H17" s="17">
        <v>783.86810241244052</v>
      </c>
      <c r="I17" s="17">
        <v>812.64421175031362</v>
      </c>
    </row>
    <row r="18" spans="1:9" ht="15.75" thickBot="1" x14ac:dyDescent="0.3">
      <c r="A18" s="18" t="s">
        <v>70</v>
      </c>
      <c r="B18" s="18">
        <v>2.1547780403884498</v>
      </c>
      <c r="C18" s="18">
        <v>0.17175600364569149</v>
      </c>
      <c r="D18" s="18">
        <v>12.545576251491354</v>
      </c>
      <c r="E18" s="18">
        <v>1.4009653741504503E-19</v>
      </c>
      <c r="F18" s="18">
        <v>1.8122214925479756</v>
      </c>
      <c r="G18" s="18">
        <v>2.4973345882289237</v>
      </c>
      <c r="H18" s="18">
        <v>1.8122214925479756</v>
      </c>
      <c r="I18" s="18">
        <v>2.4973345882289237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A70" workbookViewId="0">
      <selection activeCell="P74" sqref="P74"/>
    </sheetView>
  </sheetViews>
  <sheetFormatPr defaultRowHeight="15" x14ac:dyDescent="0.25"/>
  <cols>
    <col min="1" max="1" width="22.42578125" customWidth="1"/>
    <col min="2" max="2" width="8.5703125" customWidth="1"/>
    <col min="4" max="4" width="9.7109375" bestFit="1" customWidth="1"/>
    <col min="5" max="5" width="10" bestFit="1" customWidth="1"/>
    <col min="6" max="6" width="12.42578125" bestFit="1" customWidth="1"/>
    <col min="8" max="8" width="9.28515625" bestFit="1" customWidth="1"/>
    <col min="9" max="9" width="10.140625" bestFit="1" customWidth="1"/>
    <col min="10" max="10" width="7.28515625" bestFit="1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  <c r="B2" s="2" t="s">
        <v>2</v>
      </c>
      <c r="C2" s="8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  <row r="3" spans="1:16" x14ac:dyDescent="0.25">
      <c r="A3" s="3">
        <v>36161</v>
      </c>
      <c r="B3" s="4">
        <v>403.5</v>
      </c>
      <c r="C3">
        <v>1</v>
      </c>
      <c r="G3">
        <v>-414.80715277777773</v>
      </c>
      <c r="H3" s="2">
        <f>B3-G3</f>
        <v>818.30715277777767</v>
      </c>
      <c r="J3">
        <f>P$3+P$4*C3+G3</f>
        <v>385.6037823439878</v>
      </c>
      <c r="K3" s="2">
        <f>B3-J3</f>
        <v>17.896217656012197</v>
      </c>
      <c r="L3">
        <f>ABS(K3)</f>
        <v>17.896217656012197</v>
      </c>
      <c r="M3">
        <f>L3^2</f>
        <v>320.27460639136274</v>
      </c>
      <c r="N3">
        <f>L3/B3</f>
        <v>4.435246011403271E-2</v>
      </c>
      <c r="O3" s="17" t="s">
        <v>71</v>
      </c>
      <c r="P3" s="17">
        <v>798.25615708137707</v>
      </c>
    </row>
    <row r="4" spans="1:16" x14ac:dyDescent="0.25">
      <c r="A4" s="5">
        <v>36192</v>
      </c>
      <c r="B4" s="4">
        <v>507.2</v>
      </c>
      <c r="C4">
        <v>2</v>
      </c>
      <c r="G4">
        <v>-337.15631944444442</v>
      </c>
      <c r="H4" s="2">
        <f t="shared" ref="H4:H67" si="0">B4-G4</f>
        <v>844.35631944444435</v>
      </c>
      <c r="J4">
        <f t="shared" ref="J4:J67" si="1">P$3+P$4*C4+G4</f>
        <v>465.40939371770958</v>
      </c>
      <c r="K4" s="2">
        <f t="shared" ref="K4:K67" si="2">B4-J4</f>
        <v>41.790606282290412</v>
      </c>
      <c r="L4">
        <f t="shared" ref="L4:L67" si="3">ABS(K4)</f>
        <v>41.790606282290412</v>
      </c>
      <c r="M4">
        <f t="shared" ref="M4:M67" si="4">L4^2</f>
        <v>1746.4547734414109</v>
      </c>
      <c r="N4">
        <f t="shared" ref="N4:N67" si="5">L4/B4</f>
        <v>8.2394728474547346E-2</v>
      </c>
      <c r="O4" s="17" t="s">
        <v>72</v>
      </c>
      <c r="P4" s="17">
        <v>2.1547780403884498</v>
      </c>
    </row>
    <row r="5" spans="1:16" x14ac:dyDescent="0.25">
      <c r="A5" s="5">
        <v>36220</v>
      </c>
      <c r="B5" s="4">
        <v>584.70000000000005</v>
      </c>
      <c r="C5">
        <v>3</v>
      </c>
      <c r="G5">
        <v>-175.69298611111111</v>
      </c>
      <c r="H5" s="2">
        <f t="shared" si="0"/>
        <v>760.39298611111121</v>
      </c>
      <c r="J5">
        <f t="shared" si="1"/>
        <v>629.02750509143129</v>
      </c>
      <c r="K5" s="2">
        <f t="shared" si="2"/>
        <v>-44.327505091431249</v>
      </c>
      <c r="L5">
        <f t="shared" si="3"/>
        <v>44.327505091431249</v>
      </c>
      <c r="M5">
        <f t="shared" si="4"/>
        <v>1964.9277076308633</v>
      </c>
      <c r="N5">
        <f t="shared" si="5"/>
        <v>7.5812391126100984E-2</v>
      </c>
    </row>
    <row r="6" spans="1:16" x14ac:dyDescent="0.25">
      <c r="A6" s="5">
        <v>36251</v>
      </c>
      <c r="B6" s="4">
        <v>826.6</v>
      </c>
      <c r="C6">
        <v>4</v>
      </c>
      <c r="G6">
        <v>32.568680555555581</v>
      </c>
      <c r="H6" s="2">
        <f t="shared" si="0"/>
        <v>794.03131944444442</v>
      </c>
      <c r="J6">
        <f t="shared" si="1"/>
        <v>839.44394979848641</v>
      </c>
      <c r="K6" s="2">
        <f t="shared" si="2"/>
        <v>-12.843949798486392</v>
      </c>
      <c r="L6">
        <f t="shared" si="3"/>
        <v>12.843949798486392</v>
      </c>
      <c r="M6">
        <f t="shared" si="4"/>
        <v>164.96704642603862</v>
      </c>
      <c r="N6">
        <f t="shared" si="5"/>
        <v>1.5538289134389538E-2</v>
      </c>
    </row>
    <row r="7" spans="1:16" x14ac:dyDescent="0.25">
      <c r="A7" s="5">
        <v>36281</v>
      </c>
      <c r="B7" s="4">
        <v>1017.1</v>
      </c>
      <c r="C7">
        <v>5</v>
      </c>
      <c r="G7">
        <v>159.41784722222226</v>
      </c>
      <c r="H7" s="2">
        <f t="shared" si="0"/>
        <v>857.68215277777779</v>
      </c>
      <c r="J7">
        <f t="shared" si="1"/>
        <v>968.44789450554151</v>
      </c>
      <c r="K7" s="2">
        <f t="shared" si="2"/>
        <v>48.65210549445851</v>
      </c>
      <c r="L7">
        <f t="shared" si="3"/>
        <v>48.65210549445851</v>
      </c>
      <c r="M7">
        <f t="shared" si="4"/>
        <v>2367.0273690439199</v>
      </c>
      <c r="N7">
        <f t="shared" si="5"/>
        <v>4.7834141671869543E-2</v>
      </c>
    </row>
    <row r="8" spans="1:16" x14ac:dyDescent="0.25">
      <c r="A8" s="5">
        <v>36312</v>
      </c>
      <c r="B8" s="4">
        <v>1041</v>
      </c>
      <c r="C8">
        <v>6</v>
      </c>
      <c r="G8">
        <v>269.4220138888889</v>
      </c>
      <c r="H8" s="2">
        <f t="shared" si="0"/>
        <v>771.57798611111116</v>
      </c>
      <c r="J8">
        <f t="shared" si="1"/>
        <v>1080.6068392125967</v>
      </c>
      <c r="K8" s="2">
        <f t="shared" si="2"/>
        <v>-39.606839212596697</v>
      </c>
      <c r="L8">
        <f t="shared" si="3"/>
        <v>39.606839212596697</v>
      </c>
      <c r="M8">
        <f t="shared" si="4"/>
        <v>1568.7017124124873</v>
      </c>
      <c r="N8">
        <f t="shared" si="5"/>
        <v>3.8046915670121709E-2</v>
      </c>
    </row>
    <row r="9" spans="1:16" x14ac:dyDescent="0.25">
      <c r="A9" s="5">
        <v>36342</v>
      </c>
      <c r="B9" s="4">
        <v>1216.8</v>
      </c>
      <c r="C9">
        <v>7</v>
      </c>
      <c r="D9" s="2">
        <f>AVERAGE(B3:B14)</f>
        <v>815.81666666666661</v>
      </c>
      <c r="E9" s="2">
        <f>AVERAGE(D9:D10)</f>
        <v>817.8458333333333</v>
      </c>
      <c r="F9" s="2">
        <f>B9-E9</f>
        <v>398.95416666666665</v>
      </c>
      <c r="G9">
        <v>396.79701388888896</v>
      </c>
      <c r="H9" s="2">
        <f t="shared" si="0"/>
        <v>820.002986111111</v>
      </c>
      <c r="J9">
        <f t="shared" si="1"/>
        <v>1210.1366172529852</v>
      </c>
      <c r="K9" s="2">
        <f t="shared" si="2"/>
        <v>6.6633827470147935</v>
      </c>
      <c r="L9">
        <f t="shared" si="3"/>
        <v>6.6633827470147935</v>
      </c>
      <c r="M9">
        <f t="shared" si="4"/>
        <v>44.400669633214413</v>
      </c>
      <c r="N9">
        <f t="shared" si="5"/>
        <v>5.4761528164158401E-3</v>
      </c>
    </row>
    <row r="10" spans="1:16" x14ac:dyDescent="0.25">
      <c r="A10" s="5">
        <v>36373</v>
      </c>
      <c r="B10" s="4">
        <v>1306.7</v>
      </c>
      <c r="C10">
        <v>8</v>
      </c>
      <c r="D10" s="2">
        <f t="shared" ref="D10:D73" si="6">AVERAGE(B4:B15)</f>
        <v>819.87499999999989</v>
      </c>
      <c r="E10" s="2">
        <f t="shared" ref="E10:E68" si="7">AVERAGE(D10:D11)</f>
        <v>819.58333333333326</v>
      </c>
      <c r="F10" s="2">
        <f t="shared" ref="F10:F68" si="8">B10-E10</f>
        <v>487.11666666666679</v>
      </c>
      <c r="G10">
        <v>475.53784722222224</v>
      </c>
      <c r="H10" s="2">
        <f t="shared" si="0"/>
        <v>831.16215277777781</v>
      </c>
      <c r="J10">
        <f t="shared" si="1"/>
        <v>1291.0322286267069</v>
      </c>
      <c r="K10" s="2">
        <f t="shared" si="2"/>
        <v>15.667771373293135</v>
      </c>
      <c r="L10">
        <f t="shared" si="3"/>
        <v>15.667771373293135</v>
      </c>
      <c r="M10">
        <f t="shared" si="4"/>
        <v>245.47905980578386</v>
      </c>
      <c r="N10">
        <f t="shared" si="5"/>
        <v>1.1990335481206959E-2</v>
      </c>
    </row>
    <row r="11" spans="1:16" x14ac:dyDescent="0.25">
      <c r="A11" s="5">
        <v>36404</v>
      </c>
      <c r="B11" s="4">
        <v>1070.0999999999999</v>
      </c>
      <c r="C11">
        <v>9</v>
      </c>
      <c r="D11" s="2">
        <f t="shared" si="6"/>
        <v>819.29166666666663</v>
      </c>
      <c r="E11" s="2">
        <f t="shared" si="7"/>
        <v>823.00833333333333</v>
      </c>
      <c r="F11" s="2">
        <f t="shared" si="8"/>
        <v>247.09166666666658</v>
      </c>
      <c r="G11">
        <v>237.16451388888882</v>
      </c>
      <c r="H11" s="2">
        <f t="shared" si="0"/>
        <v>832.93548611111112</v>
      </c>
      <c r="J11">
        <f t="shared" si="1"/>
        <v>1054.8136733337619</v>
      </c>
      <c r="K11" s="2">
        <f t="shared" si="2"/>
        <v>15.286326666237983</v>
      </c>
      <c r="L11">
        <f t="shared" si="3"/>
        <v>15.286326666237983</v>
      </c>
      <c r="M11">
        <f t="shared" si="4"/>
        <v>233.67178294693844</v>
      </c>
      <c r="N11">
        <f t="shared" si="5"/>
        <v>1.4284951561758699E-2</v>
      </c>
    </row>
    <row r="12" spans="1:16" x14ac:dyDescent="0.25">
      <c r="A12" s="5">
        <v>36434</v>
      </c>
      <c r="B12" s="4">
        <v>838.4</v>
      </c>
      <c r="C12">
        <v>10</v>
      </c>
      <c r="D12" s="2">
        <f t="shared" si="6"/>
        <v>826.72500000000002</v>
      </c>
      <c r="E12" s="2">
        <f t="shared" si="7"/>
        <v>830.47916666666663</v>
      </c>
      <c r="F12" s="2">
        <f t="shared" si="8"/>
        <v>7.9208333333333485</v>
      </c>
      <c r="G12">
        <v>21.447847222222183</v>
      </c>
      <c r="H12" s="2">
        <f t="shared" si="0"/>
        <v>816.95215277777777</v>
      </c>
      <c r="J12">
        <f t="shared" si="1"/>
        <v>841.25178470748381</v>
      </c>
      <c r="K12" s="2">
        <f t="shared" si="2"/>
        <v>-2.8517847074838301</v>
      </c>
      <c r="L12">
        <f t="shared" si="3"/>
        <v>2.8517847074838301</v>
      </c>
      <c r="M12">
        <f t="shared" si="4"/>
        <v>8.1326760178386337</v>
      </c>
      <c r="N12">
        <f t="shared" si="5"/>
        <v>3.4014607675141102E-3</v>
      </c>
    </row>
    <row r="13" spans="1:16" x14ac:dyDescent="0.25">
      <c r="A13" s="5">
        <v>36465</v>
      </c>
      <c r="B13" s="4">
        <v>503.3</v>
      </c>
      <c r="C13">
        <v>11</v>
      </c>
      <c r="D13" s="2">
        <f t="shared" si="6"/>
        <v>834.23333333333323</v>
      </c>
      <c r="E13" s="2">
        <f t="shared" si="7"/>
        <v>832.33749999999986</v>
      </c>
      <c r="F13" s="2">
        <f t="shared" si="8"/>
        <v>-329.03749999999985</v>
      </c>
      <c r="G13">
        <v>-318.35548611111113</v>
      </c>
      <c r="H13" s="2">
        <f t="shared" si="0"/>
        <v>821.65548611111114</v>
      </c>
      <c r="J13">
        <f t="shared" si="1"/>
        <v>503.60322941453893</v>
      </c>
      <c r="K13" s="2">
        <f t="shared" si="2"/>
        <v>-0.30322941453891872</v>
      </c>
      <c r="L13">
        <f t="shared" si="3"/>
        <v>0.30322941453891872</v>
      </c>
      <c r="M13">
        <f t="shared" si="4"/>
        <v>9.1948077841615405E-2</v>
      </c>
      <c r="N13">
        <f t="shared" si="5"/>
        <v>6.0248244494122535E-4</v>
      </c>
    </row>
    <row r="14" spans="1:16" x14ac:dyDescent="0.25">
      <c r="A14" s="5">
        <v>36495</v>
      </c>
      <c r="B14" s="4">
        <v>474.4</v>
      </c>
      <c r="C14">
        <v>12</v>
      </c>
      <c r="D14" s="2">
        <f t="shared" si="6"/>
        <v>830.44166666666661</v>
      </c>
      <c r="E14" s="2">
        <f t="shared" si="7"/>
        <v>834.57500000000005</v>
      </c>
      <c r="F14" s="2">
        <f t="shared" si="8"/>
        <v>-360.17500000000007</v>
      </c>
      <c r="G14">
        <v>-346.34381944444442</v>
      </c>
      <c r="H14" s="2">
        <f t="shared" si="0"/>
        <v>820.7438194444444</v>
      </c>
      <c r="J14">
        <f t="shared" si="1"/>
        <v>477.76967412159399</v>
      </c>
      <c r="K14" s="2">
        <f t="shared" si="2"/>
        <v>-3.3696741215940165</v>
      </c>
      <c r="L14">
        <f t="shared" si="3"/>
        <v>3.3696741215940165</v>
      </c>
      <c r="M14">
        <f t="shared" si="4"/>
        <v>11.354703685740407</v>
      </c>
      <c r="N14">
        <f t="shared" si="5"/>
        <v>7.103023021909816E-3</v>
      </c>
    </row>
    <row r="15" spans="1:16" x14ac:dyDescent="0.25">
      <c r="A15" s="5">
        <v>36526</v>
      </c>
      <c r="B15" s="4">
        <v>452.2</v>
      </c>
      <c r="C15">
        <v>13</v>
      </c>
      <c r="D15" s="2">
        <f t="shared" si="6"/>
        <v>838.70833333333337</v>
      </c>
      <c r="E15" s="2">
        <f t="shared" si="7"/>
        <v>839.53750000000014</v>
      </c>
      <c r="F15" s="2">
        <f t="shared" si="8"/>
        <v>-387.33750000000015</v>
      </c>
      <c r="G15">
        <v>-414.80715277777773</v>
      </c>
      <c r="H15" s="2">
        <f t="shared" si="0"/>
        <v>867.00715277777772</v>
      </c>
      <c r="J15">
        <f t="shared" si="1"/>
        <v>411.46111882864915</v>
      </c>
      <c r="K15" s="2">
        <f t="shared" si="2"/>
        <v>40.73888117135084</v>
      </c>
      <c r="L15">
        <f t="shared" si="3"/>
        <v>40.73888117135084</v>
      </c>
      <c r="M15">
        <f t="shared" si="4"/>
        <v>1659.6564390934441</v>
      </c>
      <c r="N15">
        <f t="shared" si="5"/>
        <v>9.0090405067118184E-2</v>
      </c>
    </row>
    <row r="16" spans="1:16" x14ac:dyDescent="0.25">
      <c r="A16" s="5">
        <v>36557</v>
      </c>
      <c r="B16" s="4">
        <v>500.2</v>
      </c>
      <c r="C16">
        <v>14</v>
      </c>
      <c r="D16" s="2">
        <f t="shared" si="6"/>
        <v>840.36666666666679</v>
      </c>
      <c r="E16" s="2">
        <f t="shared" si="7"/>
        <v>839.87083333333339</v>
      </c>
      <c r="F16" s="2">
        <f t="shared" si="8"/>
        <v>-339.67083333333341</v>
      </c>
      <c r="G16">
        <v>-337.15631944444442</v>
      </c>
      <c r="H16" s="2">
        <f t="shared" si="0"/>
        <v>837.35631944444435</v>
      </c>
      <c r="J16">
        <f t="shared" si="1"/>
        <v>491.26673020237092</v>
      </c>
      <c r="K16" s="2">
        <f t="shared" si="2"/>
        <v>8.933269797629066</v>
      </c>
      <c r="L16">
        <f t="shared" si="3"/>
        <v>8.933269797629066</v>
      </c>
      <c r="M16">
        <f t="shared" si="4"/>
        <v>79.803309277231648</v>
      </c>
      <c r="N16">
        <f t="shared" si="5"/>
        <v>1.7859395836923364E-2</v>
      </c>
    </row>
    <row r="17" spans="1:14" x14ac:dyDescent="0.25">
      <c r="A17" s="5">
        <v>36586</v>
      </c>
      <c r="B17" s="4">
        <v>673.9</v>
      </c>
      <c r="C17">
        <v>15</v>
      </c>
      <c r="D17" s="2">
        <f t="shared" si="6"/>
        <v>839.375</v>
      </c>
      <c r="E17" s="2">
        <f t="shared" si="7"/>
        <v>840.60416666666674</v>
      </c>
      <c r="F17" s="2">
        <f t="shared" si="8"/>
        <v>-166.70416666666677</v>
      </c>
      <c r="G17">
        <v>-175.69298611111111</v>
      </c>
      <c r="H17" s="2">
        <f t="shared" si="0"/>
        <v>849.59298611111103</v>
      </c>
      <c r="J17">
        <f t="shared" si="1"/>
        <v>654.88484157609264</v>
      </c>
      <c r="K17" s="2">
        <f t="shared" si="2"/>
        <v>19.015158423907337</v>
      </c>
      <c r="L17">
        <f t="shared" si="3"/>
        <v>19.015158423907337</v>
      </c>
      <c r="M17">
        <f t="shared" si="4"/>
        <v>361.57624988629419</v>
      </c>
      <c r="N17">
        <f t="shared" si="5"/>
        <v>2.8216587659752691E-2</v>
      </c>
    </row>
    <row r="18" spans="1:14" x14ac:dyDescent="0.25">
      <c r="A18" s="5">
        <v>36617</v>
      </c>
      <c r="B18" s="4">
        <v>916.7</v>
      </c>
      <c r="C18">
        <v>16</v>
      </c>
      <c r="D18" s="2">
        <f t="shared" si="6"/>
        <v>841.83333333333337</v>
      </c>
      <c r="E18" s="2">
        <f t="shared" si="7"/>
        <v>842.80000000000007</v>
      </c>
      <c r="F18" s="2">
        <f t="shared" si="8"/>
        <v>73.899999999999977</v>
      </c>
      <c r="G18">
        <v>32.568680555555581</v>
      </c>
      <c r="H18" s="2">
        <f t="shared" si="0"/>
        <v>884.13131944444444</v>
      </c>
      <c r="J18">
        <f t="shared" si="1"/>
        <v>865.30128628314787</v>
      </c>
      <c r="K18" s="2">
        <f t="shared" si="2"/>
        <v>51.398713716852171</v>
      </c>
      <c r="L18">
        <f t="shared" si="3"/>
        <v>51.398713716852171</v>
      </c>
      <c r="M18">
        <f t="shared" si="4"/>
        <v>2641.8277717469277</v>
      </c>
      <c r="N18">
        <f t="shared" si="5"/>
        <v>5.6069285171650669E-2</v>
      </c>
    </row>
    <row r="19" spans="1:14" x14ac:dyDescent="0.25">
      <c r="A19" s="5">
        <v>36647</v>
      </c>
      <c r="B19" s="4">
        <v>971.6</v>
      </c>
      <c r="C19">
        <v>17</v>
      </c>
      <c r="D19" s="2">
        <f t="shared" si="6"/>
        <v>843.76666666666677</v>
      </c>
      <c r="E19" s="2">
        <f t="shared" si="7"/>
        <v>845.4666666666667</v>
      </c>
      <c r="F19" s="2">
        <f t="shared" si="8"/>
        <v>126.13333333333333</v>
      </c>
      <c r="G19">
        <v>159.41784722222226</v>
      </c>
      <c r="H19" s="2">
        <f t="shared" si="0"/>
        <v>812.18215277777779</v>
      </c>
      <c r="J19">
        <f t="shared" si="1"/>
        <v>994.30523099020297</v>
      </c>
      <c r="K19" s="2">
        <f t="shared" si="2"/>
        <v>-22.705230990202949</v>
      </c>
      <c r="L19">
        <f t="shared" si="3"/>
        <v>22.705230990202949</v>
      </c>
      <c r="M19">
        <f t="shared" si="4"/>
        <v>515.52751431847241</v>
      </c>
      <c r="N19">
        <f t="shared" si="5"/>
        <v>2.3368907976742435E-2</v>
      </c>
    </row>
    <row r="20" spans="1:14" x14ac:dyDescent="0.25">
      <c r="A20" s="5">
        <v>36678</v>
      </c>
      <c r="B20" s="4">
        <v>1140.2</v>
      </c>
      <c r="C20">
        <v>18</v>
      </c>
      <c r="D20" s="2">
        <f t="shared" si="6"/>
        <v>847.16666666666663</v>
      </c>
      <c r="E20" s="2">
        <f t="shared" si="7"/>
        <v>848.95416666666665</v>
      </c>
      <c r="F20" s="2">
        <f t="shared" si="8"/>
        <v>291.24583333333339</v>
      </c>
      <c r="G20">
        <v>269.4220138888889</v>
      </c>
      <c r="H20" s="2">
        <f t="shared" si="0"/>
        <v>870.7779861111112</v>
      </c>
      <c r="J20">
        <f t="shared" si="1"/>
        <v>1106.464175697258</v>
      </c>
      <c r="K20" s="2">
        <f t="shared" si="2"/>
        <v>33.735824302742003</v>
      </c>
      <c r="L20">
        <f t="shared" si="3"/>
        <v>33.735824302742003</v>
      </c>
      <c r="M20">
        <f t="shared" si="4"/>
        <v>1138.105841385478</v>
      </c>
      <c r="N20">
        <f t="shared" si="5"/>
        <v>2.9587637522138222E-2</v>
      </c>
    </row>
    <row r="21" spans="1:14" x14ac:dyDescent="0.25">
      <c r="A21" s="5">
        <v>36708</v>
      </c>
      <c r="B21" s="4">
        <v>1236.7</v>
      </c>
      <c r="C21">
        <v>19</v>
      </c>
      <c r="D21" s="2">
        <f t="shared" si="6"/>
        <v>850.74166666666667</v>
      </c>
      <c r="E21" s="2">
        <f t="shared" si="7"/>
        <v>851.17083333333335</v>
      </c>
      <c r="F21" s="2">
        <f t="shared" si="8"/>
        <v>385.5291666666667</v>
      </c>
      <c r="G21">
        <v>396.79701388888896</v>
      </c>
      <c r="H21" s="2">
        <f t="shared" si="0"/>
        <v>839.90298611111109</v>
      </c>
      <c r="J21">
        <f t="shared" si="1"/>
        <v>1235.9939537376467</v>
      </c>
      <c r="K21" s="2">
        <f t="shared" si="2"/>
        <v>0.70604626235331125</v>
      </c>
      <c r="L21">
        <f t="shared" si="3"/>
        <v>0.70604626235331125</v>
      </c>
      <c r="M21">
        <f t="shared" si="4"/>
        <v>0.49850132458308083</v>
      </c>
      <c r="N21">
        <f t="shared" si="5"/>
        <v>5.7091150833129395E-4</v>
      </c>
    </row>
    <row r="22" spans="1:14" x14ac:dyDescent="0.25">
      <c r="A22" s="5">
        <v>36739</v>
      </c>
      <c r="B22" s="4">
        <v>1294.8</v>
      </c>
      <c r="C22">
        <v>20</v>
      </c>
      <c r="D22" s="2">
        <f t="shared" si="6"/>
        <v>851.6</v>
      </c>
      <c r="E22" s="2">
        <f t="shared" si="7"/>
        <v>853.3</v>
      </c>
      <c r="F22" s="2">
        <f t="shared" si="8"/>
        <v>441.5</v>
      </c>
      <c r="G22">
        <v>475.53784722222224</v>
      </c>
      <c r="H22" s="2">
        <f t="shared" si="0"/>
        <v>819.26215277777771</v>
      </c>
      <c r="J22">
        <f t="shared" si="1"/>
        <v>1316.8895651113683</v>
      </c>
      <c r="K22" s="2">
        <f t="shared" si="2"/>
        <v>-22.089565111368302</v>
      </c>
      <c r="L22">
        <f t="shared" si="3"/>
        <v>22.089565111368302</v>
      </c>
      <c r="M22">
        <f t="shared" si="4"/>
        <v>487.9488868093797</v>
      </c>
      <c r="N22">
        <f t="shared" si="5"/>
        <v>1.7060214018665663E-2</v>
      </c>
    </row>
    <row r="23" spans="1:14" x14ac:dyDescent="0.25">
      <c r="A23" s="5">
        <v>36770</v>
      </c>
      <c r="B23" s="4">
        <v>1099.5999999999999</v>
      </c>
      <c r="C23">
        <v>21</v>
      </c>
      <c r="D23" s="2">
        <f t="shared" si="6"/>
        <v>855</v>
      </c>
      <c r="E23" s="2">
        <f t="shared" si="7"/>
        <v>853.57083333333344</v>
      </c>
      <c r="F23" s="2">
        <f t="shared" si="8"/>
        <v>246.02916666666647</v>
      </c>
      <c r="G23">
        <v>237.16451388888882</v>
      </c>
      <c r="H23" s="2">
        <f t="shared" si="0"/>
        <v>862.43548611111112</v>
      </c>
      <c r="J23">
        <f t="shared" si="1"/>
        <v>1080.6710098184233</v>
      </c>
      <c r="K23" s="2">
        <f t="shared" si="2"/>
        <v>18.928990181576637</v>
      </c>
      <c r="L23">
        <f t="shared" si="3"/>
        <v>18.928990181576637</v>
      </c>
      <c r="M23">
        <f t="shared" si="4"/>
        <v>358.30666929422472</v>
      </c>
      <c r="N23">
        <f t="shared" si="5"/>
        <v>1.7214432686046416E-2</v>
      </c>
    </row>
    <row r="24" spans="1:14" x14ac:dyDescent="0.25">
      <c r="A24" s="5">
        <v>36800</v>
      </c>
      <c r="B24" s="4">
        <v>861.6</v>
      </c>
      <c r="C24">
        <v>22</v>
      </c>
      <c r="D24" s="2">
        <f t="shared" si="6"/>
        <v>852.14166666666677</v>
      </c>
      <c r="E24" s="2">
        <f t="shared" si="7"/>
        <v>851.56666666666683</v>
      </c>
      <c r="F24" s="2">
        <f t="shared" si="8"/>
        <v>10.033333333333189</v>
      </c>
      <c r="G24">
        <v>21.447847222222183</v>
      </c>
      <c r="H24" s="2">
        <f t="shared" si="0"/>
        <v>840.15215277777781</v>
      </c>
      <c r="J24">
        <f t="shared" si="1"/>
        <v>867.10912119214515</v>
      </c>
      <c r="K24" s="2">
        <f t="shared" si="2"/>
        <v>-5.5091211921451304</v>
      </c>
      <c r="L24">
        <f t="shared" si="3"/>
        <v>5.5091211921451304</v>
      </c>
      <c r="M24">
        <f t="shared" si="4"/>
        <v>30.350416309742585</v>
      </c>
      <c r="N24">
        <f t="shared" si="5"/>
        <v>6.3940589509576722E-3</v>
      </c>
    </row>
    <row r="25" spans="1:14" x14ac:dyDescent="0.25">
      <c r="A25" s="5">
        <v>36831</v>
      </c>
      <c r="B25" s="4">
        <v>544.1</v>
      </c>
      <c r="C25">
        <v>23</v>
      </c>
      <c r="D25" s="2">
        <f t="shared" si="6"/>
        <v>850.99166666666679</v>
      </c>
      <c r="E25" s="2">
        <f t="shared" si="7"/>
        <v>851.19583333333344</v>
      </c>
      <c r="F25" s="2">
        <f t="shared" si="8"/>
        <v>-307.09583333333342</v>
      </c>
      <c r="G25">
        <v>-318.35548611111113</v>
      </c>
      <c r="H25" s="2">
        <f t="shared" si="0"/>
        <v>862.45548611111121</v>
      </c>
      <c r="J25">
        <f t="shared" si="1"/>
        <v>529.46056589920022</v>
      </c>
      <c r="K25" s="2">
        <f t="shared" si="2"/>
        <v>14.639434100799804</v>
      </c>
      <c r="L25">
        <f t="shared" si="3"/>
        <v>14.639434100799804</v>
      </c>
      <c r="M25">
        <f t="shared" si="4"/>
        <v>214.31303079166017</v>
      </c>
      <c r="N25">
        <f t="shared" si="5"/>
        <v>2.6905778534827795E-2</v>
      </c>
    </row>
    <row r="26" spans="1:14" x14ac:dyDescent="0.25">
      <c r="A26" s="5">
        <v>36861</v>
      </c>
      <c r="B26" s="4">
        <v>517.29999999999995</v>
      </c>
      <c r="C26">
        <v>24</v>
      </c>
      <c r="D26" s="2">
        <f t="shared" si="6"/>
        <v>851.4</v>
      </c>
      <c r="E26" s="2">
        <f t="shared" si="7"/>
        <v>850.2208333333333</v>
      </c>
      <c r="F26" s="2">
        <f t="shared" si="8"/>
        <v>-332.92083333333335</v>
      </c>
      <c r="G26">
        <v>-346.34381944444442</v>
      </c>
      <c r="H26" s="2">
        <f t="shared" si="0"/>
        <v>863.64381944444438</v>
      </c>
      <c r="J26">
        <f t="shared" si="1"/>
        <v>503.62701060625545</v>
      </c>
      <c r="K26" s="2">
        <f t="shared" si="2"/>
        <v>13.672989393744501</v>
      </c>
      <c r="L26">
        <f t="shared" si="3"/>
        <v>13.672989393744501</v>
      </c>
      <c r="M26">
        <f t="shared" si="4"/>
        <v>186.95063896144961</v>
      </c>
      <c r="N26">
        <f t="shared" si="5"/>
        <v>2.6431450596838397E-2</v>
      </c>
    </row>
    <row r="27" spans="1:14" x14ac:dyDescent="0.25">
      <c r="A27" s="5">
        <v>36892</v>
      </c>
      <c r="B27" s="4">
        <v>462.5</v>
      </c>
      <c r="C27">
        <v>25</v>
      </c>
      <c r="D27" s="2">
        <f t="shared" si="6"/>
        <v>849.04166666666663</v>
      </c>
      <c r="E27" s="2">
        <f t="shared" si="7"/>
        <v>850.08749999999986</v>
      </c>
      <c r="F27" s="2">
        <f t="shared" si="8"/>
        <v>-387.58749999999986</v>
      </c>
      <c r="G27">
        <v>-414.80715277777773</v>
      </c>
      <c r="H27" s="2">
        <f t="shared" si="0"/>
        <v>877.30715277777767</v>
      </c>
      <c r="J27">
        <f t="shared" si="1"/>
        <v>437.31845531331061</v>
      </c>
      <c r="K27" s="2">
        <f t="shared" si="2"/>
        <v>25.181544686689392</v>
      </c>
      <c r="L27">
        <f t="shared" si="3"/>
        <v>25.181544686689392</v>
      </c>
      <c r="M27">
        <f t="shared" si="4"/>
        <v>634.11019280773473</v>
      </c>
      <c r="N27">
        <f t="shared" si="5"/>
        <v>5.4446583106355445E-2</v>
      </c>
    </row>
    <row r="28" spans="1:14" x14ac:dyDescent="0.25">
      <c r="A28" s="5">
        <v>36923</v>
      </c>
      <c r="B28" s="4">
        <v>541</v>
      </c>
      <c r="C28">
        <v>26</v>
      </c>
      <c r="D28" s="2">
        <f t="shared" si="6"/>
        <v>851.13333333333321</v>
      </c>
      <c r="E28" s="2">
        <f t="shared" si="7"/>
        <v>851.6875</v>
      </c>
      <c r="F28" s="2">
        <f t="shared" si="8"/>
        <v>-310.6875</v>
      </c>
      <c r="G28">
        <v>-337.15631944444442</v>
      </c>
      <c r="H28" s="2">
        <f t="shared" si="0"/>
        <v>878.15631944444442</v>
      </c>
      <c r="J28">
        <f t="shared" si="1"/>
        <v>517.12406668703238</v>
      </c>
      <c r="K28" s="2">
        <f t="shared" si="2"/>
        <v>23.875933312967618</v>
      </c>
      <c r="L28">
        <f t="shared" si="3"/>
        <v>23.875933312967618</v>
      </c>
      <c r="M28">
        <f t="shared" si="4"/>
        <v>570.0601915652768</v>
      </c>
      <c r="N28">
        <f t="shared" si="5"/>
        <v>4.4132963609921659E-2</v>
      </c>
    </row>
    <row r="29" spans="1:14" x14ac:dyDescent="0.25">
      <c r="A29" s="5">
        <v>36951</v>
      </c>
      <c r="B29" s="4">
        <v>639.6</v>
      </c>
      <c r="C29">
        <v>27</v>
      </c>
      <c r="D29" s="2">
        <f t="shared" si="6"/>
        <v>852.24166666666667</v>
      </c>
      <c r="E29" s="2">
        <f t="shared" si="7"/>
        <v>853.86666666666667</v>
      </c>
      <c r="F29" s="2">
        <f t="shared" si="8"/>
        <v>-214.26666666666665</v>
      </c>
      <c r="G29">
        <v>-175.69298611111111</v>
      </c>
      <c r="H29" s="2">
        <f t="shared" si="0"/>
        <v>815.29298611111108</v>
      </c>
      <c r="J29">
        <f t="shared" si="1"/>
        <v>680.74217806075399</v>
      </c>
      <c r="K29" s="2">
        <f t="shared" si="2"/>
        <v>-41.142178060753963</v>
      </c>
      <c r="L29">
        <f t="shared" si="3"/>
        <v>41.142178060753963</v>
      </c>
      <c r="M29">
        <f t="shared" si="4"/>
        <v>1692.6788155827846</v>
      </c>
      <c r="N29">
        <f t="shared" si="5"/>
        <v>6.4324856255087492E-2</v>
      </c>
    </row>
    <row r="30" spans="1:14" x14ac:dyDescent="0.25">
      <c r="A30" s="5">
        <v>36982</v>
      </c>
      <c r="B30" s="4">
        <v>902.9</v>
      </c>
      <c r="C30">
        <v>28</v>
      </c>
      <c r="D30" s="2">
        <f t="shared" si="6"/>
        <v>855.49166666666667</v>
      </c>
      <c r="E30" s="2">
        <f t="shared" si="7"/>
        <v>854.9708333333333</v>
      </c>
      <c r="F30" s="2">
        <f t="shared" si="8"/>
        <v>47.929166666666674</v>
      </c>
      <c r="G30">
        <v>32.568680555555581</v>
      </c>
      <c r="H30" s="2">
        <f t="shared" si="0"/>
        <v>870.33131944444438</v>
      </c>
      <c r="J30">
        <f t="shared" si="1"/>
        <v>891.15862276780922</v>
      </c>
      <c r="K30" s="2">
        <f t="shared" si="2"/>
        <v>11.741377232190757</v>
      </c>
      <c r="L30">
        <f t="shared" si="3"/>
        <v>11.741377232190757</v>
      </c>
      <c r="M30">
        <f t="shared" si="4"/>
        <v>137.85993930860749</v>
      </c>
      <c r="N30">
        <f t="shared" si="5"/>
        <v>1.3004072690431674E-2</v>
      </c>
    </row>
    <row r="31" spans="1:14" x14ac:dyDescent="0.25">
      <c r="A31" s="5">
        <v>37012</v>
      </c>
      <c r="B31" s="4">
        <v>976.5</v>
      </c>
      <c r="C31">
        <v>29</v>
      </c>
      <c r="D31" s="2">
        <f t="shared" si="6"/>
        <v>854.44999999999993</v>
      </c>
      <c r="E31" s="2">
        <f t="shared" si="7"/>
        <v>853.86249999999995</v>
      </c>
      <c r="F31" s="2">
        <f t="shared" si="8"/>
        <v>122.63750000000005</v>
      </c>
      <c r="G31">
        <v>159.41784722222226</v>
      </c>
      <c r="H31" s="2">
        <f t="shared" si="0"/>
        <v>817.08215277777776</v>
      </c>
      <c r="J31">
        <f t="shared" si="1"/>
        <v>1020.1625674748643</v>
      </c>
      <c r="K31" s="2">
        <f t="shared" si="2"/>
        <v>-43.662567474864318</v>
      </c>
      <c r="L31">
        <f t="shared" si="3"/>
        <v>43.662567474864318</v>
      </c>
      <c r="M31">
        <f t="shared" si="4"/>
        <v>1906.4197984970795</v>
      </c>
      <c r="N31">
        <f t="shared" si="5"/>
        <v>4.4713330747428899E-2</v>
      </c>
    </row>
    <row r="32" spans="1:14" x14ac:dyDescent="0.25">
      <c r="A32" s="5">
        <v>37043</v>
      </c>
      <c r="B32" s="4">
        <v>1111.9000000000001</v>
      </c>
      <c r="C32">
        <v>30</v>
      </c>
      <c r="D32" s="2">
        <f t="shared" si="6"/>
        <v>853.27500000000009</v>
      </c>
      <c r="E32" s="2">
        <f t="shared" si="7"/>
        <v>852.42083333333335</v>
      </c>
      <c r="F32" s="2">
        <f t="shared" si="8"/>
        <v>259.47916666666674</v>
      </c>
      <c r="G32">
        <v>269.4220138888889</v>
      </c>
      <c r="H32" s="2">
        <f t="shared" si="0"/>
        <v>842.47798611111125</v>
      </c>
      <c r="J32">
        <f t="shared" si="1"/>
        <v>1132.3215121819194</v>
      </c>
      <c r="K32" s="2">
        <f t="shared" si="2"/>
        <v>-20.421512181919297</v>
      </c>
      <c r="L32">
        <f t="shared" si="3"/>
        <v>20.421512181919297</v>
      </c>
      <c r="M32">
        <f t="shared" si="4"/>
        <v>417.03815979627825</v>
      </c>
      <c r="N32">
        <f t="shared" si="5"/>
        <v>1.8366320875905472E-2</v>
      </c>
    </row>
    <row r="33" spans="1:14" x14ac:dyDescent="0.25">
      <c r="A33" s="5">
        <v>37073</v>
      </c>
      <c r="B33" s="4">
        <v>1261.8</v>
      </c>
      <c r="C33">
        <v>31</v>
      </c>
      <c r="D33" s="2">
        <f t="shared" si="6"/>
        <v>851.56666666666661</v>
      </c>
      <c r="E33" s="2">
        <f t="shared" si="7"/>
        <v>851.13333333333321</v>
      </c>
      <c r="F33" s="2">
        <f t="shared" si="8"/>
        <v>410.66666666666674</v>
      </c>
      <c r="G33">
        <v>396.79701388888896</v>
      </c>
      <c r="H33" s="2">
        <f t="shared" si="0"/>
        <v>865.002986111111</v>
      </c>
      <c r="J33">
        <f t="shared" si="1"/>
        <v>1261.8512902223079</v>
      </c>
      <c r="K33" s="2">
        <f t="shared" si="2"/>
        <v>-5.1290222307898148E-2</v>
      </c>
      <c r="L33">
        <f t="shared" si="3"/>
        <v>5.1290222307898148E-2</v>
      </c>
      <c r="M33">
        <f t="shared" si="4"/>
        <v>2.6306869043936127E-3</v>
      </c>
      <c r="N33">
        <f t="shared" si="5"/>
        <v>4.0648456417735103E-5</v>
      </c>
    </row>
    <row r="34" spans="1:14" x14ac:dyDescent="0.25">
      <c r="A34" s="5">
        <v>37104</v>
      </c>
      <c r="B34" s="4">
        <v>1308.0999999999999</v>
      </c>
      <c r="C34">
        <v>32</v>
      </c>
      <c r="D34" s="2">
        <f t="shared" si="6"/>
        <v>850.69999999999993</v>
      </c>
      <c r="E34" s="2">
        <f t="shared" si="7"/>
        <v>850.6875</v>
      </c>
      <c r="F34" s="2">
        <f t="shared" si="8"/>
        <v>457.41249999999991</v>
      </c>
      <c r="G34">
        <v>475.53784722222224</v>
      </c>
      <c r="H34" s="2">
        <f t="shared" si="0"/>
        <v>832.56215277777767</v>
      </c>
      <c r="J34">
        <f t="shared" si="1"/>
        <v>1342.7469015960296</v>
      </c>
      <c r="K34" s="2">
        <f t="shared" si="2"/>
        <v>-34.646901596029693</v>
      </c>
      <c r="L34">
        <f t="shared" si="3"/>
        <v>34.646901596029693</v>
      </c>
      <c r="M34">
        <f t="shared" si="4"/>
        <v>1200.4077902049648</v>
      </c>
      <c r="N34">
        <f t="shared" si="5"/>
        <v>2.648643192112965E-2</v>
      </c>
    </row>
    <row r="35" spans="1:14" x14ac:dyDescent="0.25">
      <c r="A35" s="5">
        <v>37135</v>
      </c>
      <c r="B35" s="4">
        <v>1138.5999999999999</v>
      </c>
      <c r="C35">
        <v>33</v>
      </c>
      <c r="D35" s="2">
        <f t="shared" si="6"/>
        <v>850.67500000000007</v>
      </c>
      <c r="E35" s="2">
        <f t="shared" si="7"/>
        <v>854.55416666666679</v>
      </c>
      <c r="F35" s="2">
        <f t="shared" si="8"/>
        <v>284.04583333333312</v>
      </c>
      <c r="G35">
        <v>237.16451388888882</v>
      </c>
      <c r="H35" s="2">
        <f t="shared" si="0"/>
        <v>901.43548611111112</v>
      </c>
      <c r="J35">
        <f t="shared" si="1"/>
        <v>1106.5283463030848</v>
      </c>
      <c r="K35" s="2">
        <f t="shared" si="2"/>
        <v>32.071653696915064</v>
      </c>
      <c r="L35">
        <f t="shared" si="3"/>
        <v>32.071653696915064</v>
      </c>
      <c r="M35">
        <f t="shared" si="4"/>
        <v>1028.5909708548456</v>
      </c>
      <c r="N35">
        <f t="shared" si="5"/>
        <v>2.8167621374420398E-2</v>
      </c>
    </row>
    <row r="36" spans="1:14" x14ac:dyDescent="0.25">
      <c r="A36" s="5">
        <v>37165</v>
      </c>
      <c r="B36" s="4">
        <v>849.1</v>
      </c>
      <c r="C36">
        <v>34</v>
      </c>
      <c r="D36" s="2">
        <f t="shared" si="6"/>
        <v>858.43333333333351</v>
      </c>
      <c r="E36" s="2">
        <f t="shared" si="7"/>
        <v>856.72916666666674</v>
      </c>
      <c r="F36" s="2">
        <f t="shared" si="8"/>
        <v>-7.6291666666667197</v>
      </c>
      <c r="G36">
        <v>21.447847222222183</v>
      </c>
      <c r="H36" s="2">
        <f t="shared" si="0"/>
        <v>827.65215277777781</v>
      </c>
      <c r="J36">
        <f t="shared" si="1"/>
        <v>892.96645767680661</v>
      </c>
      <c r="K36" s="2">
        <f t="shared" si="2"/>
        <v>-43.86645767680659</v>
      </c>
      <c r="L36">
        <f t="shared" si="3"/>
        <v>43.86645767680659</v>
      </c>
      <c r="M36">
        <f t="shared" si="4"/>
        <v>1924.2661091110638</v>
      </c>
      <c r="N36">
        <f t="shared" si="5"/>
        <v>5.1662298524092085E-2</v>
      </c>
    </row>
    <row r="37" spans="1:14" x14ac:dyDescent="0.25">
      <c r="A37" s="5">
        <v>37196</v>
      </c>
      <c r="B37" s="4">
        <v>530</v>
      </c>
      <c r="C37">
        <v>35</v>
      </c>
      <c r="D37" s="2">
        <f t="shared" si="6"/>
        <v>855.02500000000009</v>
      </c>
      <c r="E37" s="2">
        <f t="shared" si="7"/>
        <v>858.79166666666674</v>
      </c>
      <c r="F37" s="2">
        <f t="shared" si="8"/>
        <v>-328.79166666666674</v>
      </c>
      <c r="G37">
        <v>-318.35548611111113</v>
      </c>
      <c r="H37" s="2">
        <f t="shared" si="0"/>
        <v>848.35548611111108</v>
      </c>
      <c r="J37">
        <f t="shared" si="1"/>
        <v>555.31790238386179</v>
      </c>
      <c r="K37" s="2">
        <f t="shared" si="2"/>
        <v>-25.317902383861792</v>
      </c>
      <c r="L37">
        <f t="shared" si="3"/>
        <v>25.317902383861792</v>
      </c>
      <c r="M37">
        <f t="shared" si="4"/>
        <v>640.99618111875463</v>
      </c>
      <c r="N37">
        <f t="shared" si="5"/>
        <v>4.7769627139361871E-2</v>
      </c>
    </row>
    <row r="38" spans="1:14" x14ac:dyDescent="0.25">
      <c r="A38" s="5">
        <v>37226</v>
      </c>
      <c r="B38" s="4">
        <v>496.8</v>
      </c>
      <c r="C38">
        <v>36</v>
      </c>
      <c r="D38" s="2">
        <f t="shared" si="6"/>
        <v>862.55833333333339</v>
      </c>
      <c r="E38" s="2">
        <f t="shared" si="7"/>
        <v>861.99166666666656</v>
      </c>
      <c r="F38" s="2">
        <f t="shared" si="8"/>
        <v>-365.19166666666655</v>
      </c>
      <c r="G38">
        <v>-346.34381944444442</v>
      </c>
      <c r="H38" s="2">
        <f t="shared" si="0"/>
        <v>843.14381944444449</v>
      </c>
      <c r="J38">
        <f t="shared" si="1"/>
        <v>529.4843470909168</v>
      </c>
      <c r="K38" s="2">
        <f t="shared" si="2"/>
        <v>-32.684347090916788</v>
      </c>
      <c r="L38">
        <f t="shared" si="3"/>
        <v>32.684347090916788</v>
      </c>
      <c r="M38">
        <f t="shared" si="4"/>
        <v>1068.2665447595207</v>
      </c>
      <c r="N38">
        <f t="shared" si="5"/>
        <v>6.5789748572698842E-2</v>
      </c>
    </row>
    <row r="39" spans="1:14" x14ac:dyDescent="0.25">
      <c r="A39" s="5">
        <v>37257</v>
      </c>
      <c r="B39" s="4">
        <v>452.1</v>
      </c>
      <c r="C39">
        <v>37</v>
      </c>
      <c r="D39" s="2">
        <f t="shared" si="6"/>
        <v>861.42499999999984</v>
      </c>
      <c r="E39" s="2">
        <f t="shared" si="7"/>
        <v>862.57916666666654</v>
      </c>
      <c r="F39" s="2">
        <f t="shared" si="8"/>
        <v>-410.47916666666652</v>
      </c>
      <c r="G39">
        <v>-414.80715277777773</v>
      </c>
      <c r="H39" s="2">
        <f t="shared" si="0"/>
        <v>866.90715277777781</v>
      </c>
      <c r="J39">
        <f t="shared" si="1"/>
        <v>463.17579179797195</v>
      </c>
      <c r="K39" s="2">
        <f t="shared" si="2"/>
        <v>-11.075791797971931</v>
      </c>
      <c r="L39">
        <f t="shared" si="3"/>
        <v>11.075791797971931</v>
      </c>
      <c r="M39">
        <f t="shared" si="4"/>
        <v>122.67316395202229</v>
      </c>
      <c r="N39">
        <f t="shared" si="5"/>
        <v>2.4498544122919554E-2</v>
      </c>
    </row>
    <row r="40" spans="1:14" x14ac:dyDescent="0.25">
      <c r="A40" s="5">
        <v>37288</v>
      </c>
      <c r="B40" s="4">
        <v>540.70000000000005</v>
      </c>
      <c r="C40">
        <v>38</v>
      </c>
      <c r="D40" s="2">
        <f t="shared" si="6"/>
        <v>863.73333333333323</v>
      </c>
      <c r="E40" s="2">
        <f t="shared" si="7"/>
        <v>867.05416666666656</v>
      </c>
      <c r="F40" s="2">
        <f t="shared" si="8"/>
        <v>-326.35416666666652</v>
      </c>
      <c r="G40">
        <v>-337.15631944444442</v>
      </c>
      <c r="H40" s="2">
        <f t="shared" si="0"/>
        <v>877.85631944444447</v>
      </c>
      <c r="J40">
        <f t="shared" si="1"/>
        <v>542.98140317169373</v>
      </c>
      <c r="K40" s="2">
        <f t="shared" si="2"/>
        <v>-2.2814031716936825</v>
      </c>
      <c r="L40">
        <f t="shared" si="3"/>
        <v>2.2814031716936825</v>
      </c>
      <c r="M40">
        <f t="shared" si="4"/>
        <v>5.204800431813994</v>
      </c>
      <c r="N40">
        <f t="shared" si="5"/>
        <v>4.2193511590413952E-3</v>
      </c>
    </row>
    <row r="41" spans="1:14" x14ac:dyDescent="0.25">
      <c r="A41" s="5">
        <v>37316</v>
      </c>
      <c r="B41" s="4">
        <v>732.7</v>
      </c>
      <c r="C41">
        <v>39</v>
      </c>
      <c r="D41" s="2">
        <f t="shared" si="6"/>
        <v>870.375</v>
      </c>
      <c r="E41" s="2">
        <f t="shared" si="7"/>
        <v>868.92916666666656</v>
      </c>
      <c r="F41" s="2">
        <f t="shared" si="8"/>
        <v>-136.22916666666652</v>
      </c>
      <c r="G41">
        <v>-175.69298611111111</v>
      </c>
      <c r="H41" s="2">
        <f t="shared" si="0"/>
        <v>908.39298611111121</v>
      </c>
      <c r="J41">
        <f t="shared" si="1"/>
        <v>706.59951454541556</v>
      </c>
      <c r="K41" s="2">
        <f t="shared" si="2"/>
        <v>26.100485454584486</v>
      </c>
      <c r="L41">
        <f t="shared" si="3"/>
        <v>26.100485454584486</v>
      </c>
      <c r="M41">
        <f t="shared" si="4"/>
        <v>681.23534096497633</v>
      </c>
      <c r="N41">
        <f t="shared" si="5"/>
        <v>3.5622335819004348E-2</v>
      </c>
    </row>
    <row r="42" spans="1:14" x14ac:dyDescent="0.25">
      <c r="A42" s="5">
        <v>37347</v>
      </c>
      <c r="B42" s="4">
        <v>862</v>
      </c>
      <c r="C42">
        <v>40</v>
      </c>
      <c r="D42" s="2">
        <f t="shared" si="6"/>
        <v>867.48333333333323</v>
      </c>
      <c r="E42" s="2">
        <f t="shared" si="7"/>
        <v>871.38749999999993</v>
      </c>
      <c r="F42" s="2">
        <f t="shared" si="8"/>
        <v>-9.3874999999999318</v>
      </c>
      <c r="G42">
        <v>32.568680555555581</v>
      </c>
      <c r="H42" s="2">
        <f t="shared" si="0"/>
        <v>829.4313194444444</v>
      </c>
      <c r="J42">
        <f t="shared" si="1"/>
        <v>917.01595925247068</v>
      </c>
      <c r="K42" s="2">
        <f t="shared" si="2"/>
        <v>-55.01595925247068</v>
      </c>
      <c r="L42">
        <f t="shared" si="3"/>
        <v>55.01595925247068</v>
      </c>
      <c r="M42">
        <f t="shared" si="4"/>
        <v>3026.7557724695143</v>
      </c>
      <c r="N42">
        <f t="shared" si="5"/>
        <v>6.3823618622355777E-2</v>
      </c>
    </row>
    <row r="43" spans="1:14" x14ac:dyDescent="0.25">
      <c r="A43" s="5">
        <v>37377</v>
      </c>
      <c r="B43" s="4">
        <v>1066.9000000000001</v>
      </c>
      <c r="C43">
        <v>41</v>
      </c>
      <c r="D43" s="2">
        <f t="shared" si="6"/>
        <v>875.29166666666663</v>
      </c>
      <c r="E43" s="2">
        <f t="shared" si="7"/>
        <v>877.72499999999991</v>
      </c>
      <c r="F43" s="2">
        <f t="shared" si="8"/>
        <v>189.17500000000018</v>
      </c>
      <c r="G43">
        <v>159.41784722222226</v>
      </c>
      <c r="H43" s="2">
        <f t="shared" si="0"/>
        <v>907.48215277777786</v>
      </c>
      <c r="J43">
        <f t="shared" si="1"/>
        <v>1046.0199039595259</v>
      </c>
      <c r="K43" s="2">
        <f t="shared" si="2"/>
        <v>20.8800960404742</v>
      </c>
      <c r="L43">
        <f t="shared" si="3"/>
        <v>20.8800960404742</v>
      </c>
      <c r="M43">
        <f t="shared" si="4"/>
        <v>435.97841065942634</v>
      </c>
      <c r="N43">
        <f t="shared" si="5"/>
        <v>1.9570808923492548E-2</v>
      </c>
    </row>
    <row r="44" spans="1:14" x14ac:dyDescent="0.25">
      <c r="A44" s="5">
        <v>37408</v>
      </c>
      <c r="B44" s="4">
        <v>1098.3</v>
      </c>
      <c r="C44">
        <v>42</v>
      </c>
      <c r="D44" s="2">
        <f t="shared" si="6"/>
        <v>880.1583333333333</v>
      </c>
      <c r="E44" s="2">
        <f t="shared" si="7"/>
        <v>882.16249999999991</v>
      </c>
      <c r="F44" s="2">
        <f t="shared" si="8"/>
        <v>216.13750000000005</v>
      </c>
      <c r="G44">
        <v>269.4220138888889</v>
      </c>
      <c r="H44" s="2">
        <f t="shared" si="0"/>
        <v>828.87798611111111</v>
      </c>
      <c r="J44">
        <f t="shared" si="1"/>
        <v>1158.178848666581</v>
      </c>
      <c r="K44" s="2">
        <f t="shared" si="2"/>
        <v>-59.878848666581007</v>
      </c>
      <c r="L44">
        <f t="shared" si="3"/>
        <v>59.878848666581007</v>
      </c>
      <c r="M44">
        <f t="shared" si="4"/>
        <v>3585.4765176353098</v>
      </c>
      <c r="N44">
        <f t="shared" si="5"/>
        <v>5.4519574493836848E-2</v>
      </c>
    </row>
    <row r="45" spans="1:14" x14ac:dyDescent="0.25">
      <c r="A45" s="5">
        <v>37438</v>
      </c>
      <c r="B45" s="4">
        <v>1289.5</v>
      </c>
      <c r="C45">
        <v>43</v>
      </c>
      <c r="D45" s="2">
        <f t="shared" si="6"/>
        <v>884.16666666666652</v>
      </c>
      <c r="E45" s="2">
        <f t="shared" si="7"/>
        <v>884.09999999999991</v>
      </c>
      <c r="F45" s="2">
        <f t="shared" si="8"/>
        <v>405.40000000000009</v>
      </c>
      <c r="G45">
        <v>396.79701388888896</v>
      </c>
      <c r="H45" s="2">
        <f t="shared" si="0"/>
        <v>892.70298611111104</v>
      </c>
      <c r="J45">
        <f t="shared" si="1"/>
        <v>1287.7086267069694</v>
      </c>
      <c r="K45" s="2">
        <f t="shared" si="2"/>
        <v>1.7913732930305741</v>
      </c>
      <c r="L45">
        <f t="shared" si="3"/>
        <v>1.7913732930305741</v>
      </c>
      <c r="M45">
        <f t="shared" si="4"/>
        <v>3.2090182749832032</v>
      </c>
      <c r="N45">
        <f t="shared" si="5"/>
        <v>1.3891999170458117E-3</v>
      </c>
    </row>
    <row r="46" spans="1:14" x14ac:dyDescent="0.25">
      <c r="A46" s="5">
        <v>37469</v>
      </c>
      <c r="B46" s="4">
        <v>1387.8</v>
      </c>
      <c r="C46">
        <v>44</v>
      </c>
      <c r="D46" s="2">
        <f t="shared" si="6"/>
        <v>884.0333333333333</v>
      </c>
      <c r="E46" s="2">
        <f t="shared" si="7"/>
        <v>883.58749999999986</v>
      </c>
      <c r="F46" s="2">
        <f t="shared" si="8"/>
        <v>504.21250000000009</v>
      </c>
      <c r="G46">
        <v>475.53784722222224</v>
      </c>
      <c r="H46" s="2">
        <f t="shared" si="0"/>
        <v>912.26215277777771</v>
      </c>
      <c r="J46">
        <f t="shared" si="1"/>
        <v>1368.6042380806912</v>
      </c>
      <c r="K46" s="2">
        <f t="shared" si="2"/>
        <v>19.195761919308779</v>
      </c>
      <c r="L46">
        <f t="shared" si="3"/>
        <v>19.195761919308779</v>
      </c>
      <c r="M46">
        <f t="shared" si="4"/>
        <v>368.47727566278508</v>
      </c>
      <c r="N46">
        <f t="shared" si="5"/>
        <v>1.3831792707384912E-2</v>
      </c>
    </row>
    <row r="47" spans="1:14" x14ac:dyDescent="0.25">
      <c r="A47" s="5">
        <v>37500</v>
      </c>
      <c r="B47" s="4">
        <v>1103.9000000000001</v>
      </c>
      <c r="C47">
        <v>45</v>
      </c>
      <c r="D47" s="2">
        <f t="shared" si="6"/>
        <v>883.14166666666654</v>
      </c>
      <c r="E47" s="2">
        <f t="shared" si="7"/>
        <v>881.86666666666656</v>
      </c>
      <c r="F47" s="2">
        <f t="shared" si="8"/>
        <v>222.03333333333353</v>
      </c>
      <c r="G47">
        <v>237.16451388888882</v>
      </c>
      <c r="H47" s="2">
        <f t="shared" si="0"/>
        <v>866.7354861111113</v>
      </c>
      <c r="J47">
        <f t="shared" si="1"/>
        <v>1132.3856827877462</v>
      </c>
      <c r="K47" s="2">
        <f t="shared" si="2"/>
        <v>-28.4856827877461</v>
      </c>
      <c r="L47">
        <f t="shared" si="3"/>
        <v>28.4856827877461</v>
      </c>
      <c r="M47">
        <f t="shared" si="4"/>
        <v>811.43412388409445</v>
      </c>
      <c r="N47">
        <f t="shared" si="5"/>
        <v>2.5804586273889027E-2</v>
      </c>
    </row>
    <row r="48" spans="1:14" x14ac:dyDescent="0.25">
      <c r="A48" s="5">
        <v>37530</v>
      </c>
      <c r="B48" s="4">
        <v>942.8</v>
      </c>
      <c r="C48">
        <v>46</v>
      </c>
      <c r="D48" s="2">
        <f t="shared" si="6"/>
        <v>880.5916666666667</v>
      </c>
      <c r="E48" s="2">
        <f t="shared" si="7"/>
        <v>881.95416666666665</v>
      </c>
      <c r="F48" s="2">
        <f t="shared" si="8"/>
        <v>60.845833333333303</v>
      </c>
      <c r="G48">
        <v>21.447847222222183</v>
      </c>
      <c r="H48" s="2">
        <f t="shared" si="0"/>
        <v>921.35215277777775</v>
      </c>
      <c r="J48">
        <f t="shared" si="1"/>
        <v>918.82379416146796</v>
      </c>
      <c r="K48" s="2">
        <f t="shared" si="2"/>
        <v>23.976205838531996</v>
      </c>
      <c r="L48">
        <f t="shared" si="3"/>
        <v>23.976205838531996</v>
      </c>
      <c r="M48">
        <f t="shared" si="4"/>
        <v>574.85844641165579</v>
      </c>
      <c r="N48">
        <f t="shared" si="5"/>
        <v>2.543085048635129E-2</v>
      </c>
    </row>
    <row r="49" spans="1:14" x14ac:dyDescent="0.25">
      <c r="A49" s="5">
        <v>37561</v>
      </c>
      <c r="B49" s="4">
        <v>588.4</v>
      </c>
      <c r="C49">
        <v>47</v>
      </c>
      <c r="D49" s="2">
        <f t="shared" si="6"/>
        <v>883.31666666666672</v>
      </c>
      <c r="E49" s="2">
        <f t="shared" si="7"/>
        <v>882.87916666666661</v>
      </c>
      <c r="F49" s="2">
        <f t="shared" si="8"/>
        <v>-294.47916666666663</v>
      </c>
      <c r="G49">
        <v>-318.35548611111113</v>
      </c>
      <c r="H49" s="2">
        <f t="shared" si="0"/>
        <v>906.75548611111117</v>
      </c>
      <c r="J49">
        <f t="shared" si="1"/>
        <v>581.17523886852314</v>
      </c>
      <c r="K49" s="2">
        <f t="shared" si="2"/>
        <v>7.2247611314768392</v>
      </c>
      <c r="L49">
        <f t="shared" si="3"/>
        <v>7.2247611314768392</v>
      </c>
      <c r="M49">
        <f t="shared" si="4"/>
        <v>52.1971734068985</v>
      </c>
      <c r="N49">
        <f t="shared" si="5"/>
        <v>1.2278655899858666E-2</v>
      </c>
    </row>
    <row r="50" spans="1:14" x14ac:dyDescent="0.25">
      <c r="A50" s="5">
        <v>37591</v>
      </c>
      <c r="B50" s="4">
        <v>544.9</v>
      </c>
      <c r="C50">
        <v>48</v>
      </c>
      <c r="D50" s="2">
        <f t="shared" si="6"/>
        <v>882.44166666666661</v>
      </c>
      <c r="E50" s="2">
        <f t="shared" si="7"/>
        <v>887.83749999999986</v>
      </c>
      <c r="F50" s="2">
        <f t="shared" si="8"/>
        <v>-342.93749999999989</v>
      </c>
      <c r="G50">
        <v>-346.34381944444442</v>
      </c>
      <c r="H50" s="2">
        <f t="shared" si="0"/>
        <v>891.2438194444444</v>
      </c>
      <c r="J50">
        <f t="shared" si="1"/>
        <v>555.34168357557826</v>
      </c>
      <c r="K50" s="2">
        <f t="shared" si="2"/>
        <v>-10.441683575578281</v>
      </c>
      <c r="L50">
        <f t="shared" si="3"/>
        <v>10.441683575578281</v>
      </c>
      <c r="M50">
        <f t="shared" si="4"/>
        <v>109.02875589250124</v>
      </c>
      <c r="N50">
        <f t="shared" si="5"/>
        <v>1.9162568499868384E-2</v>
      </c>
    </row>
    <row r="51" spans="1:14" x14ac:dyDescent="0.25">
      <c r="A51" s="5">
        <v>37622</v>
      </c>
      <c r="B51" s="4">
        <v>450.5</v>
      </c>
      <c r="C51">
        <v>49</v>
      </c>
      <c r="D51" s="2">
        <f t="shared" si="6"/>
        <v>893.23333333333323</v>
      </c>
      <c r="E51" s="2">
        <f t="shared" si="7"/>
        <v>892.95833333333326</v>
      </c>
      <c r="F51" s="2">
        <f t="shared" si="8"/>
        <v>-442.45833333333326</v>
      </c>
      <c r="G51">
        <v>-414.80715277777773</v>
      </c>
      <c r="H51" s="2">
        <f t="shared" si="0"/>
        <v>865.30715277777767</v>
      </c>
      <c r="J51">
        <f t="shared" si="1"/>
        <v>489.03312828263341</v>
      </c>
      <c r="K51" s="2">
        <f t="shared" si="2"/>
        <v>-38.533128282633413</v>
      </c>
      <c r="L51">
        <f t="shared" si="3"/>
        <v>38.533128282633413</v>
      </c>
      <c r="M51">
        <f t="shared" si="4"/>
        <v>1484.8019752458831</v>
      </c>
      <c r="N51">
        <f t="shared" si="5"/>
        <v>8.5534136032482611E-2</v>
      </c>
    </row>
    <row r="52" spans="1:14" x14ac:dyDescent="0.25">
      <c r="A52" s="5">
        <v>37653</v>
      </c>
      <c r="B52" s="4">
        <v>530</v>
      </c>
      <c r="C52">
        <v>50</v>
      </c>
      <c r="D52" s="2">
        <f t="shared" si="6"/>
        <v>892.68333333333328</v>
      </c>
      <c r="E52" s="2">
        <f t="shared" si="7"/>
        <v>892.80833333333339</v>
      </c>
      <c r="F52" s="2">
        <f t="shared" si="8"/>
        <v>-362.80833333333339</v>
      </c>
      <c r="G52">
        <v>-337.15631944444442</v>
      </c>
      <c r="H52" s="2">
        <f t="shared" si="0"/>
        <v>867.15631944444442</v>
      </c>
      <c r="J52">
        <f t="shared" si="1"/>
        <v>568.83873965635519</v>
      </c>
      <c r="K52" s="2">
        <f t="shared" si="2"/>
        <v>-38.838739656355187</v>
      </c>
      <c r="L52">
        <f t="shared" si="3"/>
        <v>38.838739656355187</v>
      </c>
      <c r="M52">
        <f t="shared" si="4"/>
        <v>1508.447698094137</v>
      </c>
      <c r="N52">
        <f t="shared" si="5"/>
        <v>7.3280640861047519E-2</v>
      </c>
    </row>
    <row r="53" spans="1:14" x14ac:dyDescent="0.25">
      <c r="A53" s="5">
        <v>37681</v>
      </c>
      <c r="B53" s="4">
        <v>702.1</v>
      </c>
      <c r="C53">
        <v>51</v>
      </c>
      <c r="D53" s="2">
        <f t="shared" si="6"/>
        <v>892.93333333333339</v>
      </c>
      <c r="E53" s="2">
        <f t="shared" si="7"/>
        <v>892.57916666666665</v>
      </c>
      <c r="F53" s="2">
        <f t="shared" si="8"/>
        <v>-190.47916666666663</v>
      </c>
      <c r="G53">
        <v>-175.69298611111111</v>
      </c>
      <c r="H53" s="2">
        <f t="shared" si="0"/>
        <v>877.79298611111108</v>
      </c>
      <c r="J53">
        <f t="shared" si="1"/>
        <v>732.4568510300769</v>
      </c>
      <c r="K53" s="2">
        <f t="shared" si="2"/>
        <v>-30.356851030076882</v>
      </c>
      <c r="L53">
        <f t="shared" si="3"/>
        <v>30.356851030076882</v>
      </c>
      <c r="M53">
        <f t="shared" si="4"/>
        <v>921.53840446227991</v>
      </c>
      <c r="N53">
        <f t="shared" si="5"/>
        <v>4.3237218387803561E-2</v>
      </c>
    </row>
    <row r="54" spans="1:14" x14ac:dyDescent="0.25">
      <c r="A54" s="5">
        <v>37712</v>
      </c>
      <c r="B54" s="4">
        <v>894.7</v>
      </c>
      <c r="C54">
        <v>52</v>
      </c>
      <c r="D54" s="2">
        <f t="shared" si="6"/>
        <v>892.22499999999991</v>
      </c>
      <c r="E54" s="2">
        <f t="shared" si="7"/>
        <v>892.61249999999995</v>
      </c>
      <c r="F54" s="2">
        <f t="shared" si="8"/>
        <v>2.0875000000000909</v>
      </c>
      <c r="G54">
        <v>32.568680555555581</v>
      </c>
      <c r="H54" s="2">
        <f t="shared" si="0"/>
        <v>862.13131944444444</v>
      </c>
      <c r="J54">
        <f t="shared" si="1"/>
        <v>942.87329573713203</v>
      </c>
      <c r="K54" s="2">
        <f t="shared" si="2"/>
        <v>-48.17329573713198</v>
      </c>
      <c r="L54">
        <f t="shared" si="3"/>
        <v>48.17329573713198</v>
      </c>
      <c r="M54">
        <f t="shared" si="4"/>
        <v>2320.666422177178</v>
      </c>
      <c r="N54">
        <f t="shared" si="5"/>
        <v>5.3842959357473991E-2</v>
      </c>
    </row>
    <row r="55" spans="1:14" x14ac:dyDescent="0.25">
      <c r="A55" s="5">
        <v>37742</v>
      </c>
      <c r="B55" s="4">
        <v>1056.4000000000001</v>
      </c>
      <c r="C55">
        <v>53</v>
      </c>
      <c r="D55" s="2">
        <f t="shared" si="6"/>
        <v>893</v>
      </c>
      <c r="E55" s="2">
        <f t="shared" si="7"/>
        <v>893.15000000000009</v>
      </c>
      <c r="F55" s="2">
        <f t="shared" si="8"/>
        <v>163.25</v>
      </c>
      <c r="G55">
        <v>159.41784722222226</v>
      </c>
      <c r="H55" s="2">
        <f t="shared" si="0"/>
        <v>896.98215277777786</v>
      </c>
      <c r="J55">
        <f t="shared" si="1"/>
        <v>1071.8772404441872</v>
      </c>
      <c r="K55" s="2">
        <f t="shared" si="2"/>
        <v>-15.477240444187146</v>
      </c>
      <c r="L55">
        <f t="shared" si="3"/>
        <v>15.477240444187146</v>
      </c>
      <c r="M55">
        <f t="shared" si="4"/>
        <v>239.54497176718232</v>
      </c>
      <c r="N55">
        <f t="shared" si="5"/>
        <v>1.4650928099382E-2</v>
      </c>
    </row>
    <row r="56" spans="1:14" x14ac:dyDescent="0.25">
      <c r="A56" s="5">
        <v>37773</v>
      </c>
      <c r="B56" s="4">
        <v>1227.8</v>
      </c>
      <c r="C56">
        <v>54</v>
      </c>
      <c r="D56" s="2">
        <f t="shared" si="6"/>
        <v>893.30000000000018</v>
      </c>
      <c r="E56" s="2">
        <f t="shared" si="7"/>
        <v>895.47500000000014</v>
      </c>
      <c r="F56" s="2">
        <f t="shared" si="8"/>
        <v>332.32499999999982</v>
      </c>
      <c r="G56">
        <v>269.4220138888889</v>
      </c>
      <c r="H56" s="2">
        <f t="shared" si="0"/>
        <v>958.37798611111111</v>
      </c>
      <c r="J56">
        <f t="shared" si="1"/>
        <v>1184.0361851512423</v>
      </c>
      <c r="K56" s="2">
        <f t="shared" si="2"/>
        <v>43.763814848757647</v>
      </c>
      <c r="L56">
        <f t="shared" si="3"/>
        <v>43.763814848757647</v>
      </c>
      <c r="M56">
        <f t="shared" si="4"/>
        <v>1915.2714901163404</v>
      </c>
      <c r="N56">
        <f t="shared" si="5"/>
        <v>3.5644090933993851E-2</v>
      </c>
    </row>
    <row r="57" spans="1:14" x14ac:dyDescent="0.25">
      <c r="A57" s="5">
        <v>37803</v>
      </c>
      <c r="B57" s="4">
        <v>1282.9000000000001</v>
      </c>
      <c r="C57">
        <v>55</v>
      </c>
      <c r="D57" s="2">
        <f t="shared" si="6"/>
        <v>897.65000000000009</v>
      </c>
      <c r="E57" s="2">
        <f t="shared" si="7"/>
        <v>899.03750000000014</v>
      </c>
      <c r="F57" s="2">
        <f t="shared" si="8"/>
        <v>383.86249999999995</v>
      </c>
      <c r="G57">
        <v>396.79701388888896</v>
      </c>
      <c r="H57" s="2">
        <f t="shared" si="0"/>
        <v>886.10298611111114</v>
      </c>
      <c r="J57">
        <f t="shared" si="1"/>
        <v>1313.5659631916308</v>
      </c>
      <c r="K57" s="2">
        <f t="shared" si="2"/>
        <v>-30.665963191630681</v>
      </c>
      <c r="L57">
        <f t="shared" si="3"/>
        <v>30.665963191630681</v>
      </c>
      <c r="M57">
        <f t="shared" si="4"/>
        <v>940.40129847044773</v>
      </c>
      <c r="N57">
        <f t="shared" si="5"/>
        <v>2.3903627088339447E-2</v>
      </c>
    </row>
    <row r="58" spans="1:14" x14ac:dyDescent="0.25">
      <c r="A58" s="5">
        <v>37834</v>
      </c>
      <c r="B58" s="4">
        <v>1390.8</v>
      </c>
      <c r="C58">
        <v>56</v>
      </c>
      <c r="D58" s="2">
        <f t="shared" si="6"/>
        <v>900.42500000000007</v>
      </c>
      <c r="E58" s="2">
        <f t="shared" si="7"/>
        <v>902.92500000000007</v>
      </c>
      <c r="F58" s="2">
        <f t="shared" si="8"/>
        <v>487.87499999999989</v>
      </c>
      <c r="G58">
        <v>475.53784722222224</v>
      </c>
      <c r="H58" s="2">
        <f t="shared" si="0"/>
        <v>915.26215277777771</v>
      </c>
      <c r="J58">
        <f t="shared" si="1"/>
        <v>1394.4615745653525</v>
      </c>
      <c r="K58" s="2">
        <f t="shared" si="2"/>
        <v>-3.6615745653525664</v>
      </c>
      <c r="L58">
        <f t="shared" si="3"/>
        <v>3.6615745653525664</v>
      </c>
      <c r="M58">
        <f t="shared" si="4"/>
        <v>13.407128297636836</v>
      </c>
      <c r="N58">
        <f t="shared" si="5"/>
        <v>2.6327110766124293E-3</v>
      </c>
    </row>
    <row r="59" spans="1:14" x14ac:dyDescent="0.25">
      <c r="A59" s="5">
        <v>37865</v>
      </c>
      <c r="B59" s="4">
        <v>1095.4000000000001</v>
      </c>
      <c r="C59">
        <v>57</v>
      </c>
      <c r="D59" s="2">
        <f t="shared" si="6"/>
        <v>905.42500000000007</v>
      </c>
      <c r="E59" s="2">
        <f t="shared" si="7"/>
        <v>908.35</v>
      </c>
      <c r="F59" s="2">
        <f t="shared" si="8"/>
        <v>187.05000000000007</v>
      </c>
      <c r="G59">
        <v>237.16451388888882</v>
      </c>
      <c r="H59" s="2">
        <f t="shared" si="0"/>
        <v>858.2354861111113</v>
      </c>
      <c r="J59">
        <f t="shared" si="1"/>
        <v>1158.2430192724075</v>
      </c>
      <c r="K59" s="2">
        <f t="shared" si="2"/>
        <v>-62.843019272407446</v>
      </c>
      <c r="L59">
        <f t="shared" si="3"/>
        <v>62.843019272407446</v>
      </c>
      <c r="M59">
        <f t="shared" si="4"/>
        <v>3949.2450712721738</v>
      </c>
      <c r="N59">
        <f t="shared" si="5"/>
        <v>5.7369928128909474E-2</v>
      </c>
    </row>
    <row r="60" spans="1:14" x14ac:dyDescent="0.25">
      <c r="A60" s="5">
        <v>37895</v>
      </c>
      <c r="B60" s="4">
        <v>952.1</v>
      </c>
      <c r="C60">
        <v>58</v>
      </c>
      <c r="D60" s="2">
        <f t="shared" si="6"/>
        <v>911.27499999999998</v>
      </c>
      <c r="E60" s="2">
        <f t="shared" si="7"/>
        <v>915.60416666666663</v>
      </c>
      <c r="F60" s="2">
        <f t="shared" si="8"/>
        <v>36.495833333333394</v>
      </c>
      <c r="G60">
        <v>21.447847222222183</v>
      </c>
      <c r="H60" s="2">
        <f t="shared" si="0"/>
        <v>930.65215277777781</v>
      </c>
      <c r="J60">
        <f t="shared" si="1"/>
        <v>944.6811306461293</v>
      </c>
      <c r="K60" s="2">
        <f t="shared" si="2"/>
        <v>7.4188693538707184</v>
      </c>
      <c r="L60">
        <f t="shared" si="3"/>
        <v>7.4188693538707184</v>
      </c>
      <c r="M60">
        <f t="shared" si="4"/>
        <v>55.039622489802134</v>
      </c>
      <c r="N60">
        <f t="shared" si="5"/>
        <v>7.7921114944551183E-3</v>
      </c>
    </row>
    <row r="61" spans="1:14" x14ac:dyDescent="0.25">
      <c r="A61" s="5">
        <v>37926</v>
      </c>
      <c r="B61" s="4">
        <v>592</v>
      </c>
      <c r="C61">
        <v>59</v>
      </c>
      <c r="D61" s="2">
        <f t="shared" si="6"/>
        <v>919.93333333333328</v>
      </c>
      <c r="E61" s="2">
        <f t="shared" si="7"/>
        <v>923.94583333333344</v>
      </c>
      <c r="F61" s="2">
        <f t="shared" si="8"/>
        <v>-331.94583333333344</v>
      </c>
      <c r="G61">
        <v>-318.35548611111113</v>
      </c>
      <c r="H61" s="2">
        <f t="shared" si="0"/>
        <v>910.35548611111108</v>
      </c>
      <c r="J61">
        <f t="shared" si="1"/>
        <v>607.03257535318448</v>
      </c>
      <c r="K61" s="2">
        <f t="shared" si="2"/>
        <v>-15.032575353184484</v>
      </c>
      <c r="L61">
        <f t="shared" si="3"/>
        <v>15.032575353184484</v>
      </c>
      <c r="M61">
        <f t="shared" si="4"/>
        <v>225.97832174916962</v>
      </c>
      <c r="N61">
        <f t="shared" si="5"/>
        <v>2.5392863772271089E-2</v>
      </c>
    </row>
    <row r="62" spans="1:14" x14ac:dyDescent="0.25">
      <c r="A62" s="5">
        <v>37956</v>
      </c>
      <c r="B62" s="4">
        <v>597.1</v>
      </c>
      <c r="C62">
        <v>60</v>
      </c>
      <c r="D62" s="2">
        <f t="shared" si="6"/>
        <v>927.95833333333348</v>
      </c>
      <c r="E62" s="2">
        <f t="shared" si="7"/>
        <v>927.16666666666674</v>
      </c>
      <c r="F62" s="2">
        <f t="shared" si="8"/>
        <v>-330.06666666666672</v>
      </c>
      <c r="G62">
        <v>-346.34381944444442</v>
      </c>
      <c r="H62" s="2">
        <f t="shared" si="0"/>
        <v>943.44381944444444</v>
      </c>
      <c r="J62">
        <f t="shared" si="1"/>
        <v>581.1990200602396</v>
      </c>
      <c r="K62" s="2">
        <f t="shared" si="2"/>
        <v>15.900979939760418</v>
      </c>
      <c r="L62">
        <f t="shared" si="3"/>
        <v>15.900979939760418</v>
      </c>
      <c r="M62">
        <f t="shared" si="4"/>
        <v>252.84116304466323</v>
      </c>
      <c r="N62">
        <f t="shared" si="5"/>
        <v>2.6630346574711802E-2</v>
      </c>
    </row>
    <row r="63" spans="1:14" x14ac:dyDescent="0.25">
      <c r="A63" s="5">
        <v>37987</v>
      </c>
      <c r="B63" s="4">
        <v>483.8</v>
      </c>
      <c r="C63">
        <v>61</v>
      </c>
      <c r="D63" s="2">
        <f t="shared" si="6"/>
        <v>926.375</v>
      </c>
      <c r="E63" s="2">
        <f t="shared" si="7"/>
        <v>929.54583333333335</v>
      </c>
      <c r="F63" s="2">
        <f t="shared" si="8"/>
        <v>-445.74583333333334</v>
      </c>
      <c r="G63">
        <v>-414.80715277777773</v>
      </c>
      <c r="H63" s="2">
        <f t="shared" si="0"/>
        <v>898.60715277777774</v>
      </c>
      <c r="J63">
        <f t="shared" si="1"/>
        <v>514.89046476729482</v>
      </c>
      <c r="K63" s="2">
        <f t="shared" si="2"/>
        <v>-31.090464767294804</v>
      </c>
      <c r="L63">
        <f t="shared" si="3"/>
        <v>31.090464767294804</v>
      </c>
      <c r="M63">
        <f t="shared" si="4"/>
        <v>966.61699944639963</v>
      </c>
      <c r="N63">
        <f t="shared" si="5"/>
        <v>6.4263052433432832E-2</v>
      </c>
    </row>
    <row r="64" spans="1:14" x14ac:dyDescent="0.25">
      <c r="A64" s="5">
        <v>38018</v>
      </c>
      <c r="B64" s="4">
        <v>590</v>
      </c>
      <c r="C64">
        <v>62</v>
      </c>
      <c r="D64" s="2">
        <f t="shared" si="6"/>
        <v>932.7166666666667</v>
      </c>
      <c r="E64" s="2">
        <f t="shared" si="7"/>
        <v>935.83333333333326</v>
      </c>
      <c r="F64" s="2">
        <f t="shared" si="8"/>
        <v>-345.83333333333326</v>
      </c>
      <c r="G64">
        <v>-337.15631944444442</v>
      </c>
      <c r="H64" s="2">
        <f t="shared" si="0"/>
        <v>927.15631944444442</v>
      </c>
      <c r="J64">
        <f t="shared" si="1"/>
        <v>594.69607614101653</v>
      </c>
      <c r="K64" s="2">
        <f t="shared" si="2"/>
        <v>-4.6960761410165333</v>
      </c>
      <c r="L64">
        <f t="shared" si="3"/>
        <v>4.6960761410165333</v>
      </c>
      <c r="M64">
        <f t="shared" si="4"/>
        <v>22.053131122224734</v>
      </c>
      <c r="N64">
        <f t="shared" si="5"/>
        <v>7.9594510864686996E-3</v>
      </c>
    </row>
    <row r="65" spans="1:14" x14ac:dyDescent="0.25">
      <c r="A65" s="5">
        <v>38047</v>
      </c>
      <c r="B65" s="4">
        <v>772.3</v>
      </c>
      <c r="C65">
        <v>63</v>
      </c>
      <c r="D65" s="2">
        <f t="shared" si="6"/>
        <v>938.94999999999993</v>
      </c>
      <c r="E65" s="2">
        <f t="shared" si="7"/>
        <v>942.6583333333333</v>
      </c>
      <c r="F65" s="2">
        <f t="shared" si="8"/>
        <v>-170.35833333333335</v>
      </c>
      <c r="G65">
        <v>-175.69298611111111</v>
      </c>
      <c r="H65" s="2">
        <f t="shared" si="0"/>
        <v>947.99298611111112</v>
      </c>
      <c r="J65">
        <f t="shared" si="1"/>
        <v>758.31418751473825</v>
      </c>
      <c r="K65" s="2">
        <f t="shared" si="2"/>
        <v>13.985812485261704</v>
      </c>
      <c r="L65">
        <f t="shared" si="3"/>
        <v>13.985812485261704</v>
      </c>
      <c r="M65">
        <f t="shared" si="4"/>
        <v>195.60295087290217</v>
      </c>
      <c r="N65">
        <f t="shared" si="5"/>
        <v>1.8109300123348056E-2</v>
      </c>
    </row>
    <row r="66" spans="1:14" x14ac:dyDescent="0.25">
      <c r="A66" s="5">
        <v>38078</v>
      </c>
      <c r="B66" s="4">
        <v>998.6</v>
      </c>
      <c r="C66">
        <v>64</v>
      </c>
      <c r="D66" s="2">
        <f t="shared" si="6"/>
        <v>946.36666666666679</v>
      </c>
      <c r="E66" s="2">
        <f t="shared" si="7"/>
        <v>949.85833333333335</v>
      </c>
      <c r="F66" s="2">
        <f t="shared" si="8"/>
        <v>48.741666666666674</v>
      </c>
      <c r="G66">
        <v>32.568680555555581</v>
      </c>
      <c r="H66" s="2">
        <f t="shared" si="0"/>
        <v>966.03131944444442</v>
      </c>
      <c r="J66">
        <f t="shared" si="1"/>
        <v>968.73063222179348</v>
      </c>
      <c r="K66" s="2">
        <f t="shared" si="2"/>
        <v>29.869367778206538</v>
      </c>
      <c r="L66">
        <f t="shared" si="3"/>
        <v>29.869367778206538</v>
      </c>
      <c r="M66">
        <f t="shared" si="4"/>
        <v>892.17913146976298</v>
      </c>
      <c r="N66">
        <f t="shared" si="5"/>
        <v>2.9911243519133324E-2</v>
      </c>
    </row>
    <row r="67" spans="1:14" x14ac:dyDescent="0.25">
      <c r="A67" s="5">
        <v>38108</v>
      </c>
      <c r="B67" s="4">
        <v>1152.7</v>
      </c>
      <c r="C67">
        <v>65</v>
      </c>
      <c r="D67" s="2">
        <f t="shared" si="6"/>
        <v>953.34999999999991</v>
      </c>
      <c r="E67" s="2">
        <f t="shared" si="7"/>
        <v>956.37916666666661</v>
      </c>
      <c r="F67" s="2">
        <f t="shared" si="8"/>
        <v>196.32083333333344</v>
      </c>
      <c r="G67">
        <v>159.41784722222226</v>
      </c>
      <c r="H67" s="2">
        <f t="shared" si="0"/>
        <v>993.28215277777781</v>
      </c>
      <c r="J67">
        <f t="shared" si="1"/>
        <v>1097.7345769288486</v>
      </c>
      <c r="K67" s="2">
        <f t="shared" si="2"/>
        <v>54.965423071151463</v>
      </c>
      <c r="L67">
        <f t="shared" si="3"/>
        <v>54.965423071151463</v>
      </c>
      <c r="M67">
        <f t="shared" si="4"/>
        <v>3021.1977333906693</v>
      </c>
      <c r="N67">
        <f t="shared" si="5"/>
        <v>4.7684066167390876E-2</v>
      </c>
    </row>
    <row r="68" spans="1:14" x14ac:dyDescent="0.25">
      <c r="A68" s="5">
        <v>38139</v>
      </c>
      <c r="B68" s="4">
        <v>1208.8</v>
      </c>
      <c r="C68">
        <v>66</v>
      </c>
      <c r="D68" s="2">
        <f t="shared" si="6"/>
        <v>959.4083333333333</v>
      </c>
      <c r="E68" s="2">
        <f t="shared" si="7"/>
        <v>960.45</v>
      </c>
      <c r="F68" s="2">
        <f>B68-E68</f>
        <v>248.34999999999991</v>
      </c>
      <c r="G68">
        <v>269.4220138888889</v>
      </c>
      <c r="H68" s="2">
        <f t="shared" ref="H68:H74" si="9">B68-G68</f>
        <v>939.37798611111111</v>
      </c>
      <c r="J68">
        <f t="shared" ref="J68:J86" si="10">P$3+P$4*C68+G68</f>
        <v>1209.8935216359037</v>
      </c>
      <c r="K68" s="2">
        <f t="shared" ref="K68:K86" si="11">B68-J68</f>
        <v>-1.0935216359036986</v>
      </c>
      <c r="L68">
        <f t="shared" ref="L68:L86" si="12">ABS(K68)</f>
        <v>1.0935216359036986</v>
      </c>
      <c r="M68">
        <f t="shared" ref="M68:M86" si="13">L68^2</f>
        <v>1.195789568189501</v>
      </c>
      <c r="N68">
        <f t="shared" ref="N68:N86" si="14">L68/B68</f>
        <v>9.0463404690908228E-4</v>
      </c>
    </row>
    <row r="69" spans="1:14" x14ac:dyDescent="0.25">
      <c r="A69" s="5">
        <v>38169</v>
      </c>
      <c r="B69" s="4">
        <v>1359</v>
      </c>
      <c r="C69">
        <v>67</v>
      </c>
      <c r="D69" s="2">
        <f t="shared" si="6"/>
        <v>961.49166666666667</v>
      </c>
      <c r="G69">
        <v>396.79701388888896</v>
      </c>
      <c r="H69" s="2">
        <f t="shared" si="9"/>
        <v>962.20298611111104</v>
      </c>
      <c r="J69">
        <f t="shared" si="10"/>
        <v>1339.4232996762921</v>
      </c>
      <c r="K69" s="2">
        <f t="shared" si="11"/>
        <v>19.576700323707882</v>
      </c>
      <c r="L69">
        <f t="shared" si="12"/>
        <v>19.576700323707882</v>
      </c>
      <c r="M69">
        <f t="shared" si="13"/>
        <v>383.2471955642643</v>
      </c>
      <c r="N69">
        <f t="shared" si="14"/>
        <v>1.4405224667923386E-2</v>
      </c>
    </row>
    <row r="70" spans="1:14" x14ac:dyDescent="0.25">
      <c r="A70" s="5">
        <v>38200</v>
      </c>
      <c r="B70" s="4">
        <v>1465.6</v>
      </c>
      <c r="C70">
        <v>68</v>
      </c>
      <c r="D70" s="2"/>
      <c r="G70">
        <v>475.53784722222224</v>
      </c>
      <c r="H70" s="2">
        <f t="shared" si="9"/>
        <v>990.06215277777767</v>
      </c>
      <c r="J70">
        <f t="shared" si="10"/>
        <v>1420.3189110500139</v>
      </c>
      <c r="K70" s="2">
        <f t="shared" si="11"/>
        <v>45.281088949986042</v>
      </c>
      <c r="L70">
        <f t="shared" si="12"/>
        <v>45.281088949986042</v>
      </c>
      <c r="M70">
        <f t="shared" si="13"/>
        <v>2050.3770164965481</v>
      </c>
      <c r="N70">
        <f t="shared" si="14"/>
        <v>3.089593951281799E-2</v>
      </c>
    </row>
    <row r="71" spans="1:14" x14ac:dyDescent="0.25">
      <c r="A71" s="5">
        <v>38231</v>
      </c>
      <c r="B71" s="4">
        <v>1184.4000000000001</v>
      </c>
      <c r="C71">
        <v>69</v>
      </c>
      <c r="D71" s="2"/>
      <c r="G71">
        <v>237.16451388888882</v>
      </c>
      <c r="H71" s="2">
        <f t="shared" si="9"/>
        <v>947.2354861111113</v>
      </c>
      <c r="J71">
        <f t="shared" si="10"/>
        <v>1184.1003557570689</v>
      </c>
      <c r="K71" s="2">
        <f t="shared" si="11"/>
        <v>0.29964424293120828</v>
      </c>
      <c r="L71">
        <f t="shared" si="12"/>
        <v>0.29964424293120828</v>
      </c>
      <c r="M71">
        <f t="shared" si="13"/>
        <v>8.978667232181696E-2</v>
      </c>
      <c r="N71">
        <f t="shared" si="14"/>
        <v>2.5299243746302621E-4</v>
      </c>
    </row>
    <row r="72" spans="1:14" x14ac:dyDescent="0.25">
      <c r="A72" s="5">
        <v>38261</v>
      </c>
      <c r="B72" s="4">
        <v>1035.9000000000001</v>
      </c>
      <c r="C72">
        <v>70</v>
      </c>
      <c r="D72" s="2"/>
      <c r="G72">
        <v>21.447847222222183</v>
      </c>
      <c r="H72" s="2">
        <f t="shared" si="9"/>
        <v>1014.4521527777779</v>
      </c>
      <c r="J72">
        <f t="shared" si="10"/>
        <v>970.53846713079076</v>
      </c>
      <c r="K72" s="2">
        <f t="shared" si="11"/>
        <v>65.361532869209327</v>
      </c>
      <c r="L72">
        <f t="shared" si="12"/>
        <v>65.361532869209327</v>
      </c>
      <c r="M72">
        <f t="shared" si="13"/>
        <v>4272.1299790127314</v>
      </c>
      <c r="N72">
        <f t="shared" si="14"/>
        <v>6.3096373075788512E-2</v>
      </c>
    </row>
    <row r="73" spans="1:14" x14ac:dyDescent="0.25">
      <c r="A73" s="5">
        <v>38292</v>
      </c>
      <c r="B73" s="4">
        <v>664.7</v>
      </c>
      <c r="C73">
        <v>71</v>
      </c>
      <c r="D73" s="2"/>
      <c r="G73">
        <v>-318.35548611111113</v>
      </c>
      <c r="H73" s="2">
        <f t="shared" si="9"/>
        <v>983.05548611111112</v>
      </c>
      <c r="J73">
        <f t="shared" si="10"/>
        <v>632.88991183784583</v>
      </c>
      <c r="K73" s="2">
        <f t="shared" si="11"/>
        <v>31.810088162154216</v>
      </c>
      <c r="L73">
        <f t="shared" si="12"/>
        <v>31.810088162154216</v>
      </c>
      <c r="M73">
        <f t="shared" si="13"/>
        <v>1011.8817088840237</v>
      </c>
      <c r="N73">
        <f t="shared" si="14"/>
        <v>4.7856308352872294E-2</v>
      </c>
    </row>
    <row r="74" spans="1:14" x14ac:dyDescent="0.25">
      <c r="A74" s="5">
        <v>38322</v>
      </c>
      <c r="B74" s="4">
        <v>622.1</v>
      </c>
      <c r="C74">
        <v>72</v>
      </c>
      <c r="D74" s="2"/>
      <c r="G74">
        <v>-346.34381944444442</v>
      </c>
      <c r="H74" s="2">
        <f t="shared" si="9"/>
        <v>968.44381944444444</v>
      </c>
      <c r="J74">
        <f t="shared" si="10"/>
        <v>607.05635654490106</v>
      </c>
      <c r="K74" s="2">
        <f t="shared" si="11"/>
        <v>15.043643455098959</v>
      </c>
      <c r="L74">
        <f t="shared" si="12"/>
        <v>15.043643455098959</v>
      </c>
      <c r="M74">
        <f t="shared" si="13"/>
        <v>226.31120840414175</v>
      </c>
      <c r="N74">
        <f t="shared" si="14"/>
        <v>2.4182034166691783E-2</v>
      </c>
    </row>
    <row r="75" spans="1:14" s="11" customFormat="1" x14ac:dyDescent="0.25">
      <c r="A75" s="9">
        <v>38353</v>
      </c>
      <c r="B75" s="10">
        <v>540.5</v>
      </c>
      <c r="C75" s="11">
        <v>73</v>
      </c>
      <c r="D75" s="12"/>
      <c r="G75" s="11">
        <v>-414.80715277777773</v>
      </c>
      <c r="J75" s="11">
        <f t="shared" si="10"/>
        <v>540.74780125195616</v>
      </c>
      <c r="K75" s="12">
        <f t="shared" si="11"/>
        <v>-0.24780125195616165</v>
      </c>
      <c r="L75" s="11">
        <f t="shared" si="12"/>
        <v>0.24780125195616165</v>
      </c>
      <c r="M75" s="11">
        <f t="shared" si="13"/>
        <v>6.1405460471041111E-2</v>
      </c>
      <c r="N75" s="11">
        <f t="shared" si="14"/>
        <v>4.5846670112148317E-4</v>
      </c>
    </row>
    <row r="76" spans="1:14" s="11" customFormat="1" x14ac:dyDescent="0.25">
      <c r="A76" s="9">
        <v>38384</v>
      </c>
      <c r="B76" s="10">
        <v>612.1</v>
      </c>
      <c r="C76" s="11">
        <v>74</v>
      </c>
      <c r="D76" s="12"/>
      <c r="G76" s="11">
        <v>-337.15631944444442</v>
      </c>
      <c r="J76" s="11">
        <f t="shared" si="10"/>
        <v>620.55341262567788</v>
      </c>
      <c r="K76" s="12">
        <f t="shared" si="11"/>
        <v>-8.4534126256778563</v>
      </c>
      <c r="L76" s="11">
        <f t="shared" si="12"/>
        <v>8.4534126256778563</v>
      </c>
      <c r="M76" s="11">
        <f t="shared" si="13"/>
        <v>71.460185019969785</v>
      </c>
      <c r="N76" s="11">
        <f t="shared" si="14"/>
        <v>1.3810509109096317E-2</v>
      </c>
    </row>
    <row r="77" spans="1:14" s="11" customFormat="1" x14ac:dyDescent="0.25">
      <c r="A77" s="9">
        <v>38412</v>
      </c>
      <c r="B77" s="10">
        <v>783.6</v>
      </c>
      <c r="C77" s="11">
        <v>75</v>
      </c>
      <c r="D77" s="12"/>
      <c r="G77" s="11">
        <v>-175.69298611111111</v>
      </c>
      <c r="J77" s="11">
        <f t="shared" si="10"/>
        <v>784.1715239993996</v>
      </c>
      <c r="K77" s="12">
        <f t="shared" si="11"/>
        <v>-0.57152399939957377</v>
      </c>
      <c r="L77" s="11">
        <f t="shared" si="12"/>
        <v>0.57152399939957377</v>
      </c>
      <c r="M77" s="11">
        <f t="shared" si="13"/>
        <v>0.32663968188968401</v>
      </c>
      <c r="N77" s="11">
        <f t="shared" si="14"/>
        <v>7.2935681393513751E-4</v>
      </c>
    </row>
    <row r="78" spans="1:14" s="11" customFormat="1" x14ac:dyDescent="0.25">
      <c r="A78" s="9">
        <v>38443</v>
      </c>
      <c r="B78" s="10">
        <v>930.8</v>
      </c>
      <c r="C78" s="11">
        <v>76</v>
      </c>
      <c r="D78" s="12"/>
      <c r="G78" s="11">
        <v>32.568680555555581</v>
      </c>
      <c r="J78" s="11">
        <f t="shared" si="10"/>
        <v>994.58796870645483</v>
      </c>
      <c r="K78" s="12">
        <f t="shared" si="11"/>
        <v>-63.787968706454876</v>
      </c>
      <c r="L78" s="11">
        <f t="shared" si="12"/>
        <v>63.787968706454876</v>
      </c>
      <c r="M78" s="11">
        <f t="shared" si="13"/>
        <v>4068.9049516956666</v>
      </c>
      <c r="N78" s="11">
        <f t="shared" si="14"/>
        <v>6.8530262899070563E-2</v>
      </c>
    </row>
    <row r="79" spans="1:14" s="11" customFormat="1" x14ac:dyDescent="0.25">
      <c r="A79" s="9">
        <v>38473</v>
      </c>
      <c r="B79" s="10">
        <v>1233.3</v>
      </c>
      <c r="C79" s="11">
        <v>77</v>
      </c>
      <c r="D79" s="12"/>
      <c r="G79" s="11">
        <v>159.41784722222226</v>
      </c>
      <c r="J79" s="11">
        <f t="shared" si="10"/>
        <v>1123.5919134135099</v>
      </c>
      <c r="K79" s="12">
        <f t="shared" si="11"/>
        <v>109.70808658649003</v>
      </c>
      <c r="L79" s="11">
        <f t="shared" si="12"/>
        <v>109.70808658649003</v>
      </c>
      <c r="M79" s="11">
        <f t="shared" si="13"/>
        <v>12035.864262468793</v>
      </c>
      <c r="N79" s="11">
        <f t="shared" si="14"/>
        <v>8.8954906824365548E-2</v>
      </c>
    </row>
    <row r="80" spans="1:14" s="11" customFormat="1" x14ac:dyDescent="0.25">
      <c r="A80" s="9">
        <v>38504</v>
      </c>
      <c r="B80" s="10">
        <v>1288.8</v>
      </c>
      <c r="C80" s="11">
        <v>78</v>
      </c>
      <c r="G80" s="11">
        <v>269.4220138888889</v>
      </c>
      <c r="J80" s="11">
        <f t="shared" si="10"/>
        <v>1235.750858120565</v>
      </c>
      <c r="K80" s="12">
        <f t="shared" si="11"/>
        <v>53.049141879434956</v>
      </c>
      <c r="L80" s="11">
        <f t="shared" si="12"/>
        <v>53.049141879434956</v>
      </c>
      <c r="M80" s="11">
        <f t="shared" si="13"/>
        <v>2814.2114541444198</v>
      </c>
      <c r="N80" s="11">
        <f t="shared" si="14"/>
        <v>4.1161655710300248E-2</v>
      </c>
    </row>
    <row r="81" spans="1:14" s="11" customFormat="1" x14ac:dyDescent="0.25">
      <c r="A81" s="9">
        <v>38534</v>
      </c>
      <c r="B81" s="10">
        <v>1488.6</v>
      </c>
      <c r="C81" s="11">
        <v>79</v>
      </c>
      <c r="G81" s="11">
        <v>396.79701388888896</v>
      </c>
      <c r="J81" s="11">
        <f t="shared" si="10"/>
        <v>1365.2806361609537</v>
      </c>
      <c r="K81" s="12">
        <f t="shared" si="11"/>
        <v>123.31936383904622</v>
      </c>
      <c r="L81" s="11">
        <f t="shared" si="12"/>
        <v>123.31936383904622</v>
      </c>
      <c r="M81" s="11">
        <f t="shared" si="13"/>
        <v>15207.66549766706</v>
      </c>
      <c r="N81" s="11">
        <f t="shared" si="14"/>
        <v>8.2842512319660236E-2</v>
      </c>
    </row>
    <row r="82" spans="1:14" s="11" customFormat="1" x14ac:dyDescent="0.25">
      <c r="A82" s="9">
        <v>38565</v>
      </c>
      <c r="B82" s="10">
        <v>1578.1</v>
      </c>
      <c r="C82" s="11">
        <v>80</v>
      </c>
      <c r="G82" s="11">
        <v>475.53784722222224</v>
      </c>
      <c r="J82" s="11">
        <f t="shared" si="10"/>
        <v>1446.1762475346754</v>
      </c>
      <c r="K82" s="12">
        <f t="shared" si="11"/>
        <v>131.92375246532447</v>
      </c>
      <c r="L82" s="11">
        <f t="shared" si="12"/>
        <v>131.92375246532447</v>
      </c>
      <c r="M82" s="11">
        <f t="shared" si="13"/>
        <v>17403.876464532204</v>
      </c>
      <c r="N82" s="11">
        <f t="shared" si="14"/>
        <v>8.3596573389090975E-2</v>
      </c>
    </row>
    <row r="83" spans="1:14" s="11" customFormat="1" x14ac:dyDescent="0.25">
      <c r="A83" s="9">
        <v>38596</v>
      </c>
      <c r="B83" s="10">
        <v>1281.9000000000001</v>
      </c>
      <c r="C83" s="11">
        <v>81</v>
      </c>
      <c r="G83" s="11">
        <v>237.16451388888882</v>
      </c>
      <c r="J83" s="11">
        <f t="shared" si="10"/>
        <v>1209.9576922417305</v>
      </c>
      <c r="K83" s="12">
        <f t="shared" si="11"/>
        <v>71.942307758269635</v>
      </c>
      <c r="L83" s="11">
        <f t="shared" si="12"/>
        <v>71.942307758269635</v>
      </c>
      <c r="M83" s="11">
        <f t="shared" si="13"/>
        <v>5175.6956455855834</v>
      </c>
      <c r="N83" s="11">
        <f t="shared" si="14"/>
        <v>5.6121622402893853E-2</v>
      </c>
    </row>
    <row r="84" spans="1:14" s="11" customFormat="1" x14ac:dyDescent="0.25">
      <c r="A84" s="9">
        <v>38626</v>
      </c>
      <c r="B84" s="10">
        <v>1096.5999999999999</v>
      </c>
      <c r="C84" s="11">
        <v>82</v>
      </c>
      <c r="G84" s="11">
        <v>21.447847222222183</v>
      </c>
      <c r="J84" s="11">
        <f t="shared" si="10"/>
        <v>996.39580361545222</v>
      </c>
      <c r="K84" s="12">
        <f t="shared" si="11"/>
        <v>100.20419638454769</v>
      </c>
      <c r="L84" s="11">
        <f t="shared" si="12"/>
        <v>100.20419638454769</v>
      </c>
      <c r="M84" s="11">
        <f t="shared" si="13"/>
        <v>10040.880973072999</v>
      </c>
      <c r="N84" s="11">
        <f t="shared" si="14"/>
        <v>9.1377162488188668E-2</v>
      </c>
    </row>
    <row r="85" spans="1:14" s="11" customFormat="1" x14ac:dyDescent="0.25">
      <c r="A85" s="9">
        <v>38657</v>
      </c>
      <c r="B85" s="10">
        <v>682.6</v>
      </c>
      <c r="C85" s="11">
        <v>83</v>
      </c>
      <c r="G85" s="11">
        <v>-318.35548611111113</v>
      </c>
      <c r="J85" s="11">
        <f t="shared" si="10"/>
        <v>658.74724832250718</v>
      </c>
      <c r="K85" s="12">
        <f t="shared" si="11"/>
        <v>23.852751677492847</v>
      </c>
      <c r="L85" s="11">
        <f t="shared" si="12"/>
        <v>23.852751677492847</v>
      </c>
      <c r="M85" s="11">
        <f t="shared" si="13"/>
        <v>568.95376258813781</v>
      </c>
      <c r="N85" s="11">
        <f t="shared" si="14"/>
        <v>3.4943966711826611E-2</v>
      </c>
    </row>
    <row r="86" spans="1:14" s="11" customFormat="1" x14ac:dyDescent="0.25">
      <c r="A86" s="9">
        <v>38687</v>
      </c>
      <c r="B86" s="10">
        <v>635.9</v>
      </c>
      <c r="C86" s="11">
        <v>84</v>
      </c>
      <c r="G86" s="11">
        <v>-346.34381944444442</v>
      </c>
      <c r="J86" s="11">
        <f t="shared" si="10"/>
        <v>632.91369302956241</v>
      </c>
      <c r="K86" s="12">
        <f t="shared" si="11"/>
        <v>2.9863069704375675</v>
      </c>
      <c r="L86" s="11">
        <f t="shared" si="12"/>
        <v>2.9863069704375675</v>
      </c>
      <c r="M86" s="11">
        <f t="shared" si="13"/>
        <v>8.9180293216840028</v>
      </c>
      <c r="N86" s="11">
        <f t="shared" si="14"/>
        <v>4.6961896059719574E-3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76" workbookViewId="0">
      <selection activeCell="J96" sqref="J96"/>
    </sheetView>
  </sheetViews>
  <sheetFormatPr defaultRowHeight="15" x14ac:dyDescent="0.25"/>
  <cols>
    <col min="1" max="17" width="9.140625" style="14"/>
  </cols>
  <sheetData>
    <row r="1" spans="1:6" x14ac:dyDescent="0.25">
      <c r="A1" s="21" t="s">
        <v>1</v>
      </c>
      <c r="B1" s="22" t="s">
        <v>2</v>
      </c>
      <c r="C1" s="14" t="s">
        <v>73</v>
      </c>
      <c r="D1" s="14" t="s">
        <v>74</v>
      </c>
      <c r="E1" s="14" t="s">
        <v>75</v>
      </c>
      <c r="F1" s="14" t="s">
        <v>76</v>
      </c>
    </row>
    <row r="2" spans="1:6" x14ac:dyDescent="0.25">
      <c r="A2" s="21"/>
      <c r="B2" s="22"/>
      <c r="E2" s="13">
        <v>-414.8</v>
      </c>
    </row>
    <row r="3" spans="1:6" x14ac:dyDescent="0.25">
      <c r="A3" s="21"/>
      <c r="B3" s="22"/>
      <c r="E3" s="13">
        <v>-337.2</v>
      </c>
    </row>
    <row r="4" spans="1:6" x14ac:dyDescent="0.25">
      <c r="A4" s="21"/>
      <c r="B4" s="22"/>
      <c r="E4" s="13">
        <v>-175.7</v>
      </c>
    </row>
    <row r="5" spans="1:6" x14ac:dyDescent="0.25">
      <c r="A5" s="21"/>
      <c r="B5" s="22"/>
      <c r="E5" s="13">
        <v>32.6</v>
      </c>
    </row>
    <row r="6" spans="1:6" x14ac:dyDescent="0.25">
      <c r="A6" s="21"/>
      <c r="B6" s="22"/>
      <c r="E6" s="13">
        <v>159.4</v>
      </c>
    </row>
    <row r="7" spans="1:6" x14ac:dyDescent="0.25">
      <c r="A7" s="21"/>
      <c r="B7" s="22"/>
      <c r="E7" s="13">
        <v>269.60000000000002</v>
      </c>
    </row>
    <row r="8" spans="1:6" x14ac:dyDescent="0.25">
      <c r="A8" s="21"/>
      <c r="B8" s="22"/>
      <c r="E8" s="13">
        <v>396.8</v>
      </c>
    </row>
    <row r="9" spans="1:6" x14ac:dyDescent="0.25">
      <c r="A9" s="21"/>
      <c r="B9" s="22"/>
      <c r="E9" s="13">
        <v>475.5</v>
      </c>
    </row>
    <row r="10" spans="1:6" x14ac:dyDescent="0.25">
      <c r="A10" s="21"/>
      <c r="B10" s="22"/>
      <c r="E10" s="13">
        <v>237.1</v>
      </c>
    </row>
    <row r="11" spans="1:6" x14ac:dyDescent="0.25">
      <c r="A11" s="21"/>
      <c r="B11" s="22"/>
      <c r="E11" s="13">
        <v>21.4</v>
      </c>
    </row>
    <row r="12" spans="1:6" x14ac:dyDescent="0.25">
      <c r="A12" s="21"/>
      <c r="B12" s="22"/>
      <c r="E12" s="13">
        <v>-318.39999999999998</v>
      </c>
    </row>
    <row r="13" spans="1:6" x14ac:dyDescent="0.25">
      <c r="A13" s="21"/>
      <c r="B13" s="22"/>
      <c r="C13" s="13">
        <v>798.3</v>
      </c>
      <c r="D13" s="13">
        <v>2.2000000000000002</v>
      </c>
      <c r="E13" s="13">
        <v>-346.4</v>
      </c>
    </row>
    <row r="14" spans="1:6" x14ac:dyDescent="0.25">
      <c r="A14" s="23">
        <v>36161</v>
      </c>
      <c r="B14" s="24">
        <v>403.5</v>
      </c>
      <c r="C14" s="14">
        <f>(B14-E2)*0.3+(1-0.3)*(C13+D13)</f>
        <v>805.83999999999992</v>
      </c>
      <c r="D14" s="14">
        <f>0.7*(C14-C13)+(1-0.7)*D13</f>
        <v>5.937999999999974</v>
      </c>
      <c r="E14" s="14">
        <f>0.8*(B14-C14)+(1-0.8)*E2</f>
        <v>-404.83199999999994</v>
      </c>
      <c r="F14" s="14">
        <f>C13+D13+E2</f>
        <v>385.7</v>
      </c>
    </row>
    <row r="15" spans="1:6" x14ac:dyDescent="0.25">
      <c r="A15" s="25">
        <v>36192</v>
      </c>
      <c r="B15" s="24">
        <v>507.2</v>
      </c>
      <c r="C15" s="14">
        <f t="shared" ref="C15:C78" si="0">(B15-E3)*0.3+(1-0.3)*(C14+D14)</f>
        <v>821.56459999999993</v>
      </c>
      <c r="D15" s="14">
        <f t="shared" ref="D15:D78" si="1">0.7*(C15-C14)+(1-0.7)*D14</f>
        <v>12.788619999999998</v>
      </c>
      <c r="E15" s="14">
        <f t="shared" ref="E15:E78" si="2">0.8*(B15-C15)+(1-0.8)*E3</f>
        <v>-318.93167999999997</v>
      </c>
      <c r="F15" s="14">
        <f t="shared" ref="F15:F78" si="3">C14+D14+E3</f>
        <v>474.57799999999992</v>
      </c>
    </row>
    <row r="16" spans="1:6" x14ac:dyDescent="0.25">
      <c r="A16" s="25">
        <v>36220</v>
      </c>
      <c r="B16" s="24">
        <v>584.70000000000005</v>
      </c>
      <c r="C16" s="14">
        <f t="shared" si="0"/>
        <v>812.16725399999996</v>
      </c>
      <c r="D16" s="14">
        <f t="shared" si="1"/>
        <v>-2.7415561999999789</v>
      </c>
      <c r="E16" s="14">
        <f t="shared" si="2"/>
        <v>-217.11380319999992</v>
      </c>
      <c r="F16" s="14">
        <f t="shared" si="3"/>
        <v>658.65321999999992</v>
      </c>
    </row>
    <row r="17" spans="1:6" x14ac:dyDescent="0.25">
      <c r="A17" s="25">
        <v>36251</v>
      </c>
      <c r="B17" s="24">
        <v>826.6</v>
      </c>
      <c r="C17" s="14">
        <f t="shared" si="0"/>
        <v>804.79798845999994</v>
      </c>
      <c r="D17" s="14">
        <f t="shared" si="1"/>
        <v>-5.9809527380000045</v>
      </c>
      <c r="E17" s="14">
        <f t="shared" si="2"/>
        <v>23.961609232000065</v>
      </c>
      <c r="F17" s="14">
        <f t="shared" si="3"/>
        <v>842.02569779999999</v>
      </c>
    </row>
    <row r="18" spans="1:6" x14ac:dyDescent="0.25">
      <c r="A18" s="25">
        <v>36281</v>
      </c>
      <c r="B18" s="24">
        <v>1017.1</v>
      </c>
      <c r="C18" s="14">
        <f t="shared" si="0"/>
        <v>816.48192500539994</v>
      </c>
      <c r="D18" s="14">
        <f t="shared" si="1"/>
        <v>6.3844697603799991</v>
      </c>
      <c r="E18" s="14">
        <f t="shared" si="2"/>
        <v>192.37445999568007</v>
      </c>
      <c r="F18" s="14">
        <f t="shared" si="3"/>
        <v>958.21703572199988</v>
      </c>
    </row>
    <row r="19" spans="1:6" x14ac:dyDescent="0.25">
      <c r="A19" s="25">
        <v>36312</v>
      </c>
      <c r="B19" s="24">
        <v>1041</v>
      </c>
      <c r="C19" s="14">
        <f t="shared" si="0"/>
        <v>807.42647633604588</v>
      </c>
      <c r="D19" s="14">
        <f t="shared" si="1"/>
        <v>-4.4234731404338437</v>
      </c>
      <c r="E19" s="14">
        <f t="shared" si="2"/>
        <v>240.7788189311633</v>
      </c>
      <c r="F19" s="14">
        <f t="shared" si="3"/>
        <v>1092.46639476578</v>
      </c>
    </row>
    <row r="20" spans="1:6" x14ac:dyDescent="0.25">
      <c r="A20" s="25">
        <v>36342</v>
      </c>
      <c r="B20" s="24">
        <v>1216.8</v>
      </c>
      <c r="C20" s="14">
        <f t="shared" si="0"/>
        <v>808.10210223692832</v>
      </c>
      <c r="D20" s="14">
        <f t="shared" si="1"/>
        <v>-0.8541038115124473</v>
      </c>
      <c r="E20" s="14">
        <f t="shared" si="2"/>
        <v>406.31831821045728</v>
      </c>
      <c r="F20" s="14">
        <f t="shared" si="3"/>
        <v>1199.8030031956121</v>
      </c>
    </row>
    <row r="21" spans="1:6" x14ac:dyDescent="0.25">
      <c r="A21" s="25">
        <v>36373</v>
      </c>
      <c r="B21" s="24">
        <v>1306.7</v>
      </c>
      <c r="C21" s="14">
        <f t="shared" si="0"/>
        <v>814.43359889779106</v>
      </c>
      <c r="D21" s="14">
        <f t="shared" si="1"/>
        <v>4.1758165191501835</v>
      </c>
      <c r="E21" s="14">
        <f t="shared" si="2"/>
        <v>488.91312088176716</v>
      </c>
      <c r="F21" s="14">
        <f t="shared" si="3"/>
        <v>1282.747998425416</v>
      </c>
    </row>
    <row r="22" spans="1:6" x14ac:dyDescent="0.25">
      <c r="A22" s="25">
        <v>36404</v>
      </c>
      <c r="B22" s="24">
        <v>1070.0999999999999</v>
      </c>
      <c r="C22" s="14">
        <f t="shared" si="0"/>
        <v>822.92659079185887</v>
      </c>
      <c r="D22" s="14">
        <f t="shared" si="1"/>
        <v>7.1978392815925245</v>
      </c>
      <c r="E22" s="14">
        <f t="shared" si="2"/>
        <v>245.15872736651284</v>
      </c>
      <c r="F22" s="14">
        <f t="shared" si="3"/>
        <v>1055.7094154169413</v>
      </c>
    </row>
    <row r="23" spans="1:6" x14ac:dyDescent="0.25">
      <c r="A23" s="25">
        <v>36434</v>
      </c>
      <c r="B23" s="24">
        <v>838.4</v>
      </c>
      <c r="C23" s="14">
        <f t="shared" si="0"/>
        <v>826.18710105141599</v>
      </c>
      <c r="D23" s="14">
        <f t="shared" si="1"/>
        <v>4.4417089661677434</v>
      </c>
      <c r="E23" s="14">
        <f t="shared" si="2"/>
        <v>14.050319158867186</v>
      </c>
      <c r="F23" s="14">
        <f t="shared" si="3"/>
        <v>851.52443007345141</v>
      </c>
    </row>
    <row r="24" spans="1:6" x14ac:dyDescent="0.25">
      <c r="A24" s="25">
        <v>36465</v>
      </c>
      <c r="B24" s="24">
        <v>503.3</v>
      </c>
      <c r="C24" s="14">
        <f t="shared" si="0"/>
        <v>827.95016701230861</v>
      </c>
      <c r="D24" s="14">
        <f t="shared" si="1"/>
        <v>2.5666588624751556</v>
      </c>
      <c r="E24" s="14">
        <f t="shared" si="2"/>
        <v>-323.40013360984688</v>
      </c>
      <c r="F24" s="14">
        <f t="shared" si="3"/>
        <v>512.22881001758378</v>
      </c>
    </row>
    <row r="25" spans="1:6" x14ac:dyDescent="0.25">
      <c r="A25" s="25">
        <v>36495</v>
      </c>
      <c r="B25" s="24">
        <v>474.4</v>
      </c>
      <c r="C25" s="14">
        <f t="shared" si="0"/>
        <v>827.6017781123486</v>
      </c>
      <c r="D25" s="14">
        <f t="shared" si="1"/>
        <v>0.52612542877053703</v>
      </c>
      <c r="E25" s="14">
        <f t="shared" si="2"/>
        <v>-351.84142248987888</v>
      </c>
      <c r="F25" s="14">
        <f t="shared" si="3"/>
        <v>484.11682587478379</v>
      </c>
    </row>
    <row r="26" spans="1:6" x14ac:dyDescent="0.25">
      <c r="A26" s="25">
        <v>36526</v>
      </c>
      <c r="B26" s="24">
        <v>452.2</v>
      </c>
      <c r="C26" s="14">
        <f t="shared" si="0"/>
        <v>836.79913247878335</v>
      </c>
      <c r="D26" s="14">
        <f t="shared" si="1"/>
        <v>6.5959856851354868</v>
      </c>
      <c r="E26" s="14">
        <f t="shared" si="2"/>
        <v>-388.64570598302669</v>
      </c>
      <c r="F26" s="14">
        <f t="shared" si="3"/>
        <v>423.29590354111923</v>
      </c>
    </row>
    <row r="27" spans="1:6" x14ac:dyDescent="0.25">
      <c r="A27" s="25">
        <v>36557</v>
      </c>
      <c r="B27" s="24">
        <v>500.2</v>
      </c>
      <c r="C27" s="14">
        <f t="shared" si="0"/>
        <v>836.11608671474312</v>
      </c>
      <c r="D27" s="14">
        <f t="shared" si="1"/>
        <v>1.5006636707124854</v>
      </c>
      <c r="E27" s="14">
        <f t="shared" si="2"/>
        <v>-332.51920537179444</v>
      </c>
      <c r="F27" s="14">
        <f t="shared" si="3"/>
        <v>524.46343816391891</v>
      </c>
    </row>
    <row r="28" spans="1:6" x14ac:dyDescent="0.25">
      <c r="A28" s="25">
        <v>36586</v>
      </c>
      <c r="B28" s="24">
        <v>673.9</v>
      </c>
      <c r="C28" s="14">
        <f t="shared" si="0"/>
        <v>853.63586622981882</v>
      </c>
      <c r="D28" s="14">
        <f t="shared" si="1"/>
        <v>12.714044761766734</v>
      </c>
      <c r="E28" s="14">
        <f t="shared" si="2"/>
        <v>-187.21145362385505</v>
      </c>
      <c r="F28" s="14">
        <f t="shared" si="3"/>
        <v>620.5029471854557</v>
      </c>
    </row>
    <row r="29" spans="1:6" x14ac:dyDescent="0.25">
      <c r="A29" s="25">
        <v>36617</v>
      </c>
      <c r="B29" s="24">
        <v>916.7</v>
      </c>
      <c r="C29" s="14">
        <f t="shared" si="0"/>
        <v>874.26645492450984</v>
      </c>
      <c r="D29" s="14">
        <f t="shared" si="1"/>
        <v>18.255625514813737</v>
      </c>
      <c r="E29" s="14">
        <f t="shared" si="2"/>
        <v>38.73915790679218</v>
      </c>
      <c r="F29" s="14">
        <f t="shared" si="3"/>
        <v>890.31152022358572</v>
      </c>
    </row>
    <row r="30" spans="1:6" x14ac:dyDescent="0.25">
      <c r="A30" s="25">
        <v>36647</v>
      </c>
      <c r="B30" s="24">
        <v>971.6</v>
      </c>
      <c r="C30" s="14">
        <f t="shared" si="0"/>
        <v>858.5331183088224</v>
      </c>
      <c r="D30" s="14">
        <f t="shared" si="1"/>
        <v>-5.5366479765370915</v>
      </c>
      <c r="E30" s="14">
        <f t="shared" si="2"/>
        <v>128.92839735207809</v>
      </c>
      <c r="F30" s="14">
        <f t="shared" si="3"/>
        <v>1084.8965404350035</v>
      </c>
    </row>
    <row r="31" spans="1:6" x14ac:dyDescent="0.25">
      <c r="A31" s="25">
        <v>36678</v>
      </c>
      <c r="B31" s="24">
        <v>1140.2</v>
      </c>
      <c r="C31" s="14">
        <f t="shared" si="0"/>
        <v>866.92388355325068</v>
      </c>
      <c r="D31" s="14">
        <f t="shared" si="1"/>
        <v>4.2125412781386675</v>
      </c>
      <c r="E31" s="14">
        <f t="shared" si="2"/>
        <v>266.77665694363213</v>
      </c>
      <c r="F31" s="14">
        <f t="shared" si="3"/>
        <v>1093.7752892634485</v>
      </c>
    </row>
    <row r="32" spans="1:6" x14ac:dyDescent="0.25">
      <c r="A32" s="25">
        <v>36708</v>
      </c>
      <c r="B32" s="24">
        <v>1236.7</v>
      </c>
      <c r="C32" s="14">
        <f t="shared" si="0"/>
        <v>858.91000191883529</v>
      </c>
      <c r="D32" s="14">
        <f t="shared" si="1"/>
        <v>-4.3459547606491675</v>
      </c>
      <c r="E32" s="14">
        <f t="shared" si="2"/>
        <v>383.49566210702324</v>
      </c>
      <c r="F32" s="14">
        <f t="shared" si="3"/>
        <v>1277.4547430418465</v>
      </c>
    </row>
    <row r="33" spans="1:6" x14ac:dyDescent="0.25">
      <c r="A33" s="25">
        <v>36739</v>
      </c>
      <c r="B33" s="24">
        <v>1294.8</v>
      </c>
      <c r="C33" s="14">
        <f t="shared" si="0"/>
        <v>839.96089674620009</v>
      </c>
      <c r="D33" s="14">
        <f t="shared" si="1"/>
        <v>-14.568160049039388</v>
      </c>
      <c r="E33" s="14">
        <f t="shared" si="2"/>
        <v>461.65390677939331</v>
      </c>
      <c r="F33" s="14">
        <f t="shared" si="3"/>
        <v>1343.4771680399533</v>
      </c>
    </row>
    <row r="34" spans="1:6" x14ac:dyDescent="0.25">
      <c r="A34" s="25">
        <v>36770</v>
      </c>
      <c r="B34" s="24">
        <v>1099.5999999999999</v>
      </c>
      <c r="C34" s="14">
        <f t="shared" si="0"/>
        <v>834.10729747805863</v>
      </c>
      <c r="D34" s="14">
        <f t="shared" si="1"/>
        <v>-8.4679675024108434</v>
      </c>
      <c r="E34" s="14">
        <f t="shared" si="2"/>
        <v>261.42590749085559</v>
      </c>
      <c r="F34" s="14">
        <f t="shared" si="3"/>
        <v>1070.5514640636734</v>
      </c>
    </row>
    <row r="35" spans="1:6" x14ac:dyDescent="0.25">
      <c r="A35" s="25">
        <v>36800</v>
      </c>
      <c r="B35" s="24">
        <v>861.6</v>
      </c>
      <c r="C35" s="14">
        <f t="shared" si="0"/>
        <v>832.21243523529324</v>
      </c>
      <c r="D35" s="14">
        <f t="shared" si="1"/>
        <v>-3.866793820659022</v>
      </c>
      <c r="E35" s="14">
        <f t="shared" si="2"/>
        <v>26.320115643538863</v>
      </c>
      <c r="F35" s="14">
        <f t="shared" si="3"/>
        <v>839.68964913451498</v>
      </c>
    </row>
    <row r="36" spans="1:6" x14ac:dyDescent="0.25">
      <c r="A36" s="25">
        <v>36831</v>
      </c>
      <c r="B36" s="24">
        <v>544.1</v>
      </c>
      <c r="C36" s="14">
        <f t="shared" si="0"/>
        <v>840.09198907319796</v>
      </c>
      <c r="D36" s="14">
        <f t="shared" si="1"/>
        <v>4.355649540335599</v>
      </c>
      <c r="E36" s="14">
        <f t="shared" si="2"/>
        <v>-301.47361798052771</v>
      </c>
      <c r="F36" s="14">
        <f t="shared" si="3"/>
        <v>504.94550780478733</v>
      </c>
    </row>
    <row r="37" spans="1:6" x14ac:dyDescent="0.25">
      <c r="A37" s="25">
        <v>36861</v>
      </c>
      <c r="B37" s="24">
        <v>517.29999999999995</v>
      </c>
      <c r="C37" s="14">
        <f t="shared" si="0"/>
        <v>851.85577377643699</v>
      </c>
      <c r="D37" s="14">
        <f t="shared" si="1"/>
        <v>9.541344154367998</v>
      </c>
      <c r="E37" s="14">
        <f t="shared" si="2"/>
        <v>-338.01290351912542</v>
      </c>
      <c r="F37" s="14">
        <f t="shared" si="3"/>
        <v>492.60621612365463</v>
      </c>
    </row>
    <row r="38" spans="1:6" x14ac:dyDescent="0.25">
      <c r="A38" s="25">
        <v>36892</v>
      </c>
      <c r="B38" s="24">
        <v>462.5</v>
      </c>
      <c r="C38" s="14">
        <f t="shared" si="0"/>
        <v>858.32169434647142</v>
      </c>
      <c r="D38" s="14">
        <f t="shared" si="1"/>
        <v>7.3885476453344978</v>
      </c>
      <c r="E38" s="14">
        <f t="shared" si="2"/>
        <v>-394.38649667378246</v>
      </c>
      <c r="F38" s="14">
        <f t="shared" si="3"/>
        <v>472.75141194777825</v>
      </c>
    </row>
    <row r="39" spans="1:6" x14ac:dyDescent="0.25">
      <c r="A39" s="25">
        <v>36923</v>
      </c>
      <c r="B39" s="24">
        <v>541</v>
      </c>
      <c r="C39" s="14">
        <f t="shared" si="0"/>
        <v>868.05293100580252</v>
      </c>
      <c r="D39" s="14">
        <f t="shared" si="1"/>
        <v>9.0284299551321219</v>
      </c>
      <c r="E39" s="14">
        <f t="shared" si="2"/>
        <v>-328.14618587900094</v>
      </c>
      <c r="F39" s="14">
        <f t="shared" si="3"/>
        <v>533.19103662001146</v>
      </c>
    </row>
    <row r="40" spans="1:6" x14ac:dyDescent="0.25">
      <c r="A40" s="25">
        <v>36951</v>
      </c>
      <c r="B40" s="24">
        <v>639.6</v>
      </c>
      <c r="C40" s="14">
        <f t="shared" si="0"/>
        <v>862.00038875981068</v>
      </c>
      <c r="D40" s="14">
        <f t="shared" si="1"/>
        <v>-1.5282505856546535</v>
      </c>
      <c r="E40" s="14">
        <f t="shared" si="2"/>
        <v>-215.36260173261954</v>
      </c>
      <c r="F40" s="14">
        <f t="shared" si="3"/>
        <v>689.86990733707955</v>
      </c>
    </row>
    <row r="41" spans="1:6" x14ac:dyDescent="0.25">
      <c r="A41" s="25">
        <v>36982</v>
      </c>
      <c r="B41" s="24">
        <v>902.9</v>
      </c>
      <c r="C41" s="14">
        <f t="shared" si="0"/>
        <v>861.57874934987149</v>
      </c>
      <c r="D41" s="14">
        <f t="shared" si="1"/>
        <v>-0.75362276265382855</v>
      </c>
      <c r="E41" s="14">
        <f t="shared" si="2"/>
        <v>40.80483210146123</v>
      </c>
      <c r="F41" s="14">
        <f t="shared" si="3"/>
        <v>899.21129608094827</v>
      </c>
    </row>
    <row r="42" spans="1:6" x14ac:dyDescent="0.25">
      <c r="A42" s="25">
        <v>37012</v>
      </c>
      <c r="B42" s="24">
        <v>976.5</v>
      </c>
      <c r="C42" s="14">
        <f t="shared" si="0"/>
        <v>856.84906940542885</v>
      </c>
      <c r="D42" s="14">
        <f t="shared" si="1"/>
        <v>-3.5368627899059941</v>
      </c>
      <c r="E42" s="14">
        <f t="shared" si="2"/>
        <v>121.50642394607254</v>
      </c>
      <c r="F42" s="14">
        <f t="shared" si="3"/>
        <v>989.75352393929575</v>
      </c>
    </row>
    <row r="43" spans="1:6" x14ac:dyDescent="0.25">
      <c r="A43" s="25">
        <v>37043</v>
      </c>
      <c r="B43" s="24">
        <v>1111.9000000000001</v>
      </c>
      <c r="C43" s="14">
        <f t="shared" si="0"/>
        <v>850.85554754777638</v>
      </c>
      <c r="D43" s="14">
        <f t="shared" si="1"/>
        <v>-5.2565241373285261</v>
      </c>
      <c r="E43" s="14">
        <f t="shared" si="2"/>
        <v>262.19089335050541</v>
      </c>
      <c r="F43" s="14">
        <f t="shared" si="3"/>
        <v>1120.088863559155</v>
      </c>
    </row>
    <row r="44" spans="1:6" x14ac:dyDescent="0.25">
      <c r="A44" s="25">
        <v>37073</v>
      </c>
      <c r="B44" s="24">
        <v>1261.8</v>
      </c>
      <c r="C44" s="14">
        <f t="shared" si="0"/>
        <v>855.41061775520654</v>
      </c>
      <c r="D44" s="14">
        <f t="shared" si="1"/>
        <v>1.6115919040025555</v>
      </c>
      <c r="E44" s="14">
        <f t="shared" si="2"/>
        <v>401.81063821723939</v>
      </c>
      <c r="F44" s="14">
        <f t="shared" si="3"/>
        <v>1229.0946855174711</v>
      </c>
    </row>
    <row r="45" spans="1:6" x14ac:dyDescent="0.25">
      <c r="A45" s="25">
        <v>37104</v>
      </c>
      <c r="B45" s="24">
        <v>1308.0999999999999</v>
      </c>
      <c r="C45" s="14">
        <f t="shared" si="0"/>
        <v>853.84937472762829</v>
      </c>
      <c r="D45" s="14">
        <f t="shared" si="1"/>
        <v>-0.60939254810401311</v>
      </c>
      <c r="E45" s="14">
        <f t="shared" si="2"/>
        <v>455.73128157377596</v>
      </c>
      <c r="F45" s="14">
        <f t="shared" si="3"/>
        <v>1318.6761164386025</v>
      </c>
    </row>
    <row r="46" spans="1:6" x14ac:dyDescent="0.25">
      <c r="A46" s="25">
        <v>37135</v>
      </c>
      <c r="B46" s="24">
        <v>1138.5999999999999</v>
      </c>
      <c r="C46" s="14">
        <f t="shared" si="0"/>
        <v>860.4202152784103</v>
      </c>
      <c r="D46" s="14">
        <f t="shared" si="1"/>
        <v>4.4167706211162026</v>
      </c>
      <c r="E46" s="14">
        <f t="shared" si="2"/>
        <v>274.82900927544279</v>
      </c>
      <c r="F46" s="14">
        <f t="shared" si="3"/>
        <v>1114.6658896703798</v>
      </c>
    </row>
    <row r="47" spans="1:6" x14ac:dyDescent="0.25">
      <c r="A47" s="25">
        <v>37165</v>
      </c>
      <c r="B47" s="24">
        <v>849.1</v>
      </c>
      <c r="C47" s="14">
        <f t="shared" si="0"/>
        <v>852.21985543660685</v>
      </c>
      <c r="D47" s="14">
        <f t="shared" si="1"/>
        <v>-4.4152207029275523</v>
      </c>
      <c r="E47" s="14">
        <f t="shared" si="2"/>
        <v>2.7681387794223102</v>
      </c>
      <c r="F47" s="14">
        <f t="shared" si="3"/>
        <v>891.15710154306544</v>
      </c>
    </row>
    <row r="48" spans="1:6" x14ac:dyDescent="0.25">
      <c r="A48" s="25">
        <v>37196</v>
      </c>
      <c r="B48" s="24">
        <v>530</v>
      </c>
      <c r="C48" s="14">
        <f t="shared" si="0"/>
        <v>842.90532970773381</v>
      </c>
      <c r="D48" s="14">
        <f t="shared" si="1"/>
        <v>-7.8447342210893911</v>
      </c>
      <c r="E48" s="14">
        <f t="shared" si="2"/>
        <v>-310.61898736229261</v>
      </c>
      <c r="F48" s="14">
        <f t="shared" si="3"/>
        <v>546.33101675315163</v>
      </c>
    </row>
    <row r="49" spans="1:6" x14ac:dyDescent="0.25">
      <c r="A49" s="25">
        <v>37226</v>
      </c>
      <c r="B49" s="24">
        <v>496.8</v>
      </c>
      <c r="C49" s="14">
        <f t="shared" si="0"/>
        <v>834.98628789638872</v>
      </c>
      <c r="D49" s="14">
        <f t="shared" si="1"/>
        <v>-7.896749534268384</v>
      </c>
      <c r="E49" s="14">
        <f t="shared" si="2"/>
        <v>-338.15161102093606</v>
      </c>
      <c r="F49" s="14">
        <f t="shared" si="3"/>
        <v>497.04769196751897</v>
      </c>
    </row>
    <row r="50" spans="1:6" x14ac:dyDescent="0.25">
      <c r="A50" s="25">
        <v>37257</v>
      </c>
      <c r="B50" s="24">
        <v>452.1</v>
      </c>
      <c r="C50" s="14">
        <f t="shared" si="0"/>
        <v>832.90862585561899</v>
      </c>
      <c r="D50" s="14">
        <f t="shared" si="1"/>
        <v>-3.8233882888193222</v>
      </c>
      <c r="E50" s="14">
        <f t="shared" si="2"/>
        <v>-383.52420001925162</v>
      </c>
      <c r="F50" s="14">
        <f t="shared" si="3"/>
        <v>432.70304168833792</v>
      </c>
    </row>
    <row r="51" spans="1:6" x14ac:dyDescent="0.25">
      <c r="A51" s="25">
        <v>37288</v>
      </c>
      <c r="B51" s="24">
        <v>540.70000000000005</v>
      </c>
      <c r="C51" s="14">
        <f t="shared" si="0"/>
        <v>841.01352206045999</v>
      </c>
      <c r="D51" s="14">
        <f t="shared" si="1"/>
        <v>4.5264108567429009</v>
      </c>
      <c r="E51" s="14">
        <f t="shared" si="2"/>
        <v>-305.88005482416816</v>
      </c>
      <c r="F51" s="14">
        <f t="shared" si="3"/>
        <v>500.93905168779878</v>
      </c>
    </row>
    <row r="52" spans="1:6" x14ac:dyDescent="0.25">
      <c r="A52" s="25">
        <v>37316</v>
      </c>
      <c r="B52" s="24">
        <v>732.7</v>
      </c>
      <c r="C52" s="14">
        <f t="shared" si="0"/>
        <v>876.29673356182786</v>
      </c>
      <c r="D52" s="14">
        <f t="shared" si="1"/>
        <v>26.056171307980382</v>
      </c>
      <c r="E52" s="14">
        <f t="shared" si="2"/>
        <v>-157.94990719598616</v>
      </c>
      <c r="F52" s="14">
        <f t="shared" si="3"/>
        <v>630.17733118458341</v>
      </c>
    </row>
    <row r="53" spans="1:6" x14ac:dyDescent="0.25">
      <c r="A53" s="25">
        <v>37347</v>
      </c>
      <c r="B53" s="24">
        <v>862</v>
      </c>
      <c r="C53" s="14">
        <f t="shared" si="0"/>
        <v>878.00558377842742</v>
      </c>
      <c r="D53" s="14">
        <f t="shared" si="1"/>
        <v>9.0130465440138074</v>
      </c>
      <c r="E53" s="14">
        <f t="shared" si="2"/>
        <v>-4.643500602449695</v>
      </c>
      <c r="F53" s="14">
        <f t="shared" si="3"/>
        <v>943.15773697126951</v>
      </c>
    </row>
    <row r="54" spans="1:6" x14ac:dyDescent="0.25">
      <c r="A54" s="25">
        <v>37377</v>
      </c>
      <c r="B54" s="24">
        <v>1066.9000000000001</v>
      </c>
      <c r="C54" s="14">
        <f t="shared" si="0"/>
        <v>904.53111404188712</v>
      </c>
      <c r="D54" s="14">
        <f t="shared" si="1"/>
        <v>21.271785147625934</v>
      </c>
      <c r="E54" s="14">
        <f t="shared" si="2"/>
        <v>154.19639355570487</v>
      </c>
      <c r="F54" s="14">
        <f t="shared" si="3"/>
        <v>1008.5250542685138</v>
      </c>
    </row>
    <row r="55" spans="1:6" x14ac:dyDescent="0.25">
      <c r="A55" s="25">
        <v>37408</v>
      </c>
      <c r="B55" s="24">
        <v>1098.3</v>
      </c>
      <c r="C55" s="14">
        <f t="shared" si="0"/>
        <v>898.89476142750743</v>
      </c>
      <c r="D55" s="14">
        <f t="shared" si="1"/>
        <v>2.4360887142219996</v>
      </c>
      <c r="E55" s="14">
        <f t="shared" si="2"/>
        <v>211.96236952809511</v>
      </c>
      <c r="F55" s="14">
        <f t="shared" si="3"/>
        <v>1187.9937925400184</v>
      </c>
    </row>
    <row r="56" spans="1:6" x14ac:dyDescent="0.25">
      <c r="A56" s="25">
        <v>37438</v>
      </c>
      <c r="B56" s="24">
        <v>1289.5</v>
      </c>
      <c r="C56" s="14">
        <f t="shared" si="0"/>
        <v>897.23840363403872</v>
      </c>
      <c r="D56" s="14">
        <f t="shared" si="1"/>
        <v>-0.42862384116150021</v>
      </c>
      <c r="E56" s="14">
        <f t="shared" si="2"/>
        <v>394.17140473621691</v>
      </c>
      <c r="F56" s="14">
        <f t="shared" si="3"/>
        <v>1303.1414883589689</v>
      </c>
    </row>
    <row r="57" spans="1:6" x14ac:dyDescent="0.25">
      <c r="A57" s="25">
        <v>37469</v>
      </c>
      <c r="B57" s="24">
        <v>1387.8</v>
      </c>
      <c r="C57" s="14">
        <f t="shared" si="0"/>
        <v>907.38746138288116</v>
      </c>
      <c r="D57" s="14">
        <f t="shared" si="1"/>
        <v>6.9757532718412563</v>
      </c>
      <c r="E57" s="14">
        <f t="shared" si="2"/>
        <v>475.47628720845023</v>
      </c>
      <c r="F57" s="14">
        <f t="shared" si="3"/>
        <v>1352.5410613666531</v>
      </c>
    </row>
    <row r="58" spans="1:6" x14ac:dyDescent="0.25">
      <c r="A58" s="25">
        <v>37500</v>
      </c>
      <c r="B58" s="24">
        <v>1103.9000000000001</v>
      </c>
      <c r="C58" s="14">
        <f t="shared" si="0"/>
        <v>888.77554747567297</v>
      </c>
      <c r="D58" s="14">
        <f t="shared" si="1"/>
        <v>-10.935613753493357</v>
      </c>
      <c r="E58" s="14">
        <f t="shared" si="2"/>
        <v>227.06536387455026</v>
      </c>
      <c r="F58" s="14">
        <f t="shared" si="3"/>
        <v>1189.1922239301653</v>
      </c>
    </row>
    <row r="59" spans="1:6" x14ac:dyDescent="0.25">
      <c r="A59" s="25">
        <v>37530</v>
      </c>
      <c r="B59" s="24">
        <v>942.8</v>
      </c>
      <c r="C59" s="14">
        <f t="shared" si="0"/>
        <v>896.49751197169894</v>
      </c>
      <c r="D59" s="14">
        <f t="shared" si="1"/>
        <v>2.1246910211701753</v>
      </c>
      <c r="E59" s="14">
        <f t="shared" si="2"/>
        <v>37.595618178525278</v>
      </c>
      <c r="F59" s="14">
        <f t="shared" si="3"/>
        <v>880.6080725016019</v>
      </c>
    </row>
    <row r="60" spans="1:6" x14ac:dyDescent="0.25">
      <c r="A60" s="25">
        <v>37561</v>
      </c>
      <c r="B60" s="24">
        <v>588.4</v>
      </c>
      <c r="C60" s="14">
        <f t="shared" si="0"/>
        <v>898.74123830369615</v>
      </c>
      <c r="D60" s="14">
        <f t="shared" si="1"/>
        <v>2.2080157387490988</v>
      </c>
      <c r="E60" s="14">
        <f t="shared" si="2"/>
        <v>-310.39678811541546</v>
      </c>
      <c r="F60" s="14">
        <f t="shared" si="3"/>
        <v>588.00321563057651</v>
      </c>
    </row>
    <row r="61" spans="1:6" x14ac:dyDescent="0.25">
      <c r="A61" s="25">
        <v>37591</v>
      </c>
      <c r="B61" s="24">
        <v>544.9</v>
      </c>
      <c r="C61" s="14">
        <f t="shared" si="0"/>
        <v>895.57996113599233</v>
      </c>
      <c r="D61" s="14">
        <f t="shared" si="1"/>
        <v>-1.550489295767941</v>
      </c>
      <c r="E61" s="14">
        <f t="shared" si="2"/>
        <v>-348.17429111298111</v>
      </c>
      <c r="F61" s="14">
        <f t="shared" si="3"/>
        <v>562.7976430215092</v>
      </c>
    </row>
    <row r="62" spans="1:6" x14ac:dyDescent="0.25">
      <c r="A62" s="25">
        <v>37622</v>
      </c>
      <c r="B62" s="24">
        <v>450.5</v>
      </c>
      <c r="C62" s="14">
        <f t="shared" si="0"/>
        <v>876.02789029393239</v>
      </c>
      <c r="D62" s="14">
        <f t="shared" si="1"/>
        <v>-14.151596378172346</v>
      </c>
      <c r="E62" s="14">
        <f t="shared" si="2"/>
        <v>-417.12715223899625</v>
      </c>
      <c r="F62" s="14">
        <f t="shared" si="3"/>
        <v>510.50527182097272</v>
      </c>
    </row>
    <row r="63" spans="1:6" x14ac:dyDescent="0.25">
      <c r="A63" s="25">
        <v>37653</v>
      </c>
      <c r="B63" s="24">
        <v>530</v>
      </c>
      <c r="C63" s="14">
        <f t="shared" si="0"/>
        <v>854.07742218828241</v>
      </c>
      <c r="D63" s="14">
        <f t="shared" si="1"/>
        <v>-19.610806587406685</v>
      </c>
      <c r="E63" s="14">
        <f t="shared" si="2"/>
        <v>-320.43794871545953</v>
      </c>
      <c r="F63" s="14">
        <f t="shared" si="3"/>
        <v>555.99623909159186</v>
      </c>
    </row>
    <row r="64" spans="1:6" x14ac:dyDescent="0.25">
      <c r="A64" s="25">
        <v>37681</v>
      </c>
      <c r="B64" s="24">
        <v>702.1</v>
      </c>
      <c r="C64" s="14">
        <f t="shared" si="0"/>
        <v>842.1416030794087</v>
      </c>
      <c r="D64" s="14">
        <f t="shared" si="1"/>
        <v>-14.238315352433608</v>
      </c>
      <c r="E64" s="14">
        <f t="shared" si="2"/>
        <v>-143.62326390272418</v>
      </c>
      <c r="F64" s="14">
        <f t="shared" si="3"/>
        <v>676.51670840488953</v>
      </c>
    </row>
    <row r="65" spans="1:6" x14ac:dyDescent="0.25">
      <c r="A65" s="25">
        <v>37712</v>
      </c>
      <c r="B65" s="24">
        <v>894.7</v>
      </c>
      <c r="C65" s="14">
        <f t="shared" si="0"/>
        <v>849.3353515896174</v>
      </c>
      <c r="D65" s="14">
        <f t="shared" si="1"/>
        <v>0.76412935141601146</v>
      </c>
      <c r="E65" s="14">
        <f t="shared" si="2"/>
        <v>35.36301860781618</v>
      </c>
      <c r="F65" s="14">
        <f t="shared" si="3"/>
        <v>823.25978712452547</v>
      </c>
    </row>
    <row r="66" spans="1:6" x14ac:dyDescent="0.25">
      <c r="A66" s="25">
        <v>37742</v>
      </c>
      <c r="B66" s="24">
        <v>1056.4000000000001</v>
      </c>
      <c r="C66" s="14">
        <f t="shared" si="0"/>
        <v>865.73071859201195</v>
      </c>
      <c r="D66" s="14">
        <f t="shared" si="1"/>
        <v>11.705995707100987</v>
      </c>
      <c r="E66" s="14">
        <f t="shared" si="2"/>
        <v>183.37470383753148</v>
      </c>
      <c r="F66" s="14">
        <f t="shared" si="3"/>
        <v>1004.2958744967383</v>
      </c>
    </row>
    <row r="67" spans="1:6" x14ac:dyDescent="0.25">
      <c r="A67" s="25">
        <v>37773</v>
      </c>
      <c r="B67" s="24">
        <v>1227.8</v>
      </c>
      <c r="C67" s="14">
        <f t="shared" si="0"/>
        <v>918.95698915095045</v>
      </c>
      <c r="D67" s="14">
        <f t="shared" si="1"/>
        <v>40.770188103387241</v>
      </c>
      <c r="E67" s="14">
        <f t="shared" si="2"/>
        <v>289.46688258485864</v>
      </c>
      <c r="F67" s="14">
        <f t="shared" si="3"/>
        <v>1089.399083827208</v>
      </c>
    </row>
    <row r="68" spans="1:6" x14ac:dyDescent="0.25">
      <c r="A68" s="25">
        <v>37803</v>
      </c>
      <c r="B68" s="24">
        <v>1282.9000000000001</v>
      </c>
      <c r="C68" s="14">
        <f t="shared" si="0"/>
        <v>938.42760265717129</v>
      </c>
      <c r="D68" s="14">
        <f t="shared" si="1"/>
        <v>25.860485885370764</v>
      </c>
      <c r="E68" s="14">
        <f t="shared" si="2"/>
        <v>354.41219882150642</v>
      </c>
      <c r="F68" s="14">
        <f t="shared" si="3"/>
        <v>1353.8985819905547</v>
      </c>
    </row>
    <row r="69" spans="1:6" x14ac:dyDescent="0.25">
      <c r="A69" s="25">
        <v>37834</v>
      </c>
      <c r="B69" s="24">
        <v>1390.8</v>
      </c>
      <c r="C69" s="14">
        <f t="shared" si="0"/>
        <v>949.59877581724425</v>
      </c>
      <c r="D69" s="14">
        <f t="shared" si="1"/>
        <v>15.577966977662296</v>
      </c>
      <c r="E69" s="14">
        <f t="shared" si="2"/>
        <v>448.05623678789459</v>
      </c>
      <c r="F69" s="14">
        <f t="shared" si="3"/>
        <v>1439.7643757509923</v>
      </c>
    </row>
    <row r="70" spans="1:6" x14ac:dyDescent="0.25">
      <c r="A70" s="25">
        <v>37865</v>
      </c>
      <c r="B70" s="24">
        <v>1095.4000000000001</v>
      </c>
      <c r="C70" s="14">
        <f t="shared" si="0"/>
        <v>936.12411079406957</v>
      </c>
      <c r="D70" s="14">
        <f t="shared" si="1"/>
        <v>-4.7588754229235857</v>
      </c>
      <c r="E70" s="14">
        <f t="shared" si="2"/>
        <v>172.83378413965445</v>
      </c>
      <c r="F70" s="14">
        <f t="shared" si="3"/>
        <v>1192.2421066694569</v>
      </c>
    </row>
    <row r="71" spans="1:6" x14ac:dyDescent="0.25">
      <c r="A71" s="25">
        <v>37895</v>
      </c>
      <c r="B71" s="24">
        <v>952.1</v>
      </c>
      <c r="C71" s="14">
        <f t="shared" si="0"/>
        <v>926.30697930624456</v>
      </c>
      <c r="D71" s="14">
        <f t="shared" si="1"/>
        <v>-8.2996546683545809</v>
      </c>
      <c r="E71" s="14">
        <f t="shared" si="2"/>
        <v>28.153540190709428</v>
      </c>
      <c r="F71" s="14">
        <f t="shared" si="3"/>
        <v>968.96085354967124</v>
      </c>
    </row>
    <row r="72" spans="1:6" x14ac:dyDescent="0.25">
      <c r="A72" s="25">
        <v>37926</v>
      </c>
      <c r="B72" s="24">
        <v>592</v>
      </c>
      <c r="C72" s="14">
        <f t="shared" si="0"/>
        <v>913.32416368114752</v>
      </c>
      <c r="D72" s="14">
        <f t="shared" si="1"/>
        <v>-11.577867338074297</v>
      </c>
      <c r="E72" s="14">
        <f t="shared" si="2"/>
        <v>-319.1386885680011</v>
      </c>
      <c r="F72" s="14">
        <f t="shared" si="3"/>
        <v>607.61053652247449</v>
      </c>
    </row>
    <row r="73" spans="1:6" x14ac:dyDescent="0.25">
      <c r="A73" s="25">
        <v>37956</v>
      </c>
      <c r="B73" s="24">
        <v>597.1</v>
      </c>
      <c r="C73" s="14">
        <f t="shared" si="0"/>
        <v>914.80469477404552</v>
      </c>
      <c r="D73" s="14">
        <f t="shared" si="1"/>
        <v>-2.4369884363936958</v>
      </c>
      <c r="E73" s="14">
        <f t="shared" si="2"/>
        <v>-323.79861404183259</v>
      </c>
      <c r="F73" s="14">
        <f t="shared" si="3"/>
        <v>553.57200523009215</v>
      </c>
    </row>
    <row r="74" spans="1:6" x14ac:dyDescent="0.25">
      <c r="A74" s="25">
        <v>37987</v>
      </c>
      <c r="B74" s="24">
        <v>483.8</v>
      </c>
      <c r="C74" s="14">
        <f t="shared" si="0"/>
        <v>908.93554010805519</v>
      </c>
      <c r="D74" s="14">
        <f t="shared" si="1"/>
        <v>-4.8395047971113341</v>
      </c>
      <c r="E74" s="14">
        <f t="shared" si="2"/>
        <v>-423.53386253424338</v>
      </c>
      <c r="F74" s="14">
        <f t="shared" si="3"/>
        <v>495.24055409865559</v>
      </c>
    </row>
    <row r="75" spans="1:6" x14ac:dyDescent="0.25">
      <c r="A75" s="25">
        <v>38018</v>
      </c>
      <c r="B75" s="24">
        <v>590</v>
      </c>
      <c r="C75" s="14">
        <f t="shared" si="0"/>
        <v>905.99860933229843</v>
      </c>
      <c r="D75" s="14">
        <f t="shared" si="1"/>
        <v>-3.5077029821631349</v>
      </c>
      <c r="E75" s="14">
        <f t="shared" si="2"/>
        <v>-316.88647720893067</v>
      </c>
      <c r="F75" s="14">
        <f t="shared" si="3"/>
        <v>583.65808659548429</v>
      </c>
    </row>
    <row r="76" spans="1:6" x14ac:dyDescent="0.25">
      <c r="A76" s="25">
        <v>38047</v>
      </c>
      <c r="B76" s="24">
        <v>772.3</v>
      </c>
      <c r="C76" s="14">
        <f t="shared" si="0"/>
        <v>906.520613615912</v>
      </c>
      <c r="D76" s="14">
        <f t="shared" si="1"/>
        <v>-0.68690789611944236</v>
      </c>
      <c r="E76" s="14">
        <f t="shared" si="2"/>
        <v>-136.10114367327446</v>
      </c>
      <c r="F76" s="14">
        <f t="shared" si="3"/>
        <v>758.86764244741119</v>
      </c>
    </row>
    <row r="77" spans="1:6" x14ac:dyDescent="0.25">
      <c r="A77" s="25">
        <v>38078</v>
      </c>
      <c r="B77" s="24">
        <v>998.6</v>
      </c>
      <c r="C77" s="14">
        <f t="shared" si="0"/>
        <v>923.05468842150981</v>
      </c>
      <c r="D77" s="14">
        <f t="shared" si="1"/>
        <v>11.367779995082635</v>
      </c>
      <c r="E77" s="14">
        <f t="shared" si="2"/>
        <v>67.508852984355414</v>
      </c>
      <c r="F77" s="14">
        <f t="shared" si="3"/>
        <v>941.19672432760876</v>
      </c>
    </row>
    <row r="78" spans="1:6" x14ac:dyDescent="0.25">
      <c r="A78" s="25">
        <v>38108</v>
      </c>
      <c r="B78" s="24">
        <v>1152.7</v>
      </c>
      <c r="C78" s="14">
        <f t="shared" si="0"/>
        <v>944.8933167403552</v>
      </c>
      <c r="D78" s="14">
        <f t="shared" si="1"/>
        <v>18.697373821716567</v>
      </c>
      <c r="E78" s="14">
        <f t="shared" si="2"/>
        <v>202.92028737522216</v>
      </c>
      <c r="F78" s="14">
        <f t="shared" si="3"/>
        <v>1117.797172254124</v>
      </c>
    </row>
    <row r="79" spans="1:6" x14ac:dyDescent="0.25">
      <c r="A79" s="25">
        <v>38139</v>
      </c>
      <c r="B79" s="24">
        <v>1208.8</v>
      </c>
      <c r="C79" s="14">
        <f t="shared" ref="C79:C85" si="4">(B79-E67)*0.3+(1-0.3)*(C78+D78)</f>
        <v>950.31341861799251</v>
      </c>
      <c r="D79" s="14">
        <f t="shared" ref="D79:D85" si="5">0.7*(C79-C78)+(1-0.7)*D78</f>
        <v>9.4032834608610862</v>
      </c>
      <c r="E79" s="14">
        <f t="shared" ref="E79:E85" si="6">0.8*(B79-C79)+(1-0.8)*E67</f>
        <v>264.68264162257771</v>
      </c>
      <c r="F79" s="14">
        <f t="shared" ref="F79:F85" si="7">C78+D78+E67</f>
        <v>1253.0575731469305</v>
      </c>
    </row>
    <row r="80" spans="1:6" x14ac:dyDescent="0.25">
      <c r="A80" s="25">
        <v>38169</v>
      </c>
      <c r="B80" s="24">
        <v>1359</v>
      </c>
      <c r="C80" s="14">
        <f t="shared" si="4"/>
        <v>973.17803180874557</v>
      </c>
      <c r="D80" s="14">
        <f t="shared" si="5"/>
        <v>18.826214271785467</v>
      </c>
      <c r="E80" s="14">
        <f t="shared" si="6"/>
        <v>379.54001431730478</v>
      </c>
      <c r="F80" s="14">
        <f t="shared" si="7"/>
        <v>1314.1289009003599</v>
      </c>
    </row>
    <row r="81" spans="1:7" x14ac:dyDescent="0.25">
      <c r="A81" s="25">
        <v>38200</v>
      </c>
      <c r="B81" s="24">
        <v>1465.6</v>
      </c>
      <c r="C81" s="14">
        <f t="shared" si="4"/>
        <v>999.66610122000338</v>
      </c>
      <c r="D81" s="14">
        <f t="shared" si="5"/>
        <v>24.189512869416106</v>
      </c>
      <c r="E81" s="14">
        <f t="shared" si="6"/>
        <v>462.35836638157616</v>
      </c>
      <c r="F81" s="14">
        <f t="shared" si="7"/>
        <v>1440.0604828684257</v>
      </c>
    </row>
    <row r="82" spans="1:7" x14ac:dyDescent="0.25">
      <c r="A82" s="25">
        <v>38231</v>
      </c>
      <c r="B82" s="24">
        <v>1184.4000000000001</v>
      </c>
      <c r="C82" s="14">
        <f t="shared" si="4"/>
        <v>1020.1687946206973</v>
      </c>
      <c r="D82" s="14">
        <f t="shared" si="5"/>
        <v>21.608739241310595</v>
      </c>
      <c r="E82" s="14">
        <f t="shared" si="6"/>
        <v>165.95172113137309</v>
      </c>
      <c r="F82" s="14">
        <f t="shared" si="7"/>
        <v>1196.689398229074</v>
      </c>
    </row>
    <row r="83" spans="1:7" x14ac:dyDescent="0.25">
      <c r="A83" s="25">
        <v>38261</v>
      </c>
      <c r="B83" s="24">
        <v>1035.9000000000001</v>
      </c>
      <c r="C83" s="14">
        <f t="shared" si="4"/>
        <v>1031.5682116461926</v>
      </c>
      <c r="D83" s="14">
        <f t="shared" si="5"/>
        <v>14.462213690239867</v>
      </c>
      <c r="E83" s="14">
        <f t="shared" si="6"/>
        <v>9.0961387211878826</v>
      </c>
      <c r="F83" s="14">
        <f t="shared" si="7"/>
        <v>1069.9310740527173</v>
      </c>
    </row>
    <row r="84" spans="1:7" x14ac:dyDescent="0.25">
      <c r="A84" s="25">
        <v>38292</v>
      </c>
      <c r="B84" s="24">
        <v>664.7</v>
      </c>
      <c r="C84" s="14">
        <f t="shared" si="4"/>
        <v>1027.3729043059029</v>
      </c>
      <c r="D84" s="14">
        <f t="shared" si="5"/>
        <v>1.4019489688691893</v>
      </c>
      <c r="E84" s="14">
        <f t="shared" si="6"/>
        <v>-353.96606115832247</v>
      </c>
      <c r="F84" s="14">
        <f t="shared" si="7"/>
        <v>726.89173676843143</v>
      </c>
    </row>
    <row r="85" spans="1:7" x14ac:dyDescent="0.25">
      <c r="A85" s="25">
        <v>38322</v>
      </c>
      <c r="B85" s="24">
        <v>622.1</v>
      </c>
      <c r="C85" s="14">
        <f t="shared" si="4"/>
        <v>1003.9119815048903</v>
      </c>
      <c r="D85" s="14">
        <f t="shared" si="5"/>
        <v>-16.002061270048102</v>
      </c>
      <c r="E85" s="14">
        <f t="shared" si="6"/>
        <v>-370.20930801227871</v>
      </c>
      <c r="F85" s="14">
        <f t="shared" si="7"/>
        <v>704.97623923293952</v>
      </c>
    </row>
    <row r="86" spans="1:7" x14ac:dyDescent="0.25">
      <c r="A86" s="26">
        <v>38353</v>
      </c>
      <c r="B86" s="27">
        <v>540.5</v>
      </c>
      <c r="F86" s="14">
        <f>C$85+D$85*G86+E74</f>
        <v>564.37605770059872</v>
      </c>
      <c r="G86" s="14">
        <v>1</v>
      </c>
    </row>
    <row r="87" spans="1:7" x14ac:dyDescent="0.25">
      <c r="A87" s="26">
        <v>38384</v>
      </c>
      <c r="B87" s="27">
        <v>612.1</v>
      </c>
      <c r="F87" s="14">
        <f t="shared" ref="F87:F97" si="8">C$85+D$85*G87+E75</f>
        <v>655.02138175586333</v>
      </c>
      <c r="G87" s="14">
        <v>2</v>
      </c>
    </row>
    <row r="88" spans="1:7" x14ac:dyDescent="0.25">
      <c r="A88" s="26">
        <v>38412</v>
      </c>
      <c r="B88" s="27">
        <v>783.6</v>
      </c>
      <c r="F88" s="14">
        <f t="shared" si="8"/>
        <v>819.80465402147149</v>
      </c>
      <c r="G88" s="14">
        <v>3</v>
      </c>
    </row>
    <row r="89" spans="1:7" x14ac:dyDescent="0.25">
      <c r="A89" s="26">
        <v>38443</v>
      </c>
      <c r="B89" s="27">
        <v>930.8</v>
      </c>
      <c r="F89" s="14">
        <f t="shared" si="8"/>
        <v>1007.4125894090532</v>
      </c>
      <c r="G89" s="14">
        <v>4</v>
      </c>
    </row>
    <row r="90" spans="1:7" x14ac:dyDescent="0.25">
      <c r="A90" s="26">
        <v>38473</v>
      </c>
      <c r="B90" s="27">
        <v>1233.3</v>
      </c>
      <c r="F90" s="14">
        <f t="shared" si="8"/>
        <v>1126.8219625298718</v>
      </c>
      <c r="G90" s="14">
        <v>5</v>
      </c>
    </row>
    <row r="91" spans="1:7" x14ac:dyDescent="0.25">
      <c r="A91" s="26">
        <v>38504</v>
      </c>
      <c r="B91" s="27">
        <v>1288.8</v>
      </c>
      <c r="F91" s="14">
        <f t="shared" si="8"/>
        <v>1172.5822555071793</v>
      </c>
      <c r="G91" s="14">
        <v>6</v>
      </c>
    </row>
    <row r="92" spans="1:7" x14ac:dyDescent="0.25">
      <c r="A92" s="26">
        <v>38534</v>
      </c>
      <c r="B92" s="27">
        <v>1488.6</v>
      </c>
      <c r="F92" s="14">
        <f t="shared" si="8"/>
        <v>1271.4375669318583</v>
      </c>
      <c r="G92" s="14">
        <v>7</v>
      </c>
    </row>
    <row r="93" spans="1:7" x14ac:dyDescent="0.25">
      <c r="A93" s="26">
        <v>38565</v>
      </c>
      <c r="B93" s="27">
        <v>1578.1</v>
      </c>
      <c r="F93" s="14">
        <f t="shared" si="8"/>
        <v>1338.2538577260816</v>
      </c>
      <c r="G93" s="14">
        <v>8</v>
      </c>
    </row>
    <row r="94" spans="1:7" x14ac:dyDescent="0.25">
      <c r="A94" s="26">
        <v>38596</v>
      </c>
      <c r="B94" s="27">
        <v>1281.9000000000001</v>
      </c>
      <c r="F94" s="14">
        <f t="shared" si="8"/>
        <v>1025.8451512058305</v>
      </c>
      <c r="G94" s="14">
        <v>9</v>
      </c>
    </row>
    <row r="95" spans="1:7" x14ac:dyDescent="0.25">
      <c r="A95" s="26">
        <v>38626</v>
      </c>
      <c r="B95" s="27">
        <v>1096.5999999999999</v>
      </c>
      <c r="F95" s="14">
        <f t="shared" si="8"/>
        <v>852.98750752559715</v>
      </c>
      <c r="G95" s="14">
        <v>10</v>
      </c>
    </row>
    <row r="96" spans="1:7" x14ac:dyDescent="0.25">
      <c r="A96" s="26">
        <v>38657</v>
      </c>
      <c r="B96" s="27">
        <v>682.6</v>
      </c>
      <c r="F96" s="14">
        <f t="shared" si="8"/>
        <v>473.92324637603866</v>
      </c>
      <c r="G96" s="14">
        <v>11</v>
      </c>
    </row>
    <row r="97" spans="1:7" x14ac:dyDescent="0.25">
      <c r="A97" s="26">
        <v>38687</v>
      </c>
      <c r="B97" s="27">
        <v>635.9</v>
      </c>
      <c r="F97" s="14">
        <f t="shared" si="8"/>
        <v>441.67793825203432</v>
      </c>
      <c r="G97" s="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67" workbookViewId="0">
      <selection activeCell="C78" sqref="C78:N78"/>
    </sheetView>
  </sheetViews>
  <sheetFormatPr defaultRowHeight="15" x14ac:dyDescent="0.25"/>
  <cols>
    <col min="2" max="2" width="12.7109375" bestFit="1" customWidth="1"/>
    <col min="3" max="14" width="9.140625" style="14"/>
  </cols>
  <sheetData>
    <row r="1" spans="1:15" x14ac:dyDescent="0.25"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40</v>
      </c>
      <c r="L1" s="14" t="s">
        <v>41</v>
      </c>
      <c r="M1" s="14" t="s">
        <v>42</v>
      </c>
      <c r="N1" s="14" t="s">
        <v>43</v>
      </c>
    </row>
    <row r="2" spans="1:15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</row>
    <row r="3" spans="1:15" x14ac:dyDescent="0.25">
      <c r="A3" s="3">
        <v>36161</v>
      </c>
      <c r="O3" s="16">
        <v>1</v>
      </c>
    </row>
    <row r="4" spans="1:15" x14ac:dyDescent="0.25">
      <c r="A4" s="5">
        <v>36192</v>
      </c>
      <c r="O4" s="16">
        <v>2</v>
      </c>
    </row>
    <row r="5" spans="1:15" x14ac:dyDescent="0.25">
      <c r="A5" s="5">
        <v>36220</v>
      </c>
      <c r="O5" s="16">
        <v>3</v>
      </c>
    </row>
    <row r="6" spans="1:15" x14ac:dyDescent="0.25">
      <c r="A6" s="5">
        <v>36251</v>
      </c>
      <c r="O6" s="16">
        <v>4</v>
      </c>
    </row>
    <row r="7" spans="1:15" x14ac:dyDescent="0.25">
      <c r="A7" s="5">
        <v>36281</v>
      </c>
      <c r="O7" s="16">
        <v>5</v>
      </c>
    </row>
    <row r="8" spans="1:15" x14ac:dyDescent="0.25">
      <c r="A8" s="5">
        <v>36312</v>
      </c>
      <c r="O8" s="16">
        <v>6</v>
      </c>
    </row>
    <row r="9" spans="1:15" x14ac:dyDescent="0.25">
      <c r="A9" s="5">
        <v>36342</v>
      </c>
      <c r="B9">
        <v>398.95416666666665</v>
      </c>
      <c r="C9" s="14" t="str">
        <f>IF(C$2=$O9,$B9,"")</f>
        <v/>
      </c>
      <c r="D9" s="14" t="str">
        <f t="shared" ref="D9:N24" si="0">IF(D$2=$O9,$B9,"")</f>
        <v/>
      </c>
      <c r="E9" s="14" t="str">
        <f t="shared" si="0"/>
        <v/>
      </c>
      <c r="F9" s="14" t="str">
        <f t="shared" si="0"/>
        <v/>
      </c>
      <c r="G9" s="14" t="str">
        <f t="shared" si="0"/>
        <v/>
      </c>
      <c r="H9" s="14" t="str">
        <f t="shared" si="0"/>
        <v/>
      </c>
      <c r="I9" s="14">
        <f t="shared" si="0"/>
        <v>398.95416666666665</v>
      </c>
      <c r="J9" s="14" t="str">
        <f t="shared" si="0"/>
        <v/>
      </c>
      <c r="K9" s="14" t="str">
        <f t="shared" si="0"/>
        <v/>
      </c>
      <c r="L9" s="14" t="str">
        <f t="shared" si="0"/>
        <v/>
      </c>
      <c r="M9" s="14" t="str">
        <f t="shared" si="0"/>
        <v/>
      </c>
      <c r="N9" s="14" t="str">
        <f t="shared" si="0"/>
        <v/>
      </c>
      <c r="O9" s="16">
        <v>7</v>
      </c>
    </row>
    <row r="10" spans="1:15" x14ac:dyDescent="0.25">
      <c r="A10" s="5">
        <v>36373</v>
      </c>
      <c r="B10">
        <v>487.11666666666679</v>
      </c>
      <c r="C10" s="14" t="str">
        <f t="shared" ref="C10:H68" si="1">IF(C$2=$O10,$B10,"")</f>
        <v/>
      </c>
      <c r="D10" s="14" t="str">
        <f t="shared" si="0"/>
        <v/>
      </c>
      <c r="E10" s="14" t="str">
        <f t="shared" si="0"/>
        <v/>
      </c>
      <c r="F10" s="14" t="str">
        <f t="shared" si="0"/>
        <v/>
      </c>
      <c r="G10" s="14" t="str">
        <f t="shared" si="0"/>
        <v/>
      </c>
      <c r="H10" s="14" t="str">
        <f t="shared" si="0"/>
        <v/>
      </c>
      <c r="I10" s="14" t="str">
        <f t="shared" si="0"/>
        <v/>
      </c>
      <c r="J10" s="14">
        <f t="shared" si="0"/>
        <v>487.11666666666679</v>
      </c>
      <c r="K10" s="14" t="str">
        <f t="shared" si="0"/>
        <v/>
      </c>
      <c r="L10" s="14" t="str">
        <f t="shared" si="0"/>
        <v/>
      </c>
      <c r="M10" s="14" t="str">
        <f t="shared" si="0"/>
        <v/>
      </c>
      <c r="N10" s="14" t="str">
        <f t="shared" si="0"/>
        <v/>
      </c>
      <c r="O10" s="16">
        <v>8</v>
      </c>
    </row>
    <row r="11" spans="1:15" x14ac:dyDescent="0.25">
      <c r="A11" s="5">
        <v>36404</v>
      </c>
      <c r="B11">
        <v>247.09166666666658</v>
      </c>
      <c r="C11" s="14" t="str">
        <f t="shared" si="1"/>
        <v/>
      </c>
      <c r="D11" s="14" t="str">
        <f t="shared" si="0"/>
        <v/>
      </c>
      <c r="E11" s="14" t="str">
        <f t="shared" si="0"/>
        <v/>
      </c>
      <c r="F11" s="14" t="str">
        <f t="shared" si="0"/>
        <v/>
      </c>
      <c r="G11" s="14" t="str">
        <f t="shared" si="0"/>
        <v/>
      </c>
      <c r="H11" s="14" t="str">
        <f t="shared" si="0"/>
        <v/>
      </c>
      <c r="I11" s="14" t="str">
        <f t="shared" si="0"/>
        <v/>
      </c>
      <c r="J11" s="14" t="str">
        <f t="shared" si="0"/>
        <v/>
      </c>
      <c r="K11" s="14">
        <f t="shared" si="0"/>
        <v>247.09166666666658</v>
      </c>
      <c r="L11" s="14" t="str">
        <f t="shared" si="0"/>
        <v/>
      </c>
      <c r="M11" s="14" t="str">
        <f t="shared" si="0"/>
        <v/>
      </c>
      <c r="N11" s="14" t="str">
        <f t="shared" si="0"/>
        <v/>
      </c>
      <c r="O11" s="16">
        <v>9</v>
      </c>
    </row>
    <row r="12" spans="1:15" x14ac:dyDescent="0.25">
      <c r="A12" s="5">
        <v>36434</v>
      </c>
      <c r="B12">
        <v>7.9208333333333485</v>
      </c>
      <c r="C12" s="14" t="str">
        <f t="shared" si="1"/>
        <v/>
      </c>
      <c r="D12" s="14" t="str">
        <f t="shared" si="0"/>
        <v/>
      </c>
      <c r="E12" s="14" t="str">
        <f t="shared" si="0"/>
        <v/>
      </c>
      <c r="F12" s="14" t="str">
        <f t="shared" si="0"/>
        <v/>
      </c>
      <c r="G12" s="14" t="str">
        <f t="shared" si="0"/>
        <v/>
      </c>
      <c r="H12" s="14" t="str">
        <f t="shared" si="0"/>
        <v/>
      </c>
      <c r="I12" s="14" t="str">
        <f t="shared" si="0"/>
        <v/>
      </c>
      <c r="J12" s="14" t="str">
        <f t="shared" si="0"/>
        <v/>
      </c>
      <c r="K12" s="14" t="str">
        <f t="shared" si="0"/>
        <v/>
      </c>
      <c r="L12" s="14">
        <f t="shared" si="0"/>
        <v>7.9208333333333485</v>
      </c>
      <c r="M12" s="14" t="str">
        <f t="shared" si="0"/>
        <v/>
      </c>
      <c r="N12" s="14" t="str">
        <f t="shared" si="0"/>
        <v/>
      </c>
      <c r="O12" s="16">
        <v>10</v>
      </c>
    </row>
    <row r="13" spans="1:15" x14ac:dyDescent="0.25">
      <c r="A13" s="5">
        <v>36465</v>
      </c>
      <c r="B13">
        <v>-329.03749999999985</v>
      </c>
      <c r="C13" s="14" t="str">
        <f t="shared" si="1"/>
        <v/>
      </c>
      <c r="D13" s="14" t="str">
        <f t="shared" si="0"/>
        <v/>
      </c>
      <c r="E13" s="14" t="str">
        <f t="shared" si="0"/>
        <v/>
      </c>
      <c r="F13" s="14" t="str">
        <f t="shared" si="0"/>
        <v/>
      </c>
      <c r="G13" s="14" t="str">
        <f t="shared" si="0"/>
        <v/>
      </c>
      <c r="H13" s="14" t="str">
        <f t="shared" si="0"/>
        <v/>
      </c>
      <c r="I13" s="14" t="str">
        <f t="shared" si="0"/>
        <v/>
      </c>
      <c r="J13" s="14" t="str">
        <f t="shared" si="0"/>
        <v/>
      </c>
      <c r="K13" s="14" t="str">
        <f t="shared" si="0"/>
        <v/>
      </c>
      <c r="L13" s="14" t="str">
        <f t="shared" si="0"/>
        <v/>
      </c>
      <c r="M13" s="14">
        <f t="shared" si="0"/>
        <v>-329.03749999999985</v>
      </c>
      <c r="N13" s="14" t="str">
        <f t="shared" si="0"/>
        <v/>
      </c>
      <c r="O13" s="16">
        <v>11</v>
      </c>
    </row>
    <row r="14" spans="1:15" x14ac:dyDescent="0.25">
      <c r="A14" s="5">
        <v>36495</v>
      </c>
      <c r="B14">
        <v>-360.17500000000007</v>
      </c>
      <c r="C14" s="14" t="str">
        <f t="shared" si="1"/>
        <v/>
      </c>
      <c r="D14" s="14" t="str">
        <f t="shared" si="0"/>
        <v/>
      </c>
      <c r="E14" s="14" t="str">
        <f t="shared" si="0"/>
        <v/>
      </c>
      <c r="F14" s="14" t="str">
        <f t="shared" si="0"/>
        <v/>
      </c>
      <c r="G14" s="14" t="str">
        <f t="shared" si="0"/>
        <v/>
      </c>
      <c r="H14" s="14" t="str">
        <f t="shared" si="0"/>
        <v/>
      </c>
      <c r="I14" s="14" t="str">
        <f t="shared" si="0"/>
        <v/>
      </c>
      <c r="J14" s="14" t="str">
        <f t="shared" si="0"/>
        <v/>
      </c>
      <c r="K14" s="14" t="str">
        <f t="shared" si="0"/>
        <v/>
      </c>
      <c r="L14" s="14" t="str">
        <f t="shared" si="0"/>
        <v/>
      </c>
      <c r="M14" s="14" t="str">
        <f t="shared" si="0"/>
        <v/>
      </c>
      <c r="N14" s="14">
        <f t="shared" si="0"/>
        <v>-360.17500000000007</v>
      </c>
      <c r="O14" s="16">
        <v>12</v>
      </c>
    </row>
    <row r="15" spans="1:15" x14ac:dyDescent="0.25">
      <c r="A15" s="5">
        <v>36526</v>
      </c>
      <c r="B15">
        <v>-387.33750000000015</v>
      </c>
      <c r="C15" s="14">
        <f t="shared" si="1"/>
        <v>-387.33750000000015</v>
      </c>
      <c r="D15" s="14" t="str">
        <f t="shared" si="0"/>
        <v/>
      </c>
      <c r="E15" s="14" t="str">
        <f t="shared" si="0"/>
        <v/>
      </c>
      <c r="F15" s="14" t="str">
        <f t="shared" si="0"/>
        <v/>
      </c>
      <c r="G15" s="14" t="str">
        <f t="shared" si="0"/>
        <v/>
      </c>
      <c r="H15" s="14" t="str">
        <f t="shared" si="0"/>
        <v/>
      </c>
      <c r="I15" s="14" t="str">
        <f t="shared" si="0"/>
        <v/>
      </c>
      <c r="J15" s="14" t="str">
        <f t="shared" si="0"/>
        <v/>
      </c>
      <c r="K15" s="14" t="str">
        <f t="shared" si="0"/>
        <v/>
      </c>
      <c r="L15" s="14" t="str">
        <f t="shared" si="0"/>
        <v/>
      </c>
      <c r="M15" s="14" t="str">
        <f t="shared" si="0"/>
        <v/>
      </c>
      <c r="N15" s="14" t="str">
        <f t="shared" si="0"/>
        <v/>
      </c>
      <c r="O15" s="16">
        <v>1</v>
      </c>
    </row>
    <row r="16" spans="1:15" x14ac:dyDescent="0.25">
      <c r="A16" s="5">
        <v>36557</v>
      </c>
      <c r="B16">
        <v>-339.67083333333341</v>
      </c>
      <c r="C16" s="14" t="str">
        <f t="shared" si="1"/>
        <v/>
      </c>
      <c r="D16" s="14">
        <f t="shared" si="0"/>
        <v>-339.67083333333341</v>
      </c>
      <c r="E16" s="14" t="str">
        <f t="shared" si="0"/>
        <v/>
      </c>
      <c r="F16" s="14" t="str">
        <f t="shared" si="0"/>
        <v/>
      </c>
      <c r="G16" s="14" t="str">
        <f t="shared" si="0"/>
        <v/>
      </c>
      <c r="H16" s="14" t="str">
        <f t="shared" si="0"/>
        <v/>
      </c>
      <c r="I16" s="14" t="str">
        <f t="shared" si="0"/>
        <v/>
      </c>
      <c r="J16" s="14" t="str">
        <f t="shared" si="0"/>
        <v/>
      </c>
      <c r="K16" s="14" t="str">
        <f t="shared" si="0"/>
        <v/>
      </c>
      <c r="L16" s="14" t="str">
        <f t="shared" si="0"/>
        <v/>
      </c>
      <c r="M16" s="14" t="str">
        <f t="shared" si="0"/>
        <v/>
      </c>
      <c r="N16" s="14" t="str">
        <f t="shared" si="0"/>
        <v/>
      </c>
      <c r="O16" s="16">
        <v>2</v>
      </c>
    </row>
    <row r="17" spans="1:15" x14ac:dyDescent="0.25">
      <c r="A17" s="5">
        <v>36586</v>
      </c>
      <c r="B17">
        <v>-166.70416666666677</v>
      </c>
      <c r="C17" s="14" t="str">
        <f t="shared" si="1"/>
        <v/>
      </c>
      <c r="D17" s="14" t="str">
        <f t="shared" si="0"/>
        <v/>
      </c>
      <c r="E17" s="14">
        <f t="shared" si="0"/>
        <v>-166.70416666666677</v>
      </c>
      <c r="F17" s="14" t="str">
        <f t="shared" si="0"/>
        <v/>
      </c>
      <c r="G17" s="14" t="str">
        <f t="shared" si="0"/>
        <v/>
      </c>
      <c r="H17" s="14" t="str">
        <f t="shared" si="0"/>
        <v/>
      </c>
      <c r="I17" s="14" t="str">
        <f t="shared" si="0"/>
        <v/>
      </c>
      <c r="J17" s="14" t="str">
        <f t="shared" si="0"/>
        <v/>
      </c>
      <c r="K17" s="14" t="str">
        <f t="shared" si="0"/>
        <v/>
      </c>
      <c r="L17" s="14" t="str">
        <f t="shared" si="0"/>
        <v/>
      </c>
      <c r="M17" s="14" t="str">
        <f t="shared" si="0"/>
        <v/>
      </c>
      <c r="N17" s="14" t="str">
        <f t="shared" si="0"/>
        <v/>
      </c>
      <c r="O17" s="16">
        <v>3</v>
      </c>
    </row>
    <row r="18" spans="1:15" x14ac:dyDescent="0.25">
      <c r="A18" s="5">
        <v>36617</v>
      </c>
      <c r="B18">
        <v>73.899999999999977</v>
      </c>
      <c r="C18" s="14" t="str">
        <f t="shared" si="1"/>
        <v/>
      </c>
      <c r="D18" s="14" t="str">
        <f t="shared" si="0"/>
        <v/>
      </c>
      <c r="E18" s="14" t="str">
        <f t="shared" si="0"/>
        <v/>
      </c>
      <c r="F18" s="14">
        <f t="shared" si="0"/>
        <v>73.899999999999977</v>
      </c>
      <c r="G18" s="14" t="str">
        <f t="shared" si="0"/>
        <v/>
      </c>
      <c r="H18" s="14" t="str">
        <f t="shared" si="0"/>
        <v/>
      </c>
      <c r="I18" s="14" t="str">
        <f t="shared" si="0"/>
        <v/>
      </c>
      <c r="J18" s="14" t="str">
        <f t="shared" si="0"/>
        <v/>
      </c>
      <c r="K18" s="14" t="str">
        <f t="shared" si="0"/>
        <v/>
      </c>
      <c r="L18" s="14" t="str">
        <f t="shared" si="0"/>
        <v/>
      </c>
      <c r="M18" s="14" t="str">
        <f t="shared" si="0"/>
        <v/>
      </c>
      <c r="N18" s="14" t="str">
        <f t="shared" si="0"/>
        <v/>
      </c>
      <c r="O18" s="16">
        <v>4</v>
      </c>
    </row>
    <row r="19" spans="1:15" x14ac:dyDescent="0.25">
      <c r="A19" s="5">
        <v>36647</v>
      </c>
      <c r="B19">
        <v>126.13333333333333</v>
      </c>
      <c r="C19" s="14" t="str">
        <f t="shared" si="1"/>
        <v/>
      </c>
      <c r="D19" s="14" t="str">
        <f t="shared" si="0"/>
        <v/>
      </c>
      <c r="E19" s="14" t="str">
        <f t="shared" si="0"/>
        <v/>
      </c>
      <c r="F19" s="14" t="str">
        <f t="shared" si="0"/>
        <v/>
      </c>
      <c r="G19" s="14">
        <f t="shared" si="0"/>
        <v>126.13333333333333</v>
      </c>
      <c r="H19" s="14" t="str">
        <f t="shared" si="0"/>
        <v/>
      </c>
      <c r="I19" s="14" t="str">
        <f t="shared" si="0"/>
        <v/>
      </c>
      <c r="J19" s="14" t="str">
        <f t="shared" si="0"/>
        <v/>
      </c>
      <c r="K19" s="14" t="str">
        <f t="shared" si="0"/>
        <v/>
      </c>
      <c r="L19" s="14" t="str">
        <f t="shared" si="0"/>
        <v/>
      </c>
      <c r="M19" s="14" t="str">
        <f t="shared" si="0"/>
        <v/>
      </c>
      <c r="N19" s="14" t="str">
        <f t="shared" si="0"/>
        <v/>
      </c>
      <c r="O19" s="16">
        <v>5</v>
      </c>
    </row>
    <row r="20" spans="1:15" x14ac:dyDescent="0.25">
      <c r="A20" s="5">
        <v>36678</v>
      </c>
      <c r="B20">
        <v>291.24583333333339</v>
      </c>
      <c r="C20" s="14" t="str">
        <f t="shared" si="1"/>
        <v/>
      </c>
      <c r="D20" s="14" t="str">
        <f t="shared" si="0"/>
        <v/>
      </c>
      <c r="E20" s="14" t="str">
        <f t="shared" si="0"/>
        <v/>
      </c>
      <c r="F20" s="14" t="str">
        <f t="shared" si="0"/>
        <v/>
      </c>
      <c r="G20" s="14" t="str">
        <f t="shared" si="0"/>
        <v/>
      </c>
      <c r="H20" s="14">
        <f t="shared" si="0"/>
        <v>291.24583333333339</v>
      </c>
      <c r="I20" s="14" t="str">
        <f t="shared" si="0"/>
        <v/>
      </c>
      <c r="J20" s="14" t="str">
        <f t="shared" si="0"/>
        <v/>
      </c>
      <c r="K20" s="14" t="str">
        <f t="shared" si="0"/>
        <v/>
      </c>
      <c r="L20" s="14" t="str">
        <f t="shared" si="0"/>
        <v/>
      </c>
      <c r="M20" s="14" t="str">
        <f t="shared" si="0"/>
        <v/>
      </c>
      <c r="N20" s="14" t="str">
        <f t="shared" si="0"/>
        <v/>
      </c>
      <c r="O20" s="16">
        <v>6</v>
      </c>
    </row>
    <row r="21" spans="1:15" x14ac:dyDescent="0.25">
      <c r="A21" s="5">
        <v>36708</v>
      </c>
      <c r="B21">
        <v>385.5291666666667</v>
      </c>
      <c r="C21" s="14" t="str">
        <f t="shared" si="1"/>
        <v/>
      </c>
      <c r="D21" s="14" t="str">
        <f t="shared" si="0"/>
        <v/>
      </c>
      <c r="E21" s="14" t="str">
        <f t="shared" si="0"/>
        <v/>
      </c>
      <c r="F21" s="14" t="str">
        <f t="shared" si="0"/>
        <v/>
      </c>
      <c r="G21" s="14" t="str">
        <f t="shared" si="0"/>
        <v/>
      </c>
      <c r="H21" s="14" t="str">
        <f t="shared" si="0"/>
        <v/>
      </c>
      <c r="I21" s="14">
        <f t="shared" si="0"/>
        <v>385.5291666666667</v>
      </c>
      <c r="J21" s="14" t="str">
        <f t="shared" si="0"/>
        <v/>
      </c>
      <c r="K21" s="14" t="str">
        <f t="shared" si="0"/>
        <v/>
      </c>
      <c r="L21" s="14" t="str">
        <f t="shared" si="0"/>
        <v/>
      </c>
      <c r="M21" s="14" t="str">
        <f t="shared" si="0"/>
        <v/>
      </c>
      <c r="N21" s="14" t="str">
        <f t="shared" si="0"/>
        <v/>
      </c>
      <c r="O21" s="16">
        <v>7</v>
      </c>
    </row>
    <row r="22" spans="1:15" x14ac:dyDescent="0.25">
      <c r="A22" s="5">
        <v>36739</v>
      </c>
      <c r="B22">
        <v>441.5</v>
      </c>
      <c r="C22" s="14" t="str">
        <f t="shared" si="1"/>
        <v/>
      </c>
      <c r="D22" s="14" t="str">
        <f t="shared" si="0"/>
        <v/>
      </c>
      <c r="E22" s="14" t="str">
        <f t="shared" si="0"/>
        <v/>
      </c>
      <c r="F22" s="14" t="str">
        <f t="shared" si="0"/>
        <v/>
      </c>
      <c r="G22" s="14" t="str">
        <f t="shared" si="0"/>
        <v/>
      </c>
      <c r="H22" s="14" t="str">
        <f t="shared" si="0"/>
        <v/>
      </c>
      <c r="I22" s="14" t="str">
        <f t="shared" si="0"/>
        <v/>
      </c>
      <c r="J22" s="14">
        <f t="shared" si="0"/>
        <v>441.5</v>
      </c>
      <c r="K22" s="14" t="str">
        <f t="shared" si="0"/>
        <v/>
      </c>
      <c r="L22" s="14" t="str">
        <f t="shared" si="0"/>
        <v/>
      </c>
      <c r="M22" s="14" t="str">
        <f t="shared" si="0"/>
        <v/>
      </c>
      <c r="N22" s="14" t="str">
        <f t="shared" si="0"/>
        <v/>
      </c>
      <c r="O22" s="16">
        <v>8</v>
      </c>
    </row>
    <row r="23" spans="1:15" x14ac:dyDescent="0.25">
      <c r="A23" s="5">
        <v>36770</v>
      </c>
      <c r="B23">
        <v>246.02916666666647</v>
      </c>
      <c r="C23" s="14" t="str">
        <f t="shared" si="1"/>
        <v/>
      </c>
      <c r="D23" s="14" t="str">
        <f t="shared" si="0"/>
        <v/>
      </c>
      <c r="E23" s="14" t="str">
        <f t="shared" si="0"/>
        <v/>
      </c>
      <c r="F23" s="14" t="str">
        <f t="shared" si="0"/>
        <v/>
      </c>
      <c r="G23" s="14" t="str">
        <f t="shared" si="0"/>
        <v/>
      </c>
      <c r="H23" s="14" t="str">
        <f t="shared" si="0"/>
        <v/>
      </c>
      <c r="I23" s="14" t="str">
        <f t="shared" si="0"/>
        <v/>
      </c>
      <c r="J23" s="14" t="str">
        <f t="shared" si="0"/>
        <v/>
      </c>
      <c r="K23" s="14">
        <f t="shared" si="0"/>
        <v>246.02916666666647</v>
      </c>
      <c r="L23" s="14" t="str">
        <f t="shared" si="0"/>
        <v/>
      </c>
      <c r="M23" s="14" t="str">
        <f t="shared" si="0"/>
        <v/>
      </c>
      <c r="N23" s="14" t="str">
        <f t="shared" si="0"/>
        <v/>
      </c>
      <c r="O23" s="16">
        <v>9</v>
      </c>
    </row>
    <row r="24" spans="1:15" x14ac:dyDescent="0.25">
      <c r="A24" s="5">
        <v>36800</v>
      </c>
      <c r="B24">
        <v>10.033333333333189</v>
      </c>
      <c r="C24" s="14" t="str">
        <f t="shared" si="1"/>
        <v/>
      </c>
      <c r="D24" s="14" t="str">
        <f t="shared" si="0"/>
        <v/>
      </c>
      <c r="E24" s="14" t="str">
        <f t="shared" si="0"/>
        <v/>
      </c>
      <c r="F24" s="14" t="str">
        <f t="shared" si="0"/>
        <v/>
      </c>
      <c r="G24" s="14" t="str">
        <f t="shared" si="0"/>
        <v/>
      </c>
      <c r="H24" s="14" t="str">
        <f t="shared" si="0"/>
        <v/>
      </c>
      <c r="I24" s="14" t="str">
        <f t="shared" si="0"/>
        <v/>
      </c>
      <c r="J24" s="14" t="str">
        <f t="shared" si="0"/>
        <v/>
      </c>
      <c r="K24" s="14" t="str">
        <f t="shared" si="0"/>
        <v/>
      </c>
      <c r="L24" s="14">
        <f t="shared" si="0"/>
        <v>10.033333333333189</v>
      </c>
      <c r="M24" s="14" t="str">
        <f t="shared" si="0"/>
        <v/>
      </c>
      <c r="N24" s="14" t="str">
        <f t="shared" si="0"/>
        <v/>
      </c>
      <c r="O24" s="16">
        <v>10</v>
      </c>
    </row>
    <row r="25" spans="1:15" x14ac:dyDescent="0.25">
      <c r="A25" s="5">
        <v>36831</v>
      </c>
      <c r="B25">
        <v>-307.09583333333342</v>
      </c>
      <c r="C25" s="14" t="str">
        <f t="shared" si="1"/>
        <v/>
      </c>
      <c r="D25" s="14" t="str">
        <f t="shared" si="1"/>
        <v/>
      </c>
      <c r="E25" s="14" t="str">
        <f t="shared" si="1"/>
        <v/>
      </c>
      <c r="F25" s="14" t="str">
        <f t="shared" si="1"/>
        <v/>
      </c>
      <c r="G25" s="14" t="str">
        <f t="shared" si="1"/>
        <v/>
      </c>
      <c r="H25" s="14" t="str">
        <f t="shared" si="1"/>
        <v/>
      </c>
      <c r="I25" s="14" t="str">
        <f t="shared" ref="I25:M86" si="2">IF(I$2=$O25,$B25,"")</f>
        <v/>
      </c>
      <c r="J25" s="14" t="str">
        <f t="shared" si="2"/>
        <v/>
      </c>
      <c r="K25" s="14" t="str">
        <f t="shared" si="2"/>
        <v/>
      </c>
      <c r="L25" s="14" t="str">
        <f t="shared" si="2"/>
        <v/>
      </c>
      <c r="M25" s="14">
        <f t="shared" si="2"/>
        <v>-307.09583333333342</v>
      </c>
      <c r="N25" s="14" t="str">
        <f t="shared" ref="N25:N86" si="3">IF(N$2=$O25,$B25,"")</f>
        <v/>
      </c>
      <c r="O25" s="16">
        <v>11</v>
      </c>
    </row>
    <row r="26" spans="1:15" x14ac:dyDescent="0.25">
      <c r="A26" s="5">
        <v>36861</v>
      </c>
      <c r="B26">
        <v>-332.92083333333335</v>
      </c>
      <c r="C26" s="14" t="str">
        <f t="shared" si="1"/>
        <v/>
      </c>
      <c r="D26" s="14" t="str">
        <f t="shared" si="1"/>
        <v/>
      </c>
      <c r="E26" s="14" t="str">
        <f t="shared" si="1"/>
        <v/>
      </c>
      <c r="F26" s="14" t="str">
        <f t="shared" si="1"/>
        <v/>
      </c>
      <c r="G26" s="14" t="str">
        <f t="shared" si="1"/>
        <v/>
      </c>
      <c r="H26" s="14" t="str">
        <f t="shared" si="1"/>
        <v/>
      </c>
      <c r="I26" s="14" t="str">
        <f t="shared" si="2"/>
        <v/>
      </c>
      <c r="J26" s="14" t="str">
        <f t="shared" si="2"/>
        <v/>
      </c>
      <c r="K26" s="14" t="str">
        <f t="shared" si="2"/>
        <v/>
      </c>
      <c r="L26" s="14" t="str">
        <f t="shared" si="2"/>
        <v/>
      </c>
      <c r="M26" s="14" t="str">
        <f t="shared" si="2"/>
        <v/>
      </c>
      <c r="N26" s="14">
        <f t="shared" si="3"/>
        <v>-332.92083333333335</v>
      </c>
      <c r="O26" s="16">
        <v>12</v>
      </c>
    </row>
    <row r="27" spans="1:15" x14ac:dyDescent="0.25">
      <c r="A27" s="5">
        <v>36892</v>
      </c>
      <c r="B27">
        <v>-387.58749999999986</v>
      </c>
      <c r="C27" s="14">
        <f t="shared" si="1"/>
        <v>-387.58749999999986</v>
      </c>
      <c r="D27" s="14" t="str">
        <f t="shared" si="1"/>
        <v/>
      </c>
      <c r="E27" s="14" t="str">
        <f t="shared" si="1"/>
        <v/>
      </c>
      <c r="F27" s="14" t="str">
        <f t="shared" si="1"/>
        <v/>
      </c>
      <c r="G27" s="14" t="str">
        <f t="shared" si="1"/>
        <v/>
      </c>
      <c r="H27" s="14" t="str">
        <f t="shared" si="1"/>
        <v/>
      </c>
      <c r="I27" s="14" t="str">
        <f t="shared" si="2"/>
        <v/>
      </c>
      <c r="J27" s="14" t="str">
        <f t="shared" si="2"/>
        <v/>
      </c>
      <c r="K27" s="14" t="str">
        <f t="shared" si="2"/>
        <v/>
      </c>
      <c r="L27" s="14" t="str">
        <f t="shared" si="2"/>
        <v/>
      </c>
      <c r="M27" s="14" t="str">
        <f t="shared" si="2"/>
        <v/>
      </c>
      <c r="N27" s="14" t="str">
        <f t="shared" si="3"/>
        <v/>
      </c>
      <c r="O27" s="16">
        <v>1</v>
      </c>
    </row>
    <row r="28" spans="1:15" x14ac:dyDescent="0.25">
      <c r="A28" s="5">
        <v>36923</v>
      </c>
      <c r="B28">
        <v>-310.6875</v>
      </c>
      <c r="C28" s="14" t="str">
        <f t="shared" si="1"/>
        <v/>
      </c>
      <c r="D28" s="14">
        <f t="shared" si="1"/>
        <v>-310.6875</v>
      </c>
      <c r="E28" s="14" t="str">
        <f t="shared" si="1"/>
        <v/>
      </c>
      <c r="F28" s="14" t="str">
        <f t="shared" si="1"/>
        <v/>
      </c>
      <c r="G28" s="14" t="str">
        <f t="shared" si="1"/>
        <v/>
      </c>
      <c r="H28" s="14" t="str">
        <f t="shared" si="1"/>
        <v/>
      </c>
      <c r="I28" s="14" t="str">
        <f t="shared" si="2"/>
        <v/>
      </c>
      <c r="J28" s="14" t="str">
        <f t="shared" si="2"/>
        <v/>
      </c>
      <c r="K28" s="14" t="str">
        <f t="shared" si="2"/>
        <v/>
      </c>
      <c r="L28" s="14" t="str">
        <f t="shared" si="2"/>
        <v/>
      </c>
      <c r="M28" s="14" t="str">
        <f t="shared" si="2"/>
        <v/>
      </c>
      <c r="N28" s="14" t="str">
        <f t="shared" si="3"/>
        <v/>
      </c>
      <c r="O28" s="16">
        <v>2</v>
      </c>
    </row>
    <row r="29" spans="1:15" x14ac:dyDescent="0.25">
      <c r="A29" s="5">
        <v>36951</v>
      </c>
      <c r="B29">
        <v>-214.26666666666665</v>
      </c>
      <c r="C29" s="14" t="str">
        <f t="shared" si="1"/>
        <v/>
      </c>
      <c r="D29" s="14" t="str">
        <f t="shared" si="1"/>
        <v/>
      </c>
      <c r="E29" s="14">
        <f t="shared" si="1"/>
        <v>-214.26666666666665</v>
      </c>
      <c r="F29" s="14" t="str">
        <f t="shared" si="1"/>
        <v/>
      </c>
      <c r="G29" s="14" t="str">
        <f t="shared" si="1"/>
        <v/>
      </c>
      <c r="H29" s="14" t="str">
        <f t="shared" si="1"/>
        <v/>
      </c>
      <c r="I29" s="14" t="str">
        <f t="shared" si="2"/>
        <v/>
      </c>
      <c r="J29" s="14" t="str">
        <f t="shared" si="2"/>
        <v/>
      </c>
      <c r="K29" s="14" t="str">
        <f t="shared" si="2"/>
        <v/>
      </c>
      <c r="L29" s="14" t="str">
        <f t="shared" si="2"/>
        <v/>
      </c>
      <c r="M29" s="14" t="str">
        <f t="shared" si="2"/>
        <v/>
      </c>
      <c r="N29" s="14" t="str">
        <f t="shared" si="3"/>
        <v/>
      </c>
      <c r="O29" s="16">
        <v>3</v>
      </c>
    </row>
    <row r="30" spans="1:15" x14ac:dyDescent="0.25">
      <c r="A30" s="5">
        <v>36982</v>
      </c>
      <c r="B30">
        <v>47.929166666666674</v>
      </c>
      <c r="C30" s="14" t="str">
        <f t="shared" si="1"/>
        <v/>
      </c>
      <c r="D30" s="14" t="str">
        <f t="shared" si="1"/>
        <v/>
      </c>
      <c r="E30" s="14" t="str">
        <f t="shared" si="1"/>
        <v/>
      </c>
      <c r="F30" s="14">
        <f t="shared" si="1"/>
        <v>47.929166666666674</v>
      </c>
      <c r="G30" s="14" t="str">
        <f t="shared" si="1"/>
        <v/>
      </c>
      <c r="H30" s="14" t="str">
        <f t="shared" si="1"/>
        <v/>
      </c>
      <c r="I30" s="14" t="str">
        <f t="shared" si="2"/>
        <v/>
      </c>
      <c r="J30" s="14" t="str">
        <f t="shared" si="2"/>
        <v/>
      </c>
      <c r="K30" s="14" t="str">
        <f t="shared" si="2"/>
        <v/>
      </c>
      <c r="L30" s="14" t="str">
        <f t="shared" si="2"/>
        <v/>
      </c>
      <c r="M30" s="14" t="str">
        <f t="shared" si="2"/>
        <v/>
      </c>
      <c r="N30" s="14" t="str">
        <f t="shared" si="3"/>
        <v/>
      </c>
      <c r="O30" s="16">
        <v>4</v>
      </c>
    </row>
    <row r="31" spans="1:15" x14ac:dyDescent="0.25">
      <c r="A31" s="5">
        <v>37012</v>
      </c>
      <c r="B31">
        <v>122.63750000000005</v>
      </c>
      <c r="C31" s="14" t="str">
        <f t="shared" si="1"/>
        <v/>
      </c>
      <c r="D31" s="14" t="str">
        <f t="shared" si="1"/>
        <v/>
      </c>
      <c r="E31" s="14" t="str">
        <f t="shared" si="1"/>
        <v/>
      </c>
      <c r="F31" s="14" t="str">
        <f t="shared" si="1"/>
        <v/>
      </c>
      <c r="G31" s="14">
        <f t="shared" si="1"/>
        <v>122.63750000000005</v>
      </c>
      <c r="H31" s="14" t="str">
        <f t="shared" si="1"/>
        <v/>
      </c>
      <c r="I31" s="14" t="str">
        <f t="shared" si="2"/>
        <v/>
      </c>
      <c r="J31" s="14" t="str">
        <f t="shared" si="2"/>
        <v/>
      </c>
      <c r="K31" s="14" t="str">
        <f t="shared" si="2"/>
        <v/>
      </c>
      <c r="L31" s="14" t="str">
        <f t="shared" si="2"/>
        <v/>
      </c>
      <c r="M31" s="14" t="str">
        <f t="shared" si="2"/>
        <v/>
      </c>
      <c r="N31" s="14" t="str">
        <f t="shared" si="3"/>
        <v/>
      </c>
      <c r="O31" s="16">
        <v>5</v>
      </c>
    </row>
    <row r="32" spans="1:15" x14ac:dyDescent="0.25">
      <c r="A32" s="5">
        <v>37043</v>
      </c>
      <c r="B32">
        <v>259.47916666666674</v>
      </c>
      <c r="C32" s="14" t="str">
        <f t="shared" si="1"/>
        <v/>
      </c>
      <c r="D32" s="14" t="str">
        <f t="shared" si="1"/>
        <v/>
      </c>
      <c r="E32" s="14" t="str">
        <f t="shared" si="1"/>
        <v/>
      </c>
      <c r="F32" s="14" t="str">
        <f t="shared" si="1"/>
        <v/>
      </c>
      <c r="G32" s="14" t="str">
        <f t="shared" si="1"/>
        <v/>
      </c>
      <c r="H32" s="14">
        <f t="shared" si="1"/>
        <v>259.47916666666674</v>
      </c>
      <c r="I32" s="14" t="str">
        <f t="shared" si="2"/>
        <v/>
      </c>
      <c r="J32" s="14" t="str">
        <f t="shared" si="2"/>
        <v/>
      </c>
      <c r="K32" s="14" t="str">
        <f t="shared" si="2"/>
        <v/>
      </c>
      <c r="L32" s="14" t="str">
        <f t="shared" si="2"/>
        <v/>
      </c>
      <c r="M32" s="14" t="str">
        <f t="shared" ref="M32:M86" si="4">IF(M$2=$O32,$B32,"")</f>
        <v/>
      </c>
      <c r="N32" s="14" t="str">
        <f t="shared" si="3"/>
        <v/>
      </c>
      <c r="O32" s="16">
        <v>6</v>
      </c>
    </row>
    <row r="33" spans="1:15" x14ac:dyDescent="0.25">
      <c r="A33" s="5">
        <v>37073</v>
      </c>
      <c r="B33">
        <v>410.66666666666674</v>
      </c>
      <c r="C33" s="14" t="str">
        <f t="shared" si="1"/>
        <v/>
      </c>
      <c r="D33" s="14" t="str">
        <f t="shared" si="1"/>
        <v/>
      </c>
      <c r="E33" s="14" t="str">
        <f t="shared" si="1"/>
        <v/>
      </c>
      <c r="F33" s="14" t="str">
        <f t="shared" si="1"/>
        <v/>
      </c>
      <c r="G33" s="14" t="str">
        <f t="shared" si="1"/>
        <v/>
      </c>
      <c r="H33" s="14" t="str">
        <f t="shared" si="1"/>
        <v/>
      </c>
      <c r="I33" s="14">
        <f t="shared" si="2"/>
        <v>410.66666666666674</v>
      </c>
      <c r="J33" s="14" t="str">
        <f t="shared" si="2"/>
        <v/>
      </c>
      <c r="K33" s="14" t="str">
        <f t="shared" si="2"/>
        <v/>
      </c>
      <c r="L33" s="14" t="str">
        <f t="shared" si="2"/>
        <v/>
      </c>
      <c r="M33" s="14" t="str">
        <f t="shared" si="4"/>
        <v/>
      </c>
      <c r="N33" s="14" t="str">
        <f t="shared" si="3"/>
        <v/>
      </c>
      <c r="O33" s="16">
        <v>7</v>
      </c>
    </row>
    <row r="34" spans="1:15" x14ac:dyDescent="0.25">
      <c r="A34" s="5">
        <v>37104</v>
      </c>
      <c r="B34">
        <v>457.41249999999991</v>
      </c>
      <c r="C34" s="14" t="str">
        <f t="shared" si="1"/>
        <v/>
      </c>
      <c r="D34" s="14" t="str">
        <f t="shared" si="1"/>
        <v/>
      </c>
      <c r="E34" s="14" t="str">
        <f t="shared" si="1"/>
        <v/>
      </c>
      <c r="F34" s="14" t="str">
        <f t="shared" si="1"/>
        <v/>
      </c>
      <c r="G34" s="14" t="str">
        <f t="shared" si="1"/>
        <v/>
      </c>
      <c r="H34" s="14" t="str">
        <f t="shared" si="1"/>
        <v/>
      </c>
      <c r="I34" s="14" t="str">
        <f t="shared" si="2"/>
        <v/>
      </c>
      <c r="J34" s="14">
        <f t="shared" si="2"/>
        <v>457.41249999999991</v>
      </c>
      <c r="K34" s="14" t="str">
        <f t="shared" si="2"/>
        <v/>
      </c>
      <c r="L34" s="14" t="str">
        <f t="shared" si="2"/>
        <v/>
      </c>
      <c r="M34" s="14" t="str">
        <f t="shared" si="4"/>
        <v/>
      </c>
      <c r="N34" s="14" t="str">
        <f t="shared" si="3"/>
        <v/>
      </c>
      <c r="O34" s="16">
        <v>8</v>
      </c>
    </row>
    <row r="35" spans="1:15" x14ac:dyDescent="0.25">
      <c r="A35" s="5">
        <v>37135</v>
      </c>
      <c r="B35">
        <v>284.04583333333312</v>
      </c>
      <c r="C35" s="14" t="str">
        <f t="shared" si="1"/>
        <v/>
      </c>
      <c r="D35" s="14" t="str">
        <f t="shared" si="1"/>
        <v/>
      </c>
      <c r="E35" s="14" t="str">
        <f t="shared" si="1"/>
        <v/>
      </c>
      <c r="F35" s="14" t="str">
        <f t="shared" si="1"/>
        <v/>
      </c>
      <c r="G35" s="14" t="str">
        <f t="shared" si="1"/>
        <v/>
      </c>
      <c r="H35" s="14" t="str">
        <f t="shared" si="1"/>
        <v/>
      </c>
      <c r="I35" s="14" t="str">
        <f t="shared" si="2"/>
        <v/>
      </c>
      <c r="J35" s="14" t="str">
        <f t="shared" si="2"/>
        <v/>
      </c>
      <c r="K35" s="14">
        <f t="shared" si="2"/>
        <v>284.04583333333312</v>
      </c>
      <c r="L35" s="14" t="str">
        <f t="shared" si="2"/>
        <v/>
      </c>
      <c r="M35" s="14" t="str">
        <f t="shared" si="4"/>
        <v/>
      </c>
      <c r="N35" s="14" t="str">
        <f t="shared" si="3"/>
        <v/>
      </c>
      <c r="O35" s="16">
        <v>9</v>
      </c>
    </row>
    <row r="36" spans="1:15" x14ac:dyDescent="0.25">
      <c r="A36" s="5">
        <v>37165</v>
      </c>
      <c r="B36">
        <v>-7.6291666666667197</v>
      </c>
      <c r="C36" s="14" t="str">
        <f t="shared" si="1"/>
        <v/>
      </c>
      <c r="D36" s="14" t="str">
        <f t="shared" si="1"/>
        <v/>
      </c>
      <c r="E36" s="14" t="str">
        <f t="shared" si="1"/>
        <v/>
      </c>
      <c r="F36" s="14" t="str">
        <f t="shared" si="1"/>
        <v/>
      </c>
      <c r="G36" s="14" t="str">
        <f t="shared" si="1"/>
        <v/>
      </c>
      <c r="H36" s="14" t="str">
        <f t="shared" si="1"/>
        <v/>
      </c>
      <c r="I36" s="14" t="str">
        <f t="shared" si="2"/>
        <v/>
      </c>
      <c r="J36" s="14" t="str">
        <f t="shared" si="2"/>
        <v/>
      </c>
      <c r="K36" s="14" t="str">
        <f t="shared" si="2"/>
        <v/>
      </c>
      <c r="L36" s="14">
        <f t="shared" si="2"/>
        <v>-7.6291666666667197</v>
      </c>
      <c r="M36" s="14" t="str">
        <f t="shared" si="4"/>
        <v/>
      </c>
      <c r="N36" s="14" t="str">
        <f t="shared" si="3"/>
        <v/>
      </c>
      <c r="O36" s="16">
        <v>10</v>
      </c>
    </row>
    <row r="37" spans="1:15" x14ac:dyDescent="0.25">
      <c r="A37" s="5">
        <v>37196</v>
      </c>
      <c r="B37">
        <v>-328.79166666666674</v>
      </c>
      <c r="C37" s="14" t="str">
        <f t="shared" si="1"/>
        <v/>
      </c>
      <c r="D37" s="14" t="str">
        <f t="shared" si="1"/>
        <v/>
      </c>
      <c r="E37" s="14" t="str">
        <f t="shared" si="1"/>
        <v/>
      </c>
      <c r="F37" s="14" t="str">
        <f t="shared" si="1"/>
        <v/>
      </c>
      <c r="G37" s="14" t="str">
        <f t="shared" si="1"/>
        <v/>
      </c>
      <c r="H37" s="14" t="str">
        <f t="shared" si="1"/>
        <v/>
      </c>
      <c r="I37" s="14" t="str">
        <f t="shared" si="2"/>
        <v/>
      </c>
      <c r="J37" s="14" t="str">
        <f t="shared" si="2"/>
        <v/>
      </c>
      <c r="K37" s="14" t="str">
        <f t="shared" si="2"/>
        <v/>
      </c>
      <c r="L37" s="14" t="str">
        <f t="shared" si="2"/>
        <v/>
      </c>
      <c r="M37" s="14">
        <f t="shared" si="4"/>
        <v>-328.79166666666674</v>
      </c>
      <c r="N37" s="14" t="str">
        <f t="shared" si="3"/>
        <v/>
      </c>
      <c r="O37" s="16">
        <v>11</v>
      </c>
    </row>
    <row r="38" spans="1:15" x14ac:dyDescent="0.25">
      <c r="A38" s="5">
        <v>37226</v>
      </c>
      <c r="B38">
        <v>-365.19166666666655</v>
      </c>
      <c r="C38" s="14" t="str">
        <f t="shared" si="1"/>
        <v/>
      </c>
      <c r="D38" s="14" t="str">
        <f t="shared" si="1"/>
        <v/>
      </c>
      <c r="E38" s="14" t="str">
        <f t="shared" si="1"/>
        <v/>
      </c>
      <c r="F38" s="14" t="str">
        <f t="shared" si="1"/>
        <v/>
      </c>
      <c r="G38" s="14" t="str">
        <f t="shared" si="1"/>
        <v/>
      </c>
      <c r="H38" s="14" t="str">
        <f t="shared" si="1"/>
        <v/>
      </c>
      <c r="I38" s="14" t="str">
        <f t="shared" si="2"/>
        <v/>
      </c>
      <c r="J38" s="14" t="str">
        <f t="shared" si="2"/>
        <v/>
      </c>
      <c r="K38" s="14" t="str">
        <f t="shared" si="2"/>
        <v/>
      </c>
      <c r="L38" s="14" t="str">
        <f t="shared" si="2"/>
        <v/>
      </c>
      <c r="M38" s="14" t="str">
        <f t="shared" si="4"/>
        <v/>
      </c>
      <c r="N38" s="14">
        <f t="shared" si="3"/>
        <v>-365.19166666666655</v>
      </c>
      <c r="O38" s="16">
        <v>12</v>
      </c>
    </row>
    <row r="39" spans="1:15" x14ac:dyDescent="0.25">
      <c r="A39" s="5">
        <v>37257</v>
      </c>
      <c r="B39">
        <v>-410.47916666666652</v>
      </c>
      <c r="C39" s="14">
        <f t="shared" si="1"/>
        <v>-410.47916666666652</v>
      </c>
      <c r="D39" s="14" t="str">
        <f t="shared" si="1"/>
        <v/>
      </c>
      <c r="E39" s="14" t="str">
        <f t="shared" si="1"/>
        <v/>
      </c>
      <c r="F39" s="14" t="str">
        <f t="shared" si="1"/>
        <v/>
      </c>
      <c r="G39" s="14" t="str">
        <f t="shared" si="1"/>
        <v/>
      </c>
      <c r="H39" s="14" t="str">
        <f t="shared" si="1"/>
        <v/>
      </c>
      <c r="I39" s="14" t="str">
        <f t="shared" si="2"/>
        <v/>
      </c>
      <c r="J39" s="14" t="str">
        <f t="shared" si="2"/>
        <v/>
      </c>
      <c r="K39" s="14" t="str">
        <f t="shared" si="2"/>
        <v/>
      </c>
      <c r="L39" s="14" t="str">
        <f t="shared" si="2"/>
        <v/>
      </c>
      <c r="M39" s="14" t="str">
        <f t="shared" si="4"/>
        <v/>
      </c>
      <c r="N39" s="14" t="str">
        <f t="shared" si="3"/>
        <v/>
      </c>
      <c r="O39" s="16">
        <v>1</v>
      </c>
    </row>
    <row r="40" spans="1:15" x14ac:dyDescent="0.25">
      <c r="A40" s="5">
        <v>37288</v>
      </c>
      <c r="B40">
        <v>-326.35416666666652</v>
      </c>
      <c r="C40" s="14" t="str">
        <f t="shared" si="1"/>
        <v/>
      </c>
      <c r="D40" s="14">
        <f t="shared" si="1"/>
        <v>-326.35416666666652</v>
      </c>
      <c r="E40" s="14" t="str">
        <f t="shared" si="1"/>
        <v/>
      </c>
      <c r="F40" s="14" t="str">
        <f t="shared" si="1"/>
        <v/>
      </c>
      <c r="G40" s="14" t="str">
        <f t="shared" si="1"/>
        <v/>
      </c>
      <c r="H40" s="14" t="str">
        <f t="shared" si="1"/>
        <v/>
      </c>
      <c r="I40" s="14" t="str">
        <f t="shared" si="2"/>
        <v/>
      </c>
      <c r="J40" s="14" t="str">
        <f t="shared" si="2"/>
        <v/>
      </c>
      <c r="K40" s="14" t="str">
        <f t="shared" si="2"/>
        <v/>
      </c>
      <c r="L40" s="14" t="str">
        <f t="shared" si="2"/>
        <v/>
      </c>
      <c r="M40" s="14" t="str">
        <f t="shared" si="4"/>
        <v/>
      </c>
      <c r="N40" s="14" t="str">
        <f t="shared" si="3"/>
        <v/>
      </c>
      <c r="O40" s="16">
        <v>2</v>
      </c>
    </row>
    <row r="41" spans="1:15" x14ac:dyDescent="0.25">
      <c r="A41" s="5">
        <v>37316</v>
      </c>
      <c r="B41">
        <v>-136.22916666666652</v>
      </c>
      <c r="C41" s="14" t="str">
        <f t="shared" si="1"/>
        <v/>
      </c>
      <c r="D41" s="14" t="str">
        <f t="shared" si="1"/>
        <v/>
      </c>
      <c r="E41" s="14">
        <f t="shared" si="1"/>
        <v>-136.22916666666652</v>
      </c>
      <c r="F41" s="14" t="str">
        <f t="shared" si="1"/>
        <v/>
      </c>
      <c r="G41" s="14" t="str">
        <f t="shared" si="1"/>
        <v/>
      </c>
      <c r="H41" s="14" t="str">
        <f t="shared" si="1"/>
        <v/>
      </c>
      <c r="I41" s="14" t="str">
        <f t="shared" si="2"/>
        <v/>
      </c>
      <c r="J41" s="14" t="str">
        <f t="shared" si="2"/>
        <v/>
      </c>
      <c r="K41" s="14" t="str">
        <f t="shared" si="2"/>
        <v/>
      </c>
      <c r="L41" s="14" t="str">
        <f t="shared" si="2"/>
        <v/>
      </c>
      <c r="M41" s="14" t="str">
        <f t="shared" si="4"/>
        <v/>
      </c>
      <c r="N41" s="14" t="str">
        <f t="shared" si="3"/>
        <v/>
      </c>
      <c r="O41" s="16">
        <v>3</v>
      </c>
    </row>
    <row r="42" spans="1:15" x14ac:dyDescent="0.25">
      <c r="A42" s="5">
        <v>37347</v>
      </c>
      <c r="B42">
        <v>-9.3874999999999318</v>
      </c>
      <c r="C42" s="14" t="str">
        <f t="shared" si="1"/>
        <v/>
      </c>
      <c r="D42" s="14" t="str">
        <f t="shared" si="1"/>
        <v/>
      </c>
      <c r="E42" s="14" t="str">
        <f t="shared" si="1"/>
        <v/>
      </c>
      <c r="F42" s="14">
        <f t="shared" si="1"/>
        <v>-9.3874999999999318</v>
      </c>
      <c r="G42" s="14" t="str">
        <f t="shared" si="1"/>
        <v/>
      </c>
      <c r="H42" s="14" t="str">
        <f t="shared" si="1"/>
        <v/>
      </c>
      <c r="I42" s="14" t="str">
        <f t="shared" si="2"/>
        <v/>
      </c>
      <c r="J42" s="14" t="str">
        <f t="shared" si="2"/>
        <v/>
      </c>
      <c r="K42" s="14" t="str">
        <f t="shared" si="2"/>
        <v/>
      </c>
      <c r="L42" s="14" t="str">
        <f t="shared" si="2"/>
        <v/>
      </c>
      <c r="M42" s="14" t="str">
        <f t="shared" si="4"/>
        <v/>
      </c>
      <c r="N42" s="14" t="str">
        <f t="shared" si="3"/>
        <v/>
      </c>
      <c r="O42" s="16">
        <v>4</v>
      </c>
    </row>
    <row r="43" spans="1:15" x14ac:dyDescent="0.25">
      <c r="A43" s="5">
        <v>37377</v>
      </c>
      <c r="B43">
        <v>189.17500000000018</v>
      </c>
      <c r="C43" s="14" t="str">
        <f t="shared" si="1"/>
        <v/>
      </c>
      <c r="D43" s="14" t="str">
        <f t="shared" si="1"/>
        <v/>
      </c>
      <c r="E43" s="14" t="str">
        <f t="shared" si="1"/>
        <v/>
      </c>
      <c r="F43" s="14" t="str">
        <f t="shared" si="1"/>
        <v/>
      </c>
      <c r="G43" s="14">
        <f t="shared" si="1"/>
        <v>189.17500000000018</v>
      </c>
      <c r="H43" s="14" t="str">
        <f t="shared" si="1"/>
        <v/>
      </c>
      <c r="I43" s="14" t="str">
        <f t="shared" si="2"/>
        <v/>
      </c>
      <c r="J43" s="14" t="str">
        <f t="shared" si="2"/>
        <v/>
      </c>
      <c r="K43" s="14" t="str">
        <f t="shared" si="2"/>
        <v/>
      </c>
      <c r="L43" s="14" t="str">
        <f t="shared" si="2"/>
        <v/>
      </c>
      <c r="M43" s="14" t="str">
        <f t="shared" si="4"/>
        <v/>
      </c>
      <c r="N43" s="14" t="str">
        <f t="shared" si="3"/>
        <v/>
      </c>
      <c r="O43" s="16">
        <v>5</v>
      </c>
    </row>
    <row r="44" spans="1:15" x14ac:dyDescent="0.25">
      <c r="A44" s="5">
        <v>37408</v>
      </c>
      <c r="B44">
        <v>216.13750000000005</v>
      </c>
      <c r="C44" s="14" t="str">
        <f t="shared" si="1"/>
        <v/>
      </c>
      <c r="D44" s="14" t="str">
        <f t="shared" si="1"/>
        <v/>
      </c>
      <c r="E44" s="14" t="str">
        <f t="shared" si="1"/>
        <v/>
      </c>
      <c r="F44" s="14" t="str">
        <f t="shared" si="1"/>
        <v/>
      </c>
      <c r="G44" s="14" t="str">
        <f t="shared" si="1"/>
        <v/>
      </c>
      <c r="H44" s="14">
        <f t="shared" si="1"/>
        <v>216.13750000000005</v>
      </c>
      <c r="I44" s="14" t="str">
        <f t="shared" si="2"/>
        <v/>
      </c>
      <c r="J44" s="14" t="str">
        <f t="shared" si="2"/>
        <v/>
      </c>
      <c r="K44" s="14" t="str">
        <f t="shared" si="2"/>
        <v/>
      </c>
      <c r="L44" s="14" t="str">
        <f t="shared" si="2"/>
        <v/>
      </c>
      <c r="M44" s="14" t="str">
        <f t="shared" si="4"/>
        <v/>
      </c>
      <c r="N44" s="14" t="str">
        <f t="shared" si="3"/>
        <v/>
      </c>
      <c r="O44" s="16">
        <v>6</v>
      </c>
    </row>
    <row r="45" spans="1:15" x14ac:dyDescent="0.25">
      <c r="A45" s="5">
        <v>37438</v>
      </c>
      <c r="B45">
        <v>405.40000000000009</v>
      </c>
      <c r="C45" s="14" t="str">
        <f t="shared" si="1"/>
        <v/>
      </c>
      <c r="D45" s="14" t="str">
        <f t="shared" si="1"/>
        <v/>
      </c>
      <c r="E45" s="14" t="str">
        <f t="shared" si="1"/>
        <v/>
      </c>
      <c r="F45" s="14" t="str">
        <f t="shared" si="1"/>
        <v/>
      </c>
      <c r="G45" s="14" t="str">
        <f t="shared" si="1"/>
        <v/>
      </c>
      <c r="H45" s="14" t="str">
        <f t="shared" ref="H45:H86" si="5">IF(H$2=$O45,$B45,"")</f>
        <v/>
      </c>
      <c r="I45" s="14">
        <f t="shared" si="2"/>
        <v>405.40000000000009</v>
      </c>
      <c r="J45" s="14" t="str">
        <f t="shared" si="2"/>
        <v/>
      </c>
      <c r="K45" s="14" t="str">
        <f t="shared" si="2"/>
        <v/>
      </c>
      <c r="L45" s="14" t="str">
        <f t="shared" si="2"/>
        <v/>
      </c>
      <c r="M45" s="14" t="str">
        <f t="shared" si="4"/>
        <v/>
      </c>
      <c r="N45" s="14" t="str">
        <f t="shared" si="3"/>
        <v/>
      </c>
      <c r="O45" s="16">
        <v>7</v>
      </c>
    </row>
    <row r="46" spans="1:15" x14ac:dyDescent="0.25">
      <c r="A46" s="5">
        <v>37469</v>
      </c>
      <c r="B46">
        <v>504.21250000000009</v>
      </c>
      <c r="C46" s="14" t="str">
        <f t="shared" si="1"/>
        <v/>
      </c>
      <c r="D46" s="14" t="str">
        <f t="shared" si="1"/>
        <v/>
      </c>
      <c r="E46" s="14" t="str">
        <f t="shared" si="1"/>
        <v/>
      </c>
      <c r="F46" s="14" t="str">
        <f t="shared" si="1"/>
        <v/>
      </c>
      <c r="G46" s="14" t="str">
        <f t="shared" si="1"/>
        <v/>
      </c>
      <c r="H46" s="14" t="str">
        <f t="shared" si="5"/>
        <v/>
      </c>
      <c r="I46" s="14" t="str">
        <f t="shared" si="2"/>
        <v/>
      </c>
      <c r="J46" s="14">
        <f t="shared" si="2"/>
        <v>504.21250000000009</v>
      </c>
      <c r="K46" s="14" t="str">
        <f t="shared" si="2"/>
        <v/>
      </c>
      <c r="L46" s="14" t="str">
        <f t="shared" si="2"/>
        <v/>
      </c>
      <c r="M46" s="14" t="str">
        <f t="shared" si="4"/>
        <v/>
      </c>
      <c r="N46" s="14" t="str">
        <f t="shared" si="3"/>
        <v/>
      </c>
      <c r="O46" s="16">
        <v>8</v>
      </c>
    </row>
    <row r="47" spans="1:15" x14ac:dyDescent="0.25">
      <c r="A47" s="5">
        <v>37500</v>
      </c>
      <c r="B47">
        <v>222.03333333333353</v>
      </c>
      <c r="C47" s="14" t="str">
        <f t="shared" si="1"/>
        <v/>
      </c>
      <c r="D47" s="14" t="str">
        <f t="shared" si="1"/>
        <v/>
      </c>
      <c r="E47" s="14" t="str">
        <f t="shared" si="1"/>
        <v/>
      </c>
      <c r="F47" s="14" t="str">
        <f t="shared" si="1"/>
        <v/>
      </c>
      <c r="G47" s="14" t="str">
        <f t="shared" si="1"/>
        <v/>
      </c>
      <c r="H47" s="14" t="str">
        <f t="shared" si="5"/>
        <v/>
      </c>
      <c r="I47" s="14" t="str">
        <f t="shared" si="2"/>
        <v/>
      </c>
      <c r="J47" s="14" t="str">
        <f t="shared" si="2"/>
        <v/>
      </c>
      <c r="K47" s="14">
        <f t="shared" si="2"/>
        <v>222.03333333333353</v>
      </c>
      <c r="L47" s="14" t="str">
        <f t="shared" si="2"/>
        <v/>
      </c>
      <c r="M47" s="14" t="str">
        <f t="shared" si="4"/>
        <v/>
      </c>
      <c r="N47" s="14" t="str">
        <f t="shared" si="3"/>
        <v/>
      </c>
      <c r="O47" s="16">
        <v>9</v>
      </c>
    </row>
    <row r="48" spans="1:15" x14ac:dyDescent="0.25">
      <c r="A48" s="5">
        <v>37530</v>
      </c>
      <c r="B48">
        <v>60.845833333333303</v>
      </c>
      <c r="C48" s="14" t="str">
        <f t="shared" si="1"/>
        <v/>
      </c>
      <c r="D48" s="14" t="str">
        <f t="shared" si="1"/>
        <v/>
      </c>
      <c r="E48" s="14" t="str">
        <f t="shared" si="1"/>
        <v/>
      </c>
      <c r="F48" s="14" t="str">
        <f t="shared" si="1"/>
        <v/>
      </c>
      <c r="G48" s="14" t="str">
        <f t="shared" si="1"/>
        <v/>
      </c>
      <c r="H48" s="14" t="str">
        <f t="shared" si="5"/>
        <v/>
      </c>
      <c r="I48" s="14" t="str">
        <f t="shared" si="2"/>
        <v/>
      </c>
      <c r="J48" s="14" t="str">
        <f t="shared" si="2"/>
        <v/>
      </c>
      <c r="K48" s="14" t="str">
        <f t="shared" si="2"/>
        <v/>
      </c>
      <c r="L48" s="14">
        <f t="shared" si="2"/>
        <v>60.845833333333303</v>
      </c>
      <c r="M48" s="14" t="str">
        <f t="shared" si="4"/>
        <v/>
      </c>
      <c r="N48" s="14" t="str">
        <f t="shared" si="3"/>
        <v/>
      </c>
      <c r="O48" s="16">
        <v>10</v>
      </c>
    </row>
    <row r="49" spans="1:15" x14ac:dyDescent="0.25">
      <c r="A49" s="5">
        <v>37561</v>
      </c>
      <c r="B49">
        <v>-294.47916666666663</v>
      </c>
      <c r="C49" s="14" t="str">
        <f t="shared" si="1"/>
        <v/>
      </c>
      <c r="D49" s="14" t="str">
        <f t="shared" si="1"/>
        <v/>
      </c>
      <c r="E49" s="14" t="str">
        <f t="shared" si="1"/>
        <v/>
      </c>
      <c r="F49" s="14" t="str">
        <f t="shared" si="1"/>
        <v/>
      </c>
      <c r="G49" s="14" t="str">
        <f t="shared" si="1"/>
        <v/>
      </c>
      <c r="H49" s="14" t="str">
        <f t="shared" si="5"/>
        <v/>
      </c>
      <c r="I49" s="14" t="str">
        <f t="shared" si="2"/>
        <v/>
      </c>
      <c r="J49" s="14" t="str">
        <f t="shared" si="2"/>
        <v/>
      </c>
      <c r="K49" s="14" t="str">
        <f t="shared" si="2"/>
        <v/>
      </c>
      <c r="L49" s="14" t="str">
        <f t="shared" si="2"/>
        <v/>
      </c>
      <c r="M49" s="14">
        <f t="shared" si="4"/>
        <v>-294.47916666666663</v>
      </c>
      <c r="N49" s="14" t="str">
        <f t="shared" si="3"/>
        <v/>
      </c>
      <c r="O49" s="16">
        <v>11</v>
      </c>
    </row>
    <row r="50" spans="1:15" x14ac:dyDescent="0.25">
      <c r="A50" s="5">
        <v>37591</v>
      </c>
      <c r="B50">
        <v>-342.93749999999989</v>
      </c>
      <c r="C50" s="14" t="str">
        <f t="shared" si="1"/>
        <v/>
      </c>
      <c r="D50" s="14" t="str">
        <f t="shared" si="1"/>
        <v/>
      </c>
      <c r="E50" s="14" t="str">
        <f t="shared" si="1"/>
        <v/>
      </c>
      <c r="F50" s="14" t="str">
        <f t="shared" si="1"/>
        <v/>
      </c>
      <c r="G50" s="14" t="str">
        <f t="shared" si="1"/>
        <v/>
      </c>
      <c r="H50" s="14" t="str">
        <f t="shared" si="5"/>
        <v/>
      </c>
      <c r="I50" s="14" t="str">
        <f t="shared" si="2"/>
        <v/>
      </c>
      <c r="J50" s="14" t="str">
        <f t="shared" si="2"/>
        <v/>
      </c>
      <c r="K50" s="14" t="str">
        <f t="shared" si="2"/>
        <v/>
      </c>
      <c r="L50" s="14" t="str">
        <f t="shared" si="2"/>
        <v/>
      </c>
      <c r="M50" s="14" t="str">
        <f t="shared" si="4"/>
        <v/>
      </c>
      <c r="N50" s="14">
        <f t="shared" si="3"/>
        <v>-342.93749999999989</v>
      </c>
      <c r="O50" s="16">
        <v>12</v>
      </c>
    </row>
    <row r="51" spans="1:15" x14ac:dyDescent="0.25">
      <c r="A51" s="5">
        <v>37622</v>
      </c>
      <c r="B51">
        <v>-442.45833333333326</v>
      </c>
      <c r="C51" s="14">
        <f t="shared" si="1"/>
        <v>-442.45833333333326</v>
      </c>
      <c r="D51" s="14" t="str">
        <f t="shared" si="1"/>
        <v/>
      </c>
      <c r="E51" s="14" t="str">
        <f t="shared" si="1"/>
        <v/>
      </c>
      <c r="F51" s="14" t="str">
        <f t="shared" si="1"/>
        <v/>
      </c>
      <c r="G51" s="14" t="str">
        <f t="shared" si="1"/>
        <v/>
      </c>
      <c r="H51" s="14" t="str">
        <f t="shared" si="5"/>
        <v/>
      </c>
      <c r="I51" s="14" t="str">
        <f t="shared" si="2"/>
        <v/>
      </c>
      <c r="J51" s="14" t="str">
        <f t="shared" si="2"/>
        <v/>
      </c>
      <c r="K51" s="14" t="str">
        <f t="shared" si="2"/>
        <v/>
      </c>
      <c r="L51" s="14" t="str">
        <f t="shared" si="2"/>
        <v/>
      </c>
      <c r="M51" s="14" t="str">
        <f t="shared" si="4"/>
        <v/>
      </c>
      <c r="N51" s="14" t="str">
        <f t="shared" si="3"/>
        <v/>
      </c>
      <c r="O51" s="16">
        <v>1</v>
      </c>
    </row>
    <row r="52" spans="1:15" x14ac:dyDescent="0.25">
      <c r="A52" s="5">
        <v>37653</v>
      </c>
      <c r="B52">
        <v>-362.80833333333339</v>
      </c>
      <c r="C52" s="14" t="str">
        <f t="shared" si="1"/>
        <v/>
      </c>
      <c r="D52" s="14">
        <f t="shared" si="1"/>
        <v>-362.80833333333339</v>
      </c>
      <c r="E52" s="14" t="str">
        <f t="shared" si="1"/>
        <v/>
      </c>
      <c r="F52" s="14" t="str">
        <f t="shared" si="1"/>
        <v/>
      </c>
      <c r="G52" s="14" t="str">
        <f t="shared" si="1"/>
        <v/>
      </c>
      <c r="H52" s="14" t="str">
        <f t="shared" si="5"/>
        <v/>
      </c>
      <c r="I52" s="14" t="str">
        <f t="shared" si="2"/>
        <v/>
      </c>
      <c r="J52" s="14" t="str">
        <f t="shared" si="2"/>
        <v/>
      </c>
      <c r="K52" s="14" t="str">
        <f t="shared" si="2"/>
        <v/>
      </c>
      <c r="L52" s="14" t="str">
        <f t="shared" si="2"/>
        <v/>
      </c>
      <c r="M52" s="14" t="str">
        <f t="shared" si="4"/>
        <v/>
      </c>
      <c r="N52" s="14" t="str">
        <f t="shared" si="3"/>
        <v/>
      </c>
      <c r="O52" s="16">
        <v>2</v>
      </c>
    </row>
    <row r="53" spans="1:15" x14ac:dyDescent="0.25">
      <c r="A53" s="5">
        <v>37681</v>
      </c>
      <c r="B53">
        <v>-190.47916666666663</v>
      </c>
      <c r="C53" s="14" t="str">
        <f t="shared" si="1"/>
        <v/>
      </c>
      <c r="D53" s="14" t="str">
        <f t="shared" si="1"/>
        <v/>
      </c>
      <c r="E53" s="14">
        <f t="shared" si="1"/>
        <v>-190.47916666666663</v>
      </c>
      <c r="F53" s="14" t="str">
        <f t="shared" si="1"/>
        <v/>
      </c>
      <c r="G53" s="14" t="str">
        <f t="shared" si="1"/>
        <v/>
      </c>
      <c r="H53" s="14" t="str">
        <f t="shared" si="5"/>
        <v/>
      </c>
      <c r="I53" s="14" t="str">
        <f t="shared" si="2"/>
        <v/>
      </c>
      <c r="J53" s="14" t="str">
        <f t="shared" si="2"/>
        <v/>
      </c>
      <c r="K53" s="14" t="str">
        <f t="shared" si="2"/>
        <v/>
      </c>
      <c r="L53" s="14" t="str">
        <f t="shared" si="2"/>
        <v/>
      </c>
      <c r="M53" s="14" t="str">
        <f t="shared" si="4"/>
        <v/>
      </c>
      <c r="N53" s="14" t="str">
        <f t="shared" si="3"/>
        <v/>
      </c>
      <c r="O53" s="16">
        <v>3</v>
      </c>
    </row>
    <row r="54" spans="1:15" x14ac:dyDescent="0.25">
      <c r="A54" s="5">
        <v>37712</v>
      </c>
      <c r="B54">
        <v>2.0875000000000909</v>
      </c>
      <c r="C54" s="14" t="str">
        <f t="shared" si="1"/>
        <v/>
      </c>
      <c r="D54" s="14" t="str">
        <f t="shared" si="1"/>
        <v/>
      </c>
      <c r="E54" s="14" t="str">
        <f t="shared" si="1"/>
        <v/>
      </c>
      <c r="F54" s="14">
        <f t="shared" si="1"/>
        <v>2.0875000000000909</v>
      </c>
      <c r="G54" s="14" t="str">
        <f t="shared" si="1"/>
        <v/>
      </c>
      <c r="H54" s="14" t="str">
        <f t="shared" si="5"/>
        <v/>
      </c>
      <c r="I54" s="14" t="str">
        <f t="shared" si="2"/>
        <v/>
      </c>
      <c r="J54" s="14" t="str">
        <f t="shared" si="2"/>
        <v/>
      </c>
      <c r="K54" s="14" t="str">
        <f t="shared" si="2"/>
        <v/>
      </c>
      <c r="L54" s="14" t="str">
        <f t="shared" si="2"/>
        <v/>
      </c>
      <c r="M54" s="14" t="str">
        <f t="shared" si="4"/>
        <v/>
      </c>
      <c r="N54" s="14" t="str">
        <f t="shared" si="3"/>
        <v/>
      </c>
      <c r="O54" s="16">
        <v>4</v>
      </c>
    </row>
    <row r="55" spans="1:15" x14ac:dyDescent="0.25">
      <c r="A55" s="5">
        <v>37742</v>
      </c>
      <c r="B55">
        <v>163.25</v>
      </c>
      <c r="C55" s="14" t="str">
        <f t="shared" si="1"/>
        <v/>
      </c>
      <c r="D55" s="14" t="str">
        <f t="shared" si="1"/>
        <v/>
      </c>
      <c r="E55" s="14" t="str">
        <f t="shared" si="1"/>
        <v/>
      </c>
      <c r="F55" s="14" t="str">
        <f t="shared" si="1"/>
        <v/>
      </c>
      <c r="G55" s="14">
        <f t="shared" si="1"/>
        <v>163.25</v>
      </c>
      <c r="H55" s="14" t="str">
        <f t="shared" si="5"/>
        <v/>
      </c>
      <c r="I55" s="14" t="str">
        <f t="shared" si="2"/>
        <v/>
      </c>
      <c r="J55" s="14" t="str">
        <f t="shared" si="2"/>
        <v/>
      </c>
      <c r="K55" s="14" t="str">
        <f t="shared" si="2"/>
        <v/>
      </c>
      <c r="L55" s="14" t="str">
        <f t="shared" si="2"/>
        <v/>
      </c>
      <c r="M55" s="14" t="str">
        <f t="shared" si="4"/>
        <v/>
      </c>
      <c r="N55" s="14" t="str">
        <f t="shared" si="3"/>
        <v/>
      </c>
      <c r="O55" s="16">
        <v>5</v>
      </c>
    </row>
    <row r="56" spans="1:15" x14ac:dyDescent="0.25">
      <c r="A56" s="5">
        <v>37773</v>
      </c>
      <c r="B56">
        <v>332.32499999999982</v>
      </c>
      <c r="C56" s="14" t="str">
        <f t="shared" si="1"/>
        <v/>
      </c>
      <c r="D56" s="14" t="str">
        <f t="shared" si="1"/>
        <v/>
      </c>
      <c r="E56" s="14" t="str">
        <f t="shared" si="1"/>
        <v/>
      </c>
      <c r="F56" s="14" t="str">
        <f t="shared" si="1"/>
        <v/>
      </c>
      <c r="G56" s="14" t="str">
        <f t="shared" si="1"/>
        <v/>
      </c>
      <c r="H56" s="14">
        <f t="shared" si="5"/>
        <v>332.32499999999982</v>
      </c>
      <c r="I56" s="14" t="str">
        <f t="shared" si="2"/>
        <v/>
      </c>
      <c r="J56" s="14" t="str">
        <f t="shared" si="2"/>
        <v/>
      </c>
      <c r="K56" s="14" t="str">
        <f t="shared" si="2"/>
        <v/>
      </c>
      <c r="L56" s="14" t="str">
        <f t="shared" si="2"/>
        <v/>
      </c>
      <c r="M56" s="14" t="str">
        <f t="shared" si="4"/>
        <v/>
      </c>
      <c r="N56" s="14" t="str">
        <f t="shared" si="3"/>
        <v/>
      </c>
      <c r="O56" s="16">
        <v>6</v>
      </c>
    </row>
    <row r="57" spans="1:15" x14ac:dyDescent="0.25">
      <c r="A57" s="5">
        <v>37803</v>
      </c>
      <c r="B57">
        <v>383.86249999999995</v>
      </c>
      <c r="C57" s="14" t="str">
        <f t="shared" si="1"/>
        <v/>
      </c>
      <c r="D57" s="14" t="str">
        <f t="shared" si="1"/>
        <v/>
      </c>
      <c r="E57" s="14" t="str">
        <f t="shared" si="1"/>
        <v/>
      </c>
      <c r="F57" s="14" t="str">
        <f t="shared" si="1"/>
        <v/>
      </c>
      <c r="G57" s="14" t="str">
        <f t="shared" si="1"/>
        <v/>
      </c>
      <c r="H57" s="14" t="str">
        <f t="shared" si="5"/>
        <v/>
      </c>
      <c r="I57" s="14">
        <f t="shared" si="2"/>
        <v>383.86249999999995</v>
      </c>
      <c r="J57" s="14" t="str">
        <f t="shared" si="2"/>
        <v/>
      </c>
      <c r="K57" s="14" t="str">
        <f t="shared" si="2"/>
        <v/>
      </c>
      <c r="L57" s="14" t="str">
        <f t="shared" si="2"/>
        <v/>
      </c>
      <c r="M57" s="14" t="str">
        <f t="shared" si="4"/>
        <v/>
      </c>
      <c r="N57" s="14" t="str">
        <f t="shared" si="3"/>
        <v/>
      </c>
      <c r="O57" s="16">
        <v>7</v>
      </c>
    </row>
    <row r="58" spans="1:15" x14ac:dyDescent="0.25">
      <c r="A58" s="5">
        <v>37834</v>
      </c>
      <c r="B58">
        <v>487.87499999999989</v>
      </c>
      <c r="C58" s="14" t="str">
        <f t="shared" si="1"/>
        <v/>
      </c>
      <c r="D58" s="14" t="str">
        <f t="shared" si="1"/>
        <v/>
      </c>
      <c r="E58" s="14" t="str">
        <f t="shared" si="1"/>
        <v/>
      </c>
      <c r="F58" s="14" t="str">
        <f t="shared" si="1"/>
        <v/>
      </c>
      <c r="G58" s="14" t="str">
        <f t="shared" si="1"/>
        <v/>
      </c>
      <c r="H58" s="14" t="str">
        <f t="shared" si="5"/>
        <v/>
      </c>
      <c r="I58" s="14" t="str">
        <f t="shared" si="2"/>
        <v/>
      </c>
      <c r="J58" s="14">
        <f t="shared" si="2"/>
        <v>487.87499999999989</v>
      </c>
      <c r="K58" s="14" t="str">
        <f t="shared" si="2"/>
        <v/>
      </c>
      <c r="L58" s="14" t="str">
        <f t="shared" si="2"/>
        <v/>
      </c>
      <c r="M58" s="14" t="str">
        <f t="shared" si="4"/>
        <v/>
      </c>
      <c r="N58" s="14" t="str">
        <f t="shared" si="3"/>
        <v/>
      </c>
      <c r="O58" s="16">
        <v>8</v>
      </c>
    </row>
    <row r="59" spans="1:15" x14ac:dyDescent="0.25">
      <c r="A59" s="5">
        <v>37865</v>
      </c>
      <c r="B59">
        <v>187.05000000000007</v>
      </c>
      <c r="C59" s="14" t="str">
        <f t="shared" si="1"/>
        <v/>
      </c>
      <c r="D59" s="14" t="str">
        <f t="shared" si="1"/>
        <v/>
      </c>
      <c r="E59" s="14" t="str">
        <f t="shared" si="1"/>
        <v/>
      </c>
      <c r="F59" s="14" t="str">
        <f t="shared" si="1"/>
        <v/>
      </c>
      <c r="G59" s="14" t="str">
        <f t="shared" si="1"/>
        <v/>
      </c>
      <c r="H59" s="14" t="str">
        <f t="shared" si="5"/>
        <v/>
      </c>
      <c r="I59" s="14" t="str">
        <f t="shared" si="2"/>
        <v/>
      </c>
      <c r="J59" s="14" t="str">
        <f t="shared" si="2"/>
        <v/>
      </c>
      <c r="K59" s="14">
        <f t="shared" si="2"/>
        <v>187.05000000000007</v>
      </c>
      <c r="L59" s="14" t="str">
        <f t="shared" si="2"/>
        <v/>
      </c>
      <c r="M59" s="14" t="str">
        <f t="shared" si="4"/>
        <v/>
      </c>
      <c r="N59" s="14" t="str">
        <f t="shared" si="3"/>
        <v/>
      </c>
      <c r="O59" s="16">
        <v>9</v>
      </c>
    </row>
    <row r="60" spans="1:15" x14ac:dyDescent="0.25">
      <c r="A60" s="5">
        <v>37895</v>
      </c>
      <c r="B60">
        <v>36.495833333333394</v>
      </c>
      <c r="C60" s="14" t="str">
        <f t="shared" si="1"/>
        <v/>
      </c>
      <c r="D60" s="14" t="str">
        <f t="shared" si="1"/>
        <v/>
      </c>
      <c r="E60" s="14" t="str">
        <f t="shared" si="1"/>
        <v/>
      </c>
      <c r="F60" s="14" t="str">
        <f t="shared" si="1"/>
        <v/>
      </c>
      <c r="G60" s="14" t="str">
        <f t="shared" si="1"/>
        <v/>
      </c>
      <c r="H60" s="14" t="str">
        <f t="shared" si="5"/>
        <v/>
      </c>
      <c r="I60" s="14" t="str">
        <f t="shared" si="2"/>
        <v/>
      </c>
      <c r="J60" s="14" t="str">
        <f t="shared" si="2"/>
        <v/>
      </c>
      <c r="K60" s="14" t="str">
        <f t="shared" si="2"/>
        <v/>
      </c>
      <c r="L60" s="14">
        <f t="shared" si="2"/>
        <v>36.495833333333394</v>
      </c>
      <c r="M60" s="14" t="str">
        <f t="shared" si="4"/>
        <v/>
      </c>
      <c r="N60" s="14" t="str">
        <f t="shared" si="3"/>
        <v/>
      </c>
      <c r="O60" s="16">
        <v>10</v>
      </c>
    </row>
    <row r="61" spans="1:15" x14ac:dyDescent="0.25">
      <c r="A61" s="5">
        <v>37926</v>
      </c>
      <c r="B61">
        <v>-331.94583333333344</v>
      </c>
      <c r="C61" s="14" t="str">
        <f t="shared" si="1"/>
        <v/>
      </c>
      <c r="D61" s="14" t="str">
        <f t="shared" si="1"/>
        <v/>
      </c>
      <c r="E61" s="14" t="str">
        <f t="shared" si="1"/>
        <v/>
      </c>
      <c r="F61" s="14" t="str">
        <f t="shared" si="1"/>
        <v/>
      </c>
      <c r="G61" s="14" t="str">
        <f t="shared" si="1"/>
        <v/>
      </c>
      <c r="H61" s="14" t="str">
        <f t="shared" si="5"/>
        <v/>
      </c>
      <c r="I61" s="14" t="str">
        <f t="shared" si="2"/>
        <v/>
      </c>
      <c r="J61" s="14" t="str">
        <f t="shared" si="2"/>
        <v/>
      </c>
      <c r="K61" s="14" t="str">
        <f t="shared" si="2"/>
        <v/>
      </c>
      <c r="L61" s="14" t="str">
        <f t="shared" si="2"/>
        <v/>
      </c>
      <c r="M61" s="14">
        <f t="shared" si="4"/>
        <v>-331.94583333333344</v>
      </c>
      <c r="N61" s="14" t="str">
        <f t="shared" si="3"/>
        <v/>
      </c>
      <c r="O61" s="16">
        <v>11</v>
      </c>
    </row>
    <row r="62" spans="1:15" x14ac:dyDescent="0.25">
      <c r="A62" s="5">
        <v>37956</v>
      </c>
      <c r="B62">
        <v>-330.06666666666672</v>
      </c>
      <c r="C62" s="14" t="str">
        <f t="shared" si="1"/>
        <v/>
      </c>
      <c r="D62" s="14" t="str">
        <f t="shared" si="1"/>
        <v/>
      </c>
      <c r="E62" s="14" t="str">
        <f t="shared" si="1"/>
        <v/>
      </c>
      <c r="F62" s="14" t="str">
        <f t="shared" si="1"/>
        <v/>
      </c>
      <c r="G62" s="14" t="str">
        <f t="shared" si="1"/>
        <v/>
      </c>
      <c r="H62" s="14" t="str">
        <f t="shared" si="5"/>
        <v/>
      </c>
      <c r="I62" s="14" t="str">
        <f t="shared" si="2"/>
        <v/>
      </c>
      <c r="J62" s="14" t="str">
        <f t="shared" si="2"/>
        <v/>
      </c>
      <c r="K62" s="14" t="str">
        <f t="shared" si="2"/>
        <v/>
      </c>
      <c r="L62" s="14" t="str">
        <f t="shared" si="2"/>
        <v/>
      </c>
      <c r="M62" s="14" t="str">
        <f t="shared" si="4"/>
        <v/>
      </c>
      <c r="N62" s="14">
        <f t="shared" si="3"/>
        <v>-330.06666666666672</v>
      </c>
      <c r="O62" s="16">
        <v>12</v>
      </c>
    </row>
    <row r="63" spans="1:15" x14ac:dyDescent="0.25">
      <c r="A63" s="5">
        <v>37987</v>
      </c>
      <c r="B63">
        <v>-445.74583333333334</v>
      </c>
      <c r="C63" s="14">
        <f t="shared" si="1"/>
        <v>-445.74583333333334</v>
      </c>
      <c r="D63" s="14" t="str">
        <f t="shared" si="1"/>
        <v/>
      </c>
      <c r="E63" s="14" t="str">
        <f t="shared" si="1"/>
        <v/>
      </c>
      <c r="F63" s="14" t="str">
        <f t="shared" si="1"/>
        <v/>
      </c>
      <c r="G63" s="14" t="str">
        <f t="shared" si="1"/>
        <v/>
      </c>
      <c r="H63" s="14" t="str">
        <f t="shared" si="5"/>
        <v/>
      </c>
      <c r="I63" s="14" t="str">
        <f t="shared" si="2"/>
        <v/>
      </c>
      <c r="J63" s="14" t="str">
        <f t="shared" si="2"/>
        <v/>
      </c>
      <c r="K63" s="14" t="str">
        <f t="shared" si="2"/>
        <v/>
      </c>
      <c r="L63" s="14" t="str">
        <f t="shared" si="2"/>
        <v/>
      </c>
      <c r="M63" s="14" t="str">
        <f t="shared" si="4"/>
        <v/>
      </c>
      <c r="N63" s="14" t="str">
        <f t="shared" si="3"/>
        <v/>
      </c>
      <c r="O63" s="16">
        <v>1</v>
      </c>
    </row>
    <row r="64" spans="1:15" x14ac:dyDescent="0.25">
      <c r="A64" s="5">
        <v>38018</v>
      </c>
      <c r="B64">
        <v>-345.83333333333326</v>
      </c>
      <c r="C64" s="14" t="str">
        <f t="shared" si="1"/>
        <v/>
      </c>
      <c r="D64" s="14">
        <f t="shared" si="1"/>
        <v>-345.83333333333326</v>
      </c>
      <c r="E64" s="14" t="str">
        <f t="shared" si="1"/>
        <v/>
      </c>
      <c r="F64" s="14" t="str">
        <f t="shared" si="1"/>
        <v/>
      </c>
      <c r="G64" s="14" t="str">
        <f t="shared" si="1"/>
        <v/>
      </c>
      <c r="H64" s="14" t="str">
        <f t="shared" si="5"/>
        <v/>
      </c>
      <c r="I64" s="14" t="str">
        <f t="shared" si="2"/>
        <v/>
      </c>
      <c r="J64" s="14" t="str">
        <f t="shared" si="2"/>
        <v/>
      </c>
      <c r="K64" s="14" t="str">
        <f t="shared" si="2"/>
        <v/>
      </c>
      <c r="L64" s="14" t="str">
        <f t="shared" si="2"/>
        <v/>
      </c>
      <c r="M64" s="14" t="str">
        <f t="shared" si="4"/>
        <v/>
      </c>
      <c r="N64" s="14" t="str">
        <f t="shared" si="3"/>
        <v/>
      </c>
      <c r="O64" s="16">
        <v>2</v>
      </c>
    </row>
    <row r="65" spans="1:16" x14ac:dyDescent="0.25">
      <c r="A65" s="5">
        <v>38047</v>
      </c>
      <c r="B65">
        <v>-170.35833333333335</v>
      </c>
      <c r="C65" s="14" t="str">
        <f t="shared" si="1"/>
        <v/>
      </c>
      <c r="D65" s="14" t="str">
        <f t="shared" si="1"/>
        <v/>
      </c>
      <c r="E65" s="14">
        <f t="shared" si="1"/>
        <v>-170.35833333333335</v>
      </c>
      <c r="F65" s="14" t="str">
        <f t="shared" si="1"/>
        <v/>
      </c>
      <c r="G65" s="14" t="str">
        <f t="shared" si="1"/>
        <v/>
      </c>
      <c r="H65" s="14" t="str">
        <f t="shared" si="5"/>
        <v/>
      </c>
      <c r="I65" s="14" t="str">
        <f t="shared" si="2"/>
        <v/>
      </c>
      <c r="J65" s="14" t="str">
        <f t="shared" si="2"/>
        <v/>
      </c>
      <c r="K65" s="14" t="str">
        <f t="shared" si="2"/>
        <v/>
      </c>
      <c r="L65" s="14" t="str">
        <f t="shared" si="2"/>
        <v/>
      </c>
      <c r="M65" s="14" t="str">
        <f t="shared" si="4"/>
        <v/>
      </c>
      <c r="N65" s="14" t="str">
        <f t="shared" si="3"/>
        <v/>
      </c>
      <c r="O65" s="16">
        <v>3</v>
      </c>
    </row>
    <row r="66" spans="1:16" x14ac:dyDescent="0.25">
      <c r="A66" s="5">
        <v>38078</v>
      </c>
      <c r="B66">
        <v>48.741666666666674</v>
      </c>
      <c r="C66" s="14" t="str">
        <f t="shared" si="1"/>
        <v/>
      </c>
      <c r="D66" s="14" t="str">
        <f t="shared" si="1"/>
        <v/>
      </c>
      <c r="E66" s="14" t="str">
        <f t="shared" si="1"/>
        <v/>
      </c>
      <c r="F66" s="14">
        <f t="shared" si="1"/>
        <v>48.741666666666674</v>
      </c>
      <c r="G66" s="14" t="str">
        <f t="shared" si="1"/>
        <v/>
      </c>
      <c r="H66" s="14" t="str">
        <f t="shared" si="5"/>
        <v/>
      </c>
      <c r="I66" s="14" t="str">
        <f t="shared" si="2"/>
        <v/>
      </c>
      <c r="J66" s="14" t="str">
        <f t="shared" si="2"/>
        <v/>
      </c>
      <c r="K66" s="14" t="str">
        <f t="shared" si="2"/>
        <v/>
      </c>
      <c r="L66" s="14" t="str">
        <f t="shared" si="2"/>
        <v/>
      </c>
      <c r="M66" s="14" t="str">
        <f t="shared" si="4"/>
        <v/>
      </c>
      <c r="N66" s="14" t="str">
        <f t="shared" si="3"/>
        <v/>
      </c>
      <c r="O66" s="16">
        <v>4</v>
      </c>
    </row>
    <row r="67" spans="1:16" x14ac:dyDescent="0.25">
      <c r="A67" s="5">
        <v>38108</v>
      </c>
      <c r="B67">
        <v>196.32083333333344</v>
      </c>
      <c r="C67" s="14" t="str">
        <f t="shared" si="1"/>
        <v/>
      </c>
      <c r="D67" s="14" t="str">
        <f t="shared" si="1"/>
        <v/>
      </c>
      <c r="E67" s="14" t="str">
        <f t="shared" si="1"/>
        <v/>
      </c>
      <c r="F67" s="14" t="str">
        <f t="shared" si="1"/>
        <v/>
      </c>
      <c r="G67" s="14">
        <f t="shared" si="1"/>
        <v>196.32083333333344</v>
      </c>
      <c r="H67" s="14" t="str">
        <f t="shared" si="5"/>
        <v/>
      </c>
      <c r="I67" s="14" t="str">
        <f t="shared" si="2"/>
        <v/>
      </c>
      <c r="J67" s="14" t="str">
        <f t="shared" si="2"/>
        <v/>
      </c>
      <c r="K67" s="14" t="str">
        <f t="shared" si="2"/>
        <v/>
      </c>
      <c r="L67" s="14" t="str">
        <f t="shared" si="2"/>
        <v/>
      </c>
      <c r="M67" s="14" t="str">
        <f t="shared" si="4"/>
        <v/>
      </c>
      <c r="N67" s="14" t="str">
        <f t="shared" si="3"/>
        <v/>
      </c>
      <c r="O67" s="16">
        <v>5</v>
      </c>
    </row>
    <row r="68" spans="1:16" x14ac:dyDescent="0.25">
      <c r="A68" s="5">
        <v>38139</v>
      </c>
      <c r="B68">
        <v>248.34999999999991</v>
      </c>
      <c r="C68" s="14" t="str">
        <f t="shared" si="1"/>
        <v/>
      </c>
      <c r="D68" s="14" t="str">
        <f t="shared" si="1"/>
        <v/>
      </c>
      <c r="E68" s="14" t="str">
        <f t="shared" si="1"/>
        <v/>
      </c>
      <c r="F68" s="14" t="str">
        <f t="shared" si="1"/>
        <v/>
      </c>
      <c r="G68" s="14" t="str">
        <f t="shared" si="1"/>
        <v/>
      </c>
      <c r="H68" s="14">
        <f t="shared" si="5"/>
        <v>248.34999999999991</v>
      </c>
      <c r="I68" s="14" t="str">
        <f t="shared" si="2"/>
        <v/>
      </c>
      <c r="J68" s="14" t="str">
        <f t="shared" si="2"/>
        <v/>
      </c>
      <c r="K68" s="14" t="str">
        <f t="shared" si="2"/>
        <v/>
      </c>
      <c r="L68" s="14" t="str">
        <f t="shared" si="2"/>
        <v/>
      </c>
      <c r="M68" s="14" t="str">
        <f t="shared" si="4"/>
        <v/>
      </c>
      <c r="N68" s="14" t="str">
        <f t="shared" si="3"/>
        <v/>
      </c>
      <c r="O68" s="16">
        <v>6</v>
      </c>
    </row>
    <row r="69" spans="1:16" x14ac:dyDescent="0.25">
      <c r="A69" s="5">
        <v>38169</v>
      </c>
    </row>
    <row r="70" spans="1:16" x14ac:dyDescent="0.25">
      <c r="A70" s="5">
        <v>38200</v>
      </c>
    </row>
    <row r="71" spans="1:16" x14ac:dyDescent="0.25">
      <c r="A71" s="5">
        <v>38231</v>
      </c>
    </row>
    <row r="72" spans="1:16" x14ac:dyDescent="0.25">
      <c r="A72" s="5">
        <v>38261</v>
      </c>
    </row>
    <row r="73" spans="1:16" x14ac:dyDescent="0.25">
      <c r="A73" s="5">
        <v>38292</v>
      </c>
    </row>
    <row r="74" spans="1:16" x14ac:dyDescent="0.25">
      <c r="A74" s="5">
        <v>38322</v>
      </c>
    </row>
    <row r="76" spans="1:16" x14ac:dyDescent="0.25">
      <c r="B76" t="s">
        <v>44</v>
      </c>
      <c r="C76" s="14">
        <f>AVERAGE(C9:C68)</f>
        <v>-414.72166666666664</v>
      </c>
      <c r="D76" s="14">
        <f t="shared" ref="D76:N76" si="6">AVERAGE(D9:D68)</f>
        <v>-337.07083333333333</v>
      </c>
      <c r="E76" s="14">
        <f t="shared" si="6"/>
        <v>-175.60749999999999</v>
      </c>
      <c r="F76" s="14">
        <f t="shared" si="6"/>
        <v>32.654166666666697</v>
      </c>
      <c r="G76" s="14">
        <f t="shared" si="6"/>
        <v>159.50333333333339</v>
      </c>
      <c r="H76" s="14">
        <f t="shared" si="6"/>
        <v>269.50749999999999</v>
      </c>
      <c r="I76" s="14">
        <f t="shared" si="6"/>
        <v>396.88250000000005</v>
      </c>
      <c r="J76" s="14">
        <f t="shared" si="6"/>
        <v>475.62333333333333</v>
      </c>
      <c r="K76" s="14">
        <f t="shared" si="6"/>
        <v>237.24999999999994</v>
      </c>
      <c r="L76" s="14">
        <f t="shared" si="6"/>
        <v>21.533333333333303</v>
      </c>
      <c r="M76" s="14">
        <f t="shared" si="6"/>
        <v>-318.27000000000004</v>
      </c>
      <c r="N76" s="14">
        <f t="shared" si="6"/>
        <v>-346.25833333333333</v>
      </c>
      <c r="P76" s="14">
        <f>AVERAGE(C76:N76)</f>
        <v>8.5486111111118632E-2</v>
      </c>
    </row>
    <row r="78" spans="1:16" x14ac:dyDescent="0.25">
      <c r="B78" t="s">
        <v>45</v>
      </c>
      <c r="C78" s="14">
        <f>C76-$P76</f>
        <v>-414.80715277777773</v>
      </c>
      <c r="D78" s="14">
        <f t="shared" ref="D78:N78" si="7">D76-$P76</f>
        <v>-337.15631944444442</v>
      </c>
      <c r="E78" s="14">
        <f t="shared" si="7"/>
        <v>-175.69298611111111</v>
      </c>
      <c r="F78" s="14">
        <f t="shared" si="7"/>
        <v>32.568680555555581</v>
      </c>
      <c r="G78" s="14">
        <f t="shared" si="7"/>
        <v>159.41784722222226</v>
      </c>
      <c r="H78" s="14">
        <f t="shared" si="7"/>
        <v>269.4220138888889</v>
      </c>
      <c r="I78" s="14">
        <f t="shared" si="7"/>
        <v>396.79701388888896</v>
      </c>
      <c r="J78" s="14">
        <f t="shared" si="7"/>
        <v>475.53784722222224</v>
      </c>
      <c r="K78" s="14">
        <f t="shared" si="7"/>
        <v>237.16451388888882</v>
      </c>
      <c r="L78" s="14">
        <f t="shared" si="7"/>
        <v>21.447847222222183</v>
      </c>
      <c r="M78" s="14">
        <f t="shared" si="7"/>
        <v>-318.35548611111113</v>
      </c>
      <c r="N78" s="14">
        <f t="shared" si="7"/>
        <v>-346.34381944444442</v>
      </c>
      <c r="P78" s="14">
        <f>SUM(C78:N78)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Sheet2</vt:lpstr>
      <vt:lpstr>Descomposició</vt:lpstr>
      <vt:lpstr>Sheet3</vt:lpstr>
      <vt:lpstr>Sheet1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FME</cp:lastModifiedBy>
  <dcterms:created xsi:type="dcterms:W3CDTF">2013-10-09T09:49:00Z</dcterms:created>
  <dcterms:modified xsi:type="dcterms:W3CDTF">2017-10-25T14:49:45Z</dcterms:modified>
</cp:coreProperties>
</file>