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0995" activeTab="2"/>
  </bookViews>
  <sheets>
    <sheet name="Dades" sheetId="1" r:id="rId1"/>
    <sheet name="Ingenu estacional" sheetId="2" r:id="rId2"/>
    <sheet name="Mitjanes estacionals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3" l="1"/>
  <c r="E18" i="3"/>
  <c r="G4" i="3" l="1"/>
  <c r="H4" i="3" s="1"/>
  <c r="J4" i="3" s="1"/>
  <c r="G5" i="3"/>
  <c r="I5" i="3" s="1"/>
  <c r="G6" i="3"/>
  <c r="H6" i="3" s="1"/>
  <c r="J6" i="3" s="1"/>
  <c r="G7" i="3"/>
  <c r="I7" i="3" s="1"/>
  <c r="G8" i="3"/>
  <c r="H8" i="3" s="1"/>
  <c r="J8" i="3" s="1"/>
  <c r="G9" i="3"/>
  <c r="I9" i="3" s="1"/>
  <c r="G10" i="3"/>
  <c r="I10" i="3" s="1"/>
  <c r="G11" i="3"/>
  <c r="H11" i="3" s="1"/>
  <c r="J11" i="3" s="1"/>
  <c r="G12" i="3"/>
  <c r="H12" i="3" s="1"/>
  <c r="J12" i="3" s="1"/>
  <c r="G14" i="3"/>
  <c r="I14" i="3" s="1"/>
  <c r="G15" i="3"/>
  <c r="H15" i="3" s="1"/>
  <c r="J15" i="3" s="1"/>
  <c r="G16" i="3"/>
  <c r="I16" i="3" s="1"/>
  <c r="G3" i="3"/>
  <c r="H3" i="3" s="1"/>
  <c r="J3" i="3" s="1"/>
  <c r="E3" i="3"/>
  <c r="E4" i="3"/>
  <c r="E5" i="3"/>
  <c r="E6" i="3"/>
  <c r="E7" i="3"/>
  <c r="E8" i="3"/>
  <c r="E9" i="3"/>
  <c r="E10" i="3"/>
  <c r="E11" i="3"/>
  <c r="E12" i="3"/>
  <c r="D4" i="3"/>
  <c r="D5" i="3"/>
  <c r="D6" i="3"/>
  <c r="D7" i="3"/>
  <c r="D8" i="3"/>
  <c r="D9" i="3"/>
  <c r="D10" i="3"/>
  <c r="D11" i="3"/>
  <c r="D12" i="3"/>
  <c r="D3" i="3"/>
  <c r="F5" i="2"/>
  <c r="E5" i="2"/>
  <c r="G5" i="2" s="1"/>
  <c r="D7" i="2"/>
  <c r="E7" i="2" s="1"/>
  <c r="G7" i="2" s="1"/>
  <c r="D11" i="2"/>
  <c r="E11" i="2" s="1"/>
  <c r="G11" i="2" s="1"/>
  <c r="D16" i="2"/>
  <c r="E16" i="2" s="1"/>
  <c r="G16" i="2" s="1"/>
  <c r="D5" i="2"/>
  <c r="C6" i="2"/>
  <c r="D6" i="2" s="1"/>
  <c r="C7" i="2"/>
  <c r="C8" i="2"/>
  <c r="D8" i="2" s="1"/>
  <c r="C9" i="2"/>
  <c r="D9" i="2" s="1"/>
  <c r="C10" i="2"/>
  <c r="D10" i="2" s="1"/>
  <c r="C11" i="2"/>
  <c r="C12" i="2"/>
  <c r="D12" i="2" s="1"/>
  <c r="C14" i="2"/>
  <c r="D14" i="2" s="1"/>
  <c r="C15" i="2"/>
  <c r="D15" i="2" s="1"/>
  <c r="C5" i="2"/>
  <c r="F15" i="2" l="1"/>
  <c r="E15" i="2"/>
  <c r="G15" i="2" s="1"/>
  <c r="F10" i="2"/>
  <c r="E10" i="2"/>
  <c r="G10" i="2" s="1"/>
  <c r="F6" i="2"/>
  <c r="E6" i="2"/>
  <c r="G6" i="2" s="1"/>
  <c r="H7" i="3"/>
  <c r="J7" i="3" s="1"/>
  <c r="E14" i="2"/>
  <c r="F14" i="2"/>
  <c r="E9" i="2"/>
  <c r="G9" i="2" s="1"/>
  <c r="F9" i="2"/>
  <c r="E12" i="2"/>
  <c r="G12" i="2" s="1"/>
  <c r="F12" i="2"/>
  <c r="E8" i="2"/>
  <c r="G8" i="2" s="1"/>
  <c r="F8" i="2"/>
  <c r="F16" i="2"/>
  <c r="F11" i="2"/>
  <c r="F7" i="2"/>
  <c r="I4" i="3"/>
  <c r="H16" i="3"/>
  <c r="J16" i="3" s="1"/>
  <c r="I12" i="3"/>
  <c r="E20" i="3"/>
  <c r="I11" i="3"/>
  <c r="I3" i="3"/>
  <c r="I8" i="3"/>
  <c r="D20" i="3"/>
  <c r="H10" i="3"/>
  <c r="J10" i="3" s="1"/>
  <c r="H14" i="3"/>
  <c r="H9" i="3"/>
  <c r="J9" i="3" s="1"/>
  <c r="H5" i="3"/>
  <c r="J5" i="3" s="1"/>
  <c r="I15" i="3"/>
  <c r="I20" i="3" s="1"/>
  <c r="I6" i="3"/>
  <c r="F19" i="2" l="1"/>
  <c r="G14" i="2"/>
  <c r="G19" i="2" s="1"/>
  <c r="E19" i="2"/>
  <c r="J14" i="3"/>
  <c r="J20" i="3" s="1"/>
  <c r="H20" i="3"/>
</calcChain>
</file>

<file path=xl/sharedStrings.xml><?xml version="1.0" encoding="utf-8"?>
<sst xmlns="http://schemas.openxmlformats.org/spreadsheetml/2006/main" count="65" uniqueCount="27">
  <si>
    <t>t</t>
  </si>
  <si>
    <t>Yt</t>
  </si>
  <si>
    <t>2003.2</t>
  </si>
  <si>
    <t>2004.1</t>
  </si>
  <si>
    <t>2004.2</t>
  </si>
  <si>
    <t>2005.1</t>
  </si>
  <si>
    <t>2005.2</t>
  </si>
  <si>
    <t>2006.1</t>
  </si>
  <si>
    <t>2006.2</t>
  </si>
  <si>
    <t>2007.1</t>
  </si>
  <si>
    <t>2007.2</t>
  </si>
  <si>
    <t>2008.1</t>
  </si>
  <si>
    <t>2008.2</t>
  </si>
  <si>
    <t>2009.1</t>
  </si>
  <si>
    <t>2009.2</t>
  </si>
  <si>
    <t>Predicció</t>
  </si>
  <si>
    <t>Error</t>
  </si>
  <si>
    <t>EA</t>
  </si>
  <si>
    <t>EQ</t>
  </si>
  <si>
    <t>EPAM</t>
  </si>
  <si>
    <t>EAM (extra)</t>
  </si>
  <si>
    <t>EQM (extra)</t>
  </si>
  <si>
    <t>EPAM (extra)</t>
  </si>
  <si>
    <t>S1</t>
  </si>
  <si>
    <t>Periode</t>
  </si>
  <si>
    <t>S2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</si>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</sst>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name val="Arial"/>
    </font>
    <font>
      <sz val="14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0" borderId="1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0" xfId="0" applyFill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'Ingenu estacional'!$B$2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'Ingenu estacional'!$B$3:$B$16</c:f>
              <c:numCache>
                <c:formatCode>0.00</c:formatCode>
                <c:ptCount val="14"/>
                <c:pt idx="0">
                  <c:v>13.09</c:v>
                </c:pt>
                <c:pt idx="1">
                  <c:v>17.62</c:v>
                </c:pt>
                <c:pt idx="2">
                  <c:v>20.05</c:v>
                </c:pt>
                <c:pt idx="3">
                  <c:v>12.76</c:v>
                </c:pt>
                <c:pt idx="4">
                  <c:v>18.64</c:v>
                </c:pt>
                <c:pt idx="5">
                  <c:v>15.95</c:v>
                </c:pt>
                <c:pt idx="6">
                  <c:v>21.32</c:v>
                </c:pt>
                <c:pt idx="7">
                  <c:v>30.61</c:v>
                </c:pt>
                <c:pt idx="8">
                  <c:v>30.86</c:v>
                </c:pt>
                <c:pt idx="9">
                  <c:v>25.8</c:v>
                </c:pt>
                <c:pt idx="11">
                  <c:v>30.74</c:v>
                </c:pt>
                <c:pt idx="12">
                  <c:v>29.66</c:v>
                </c:pt>
                <c:pt idx="13">
                  <c:v>33.67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C-4F56-A160-5277A58B879C}"/>
            </c:ext>
          </c:extLst>
        </c:ser>
        <c:ser>
          <c:idx val="1"/>
          <c:order val="1"/>
          <c:tx>
            <c:strRef>
              <c:f>'Ingenu estacional'!$C$2</c:f>
              <c:strCache>
                <c:ptCount val="1"/>
                <c:pt idx="0">
                  <c:v>Predicció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'Ingenu estacional'!$C$3:$C$16</c:f>
              <c:numCache>
                <c:formatCode>General</c:formatCode>
                <c:ptCount val="14"/>
                <c:pt idx="2" formatCode="0.00">
                  <c:v>13.09</c:v>
                </c:pt>
                <c:pt idx="3" formatCode="0.00">
                  <c:v>17.62</c:v>
                </c:pt>
                <c:pt idx="4" formatCode="0.00">
                  <c:v>20.05</c:v>
                </c:pt>
                <c:pt idx="5" formatCode="0.00">
                  <c:v>12.76</c:v>
                </c:pt>
                <c:pt idx="6" formatCode="0.00">
                  <c:v>18.64</c:v>
                </c:pt>
                <c:pt idx="7" formatCode="0.00">
                  <c:v>15.95</c:v>
                </c:pt>
                <c:pt idx="8" formatCode="0.00">
                  <c:v>21.32</c:v>
                </c:pt>
                <c:pt idx="9" formatCode="0.00">
                  <c:v>30.61</c:v>
                </c:pt>
                <c:pt idx="11" formatCode="0.00">
                  <c:v>30.86</c:v>
                </c:pt>
                <c:pt idx="12" formatCode="0.00">
                  <c:v>25.8</c:v>
                </c:pt>
                <c:pt idx="13" formatCode="0.00">
                  <c:v>30.86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C-4F56-A160-5277A58B8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69632"/>
        <c:axId val="108009088"/>
      </c:lineChart>
      <c:catAx>
        <c:axId val="1872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9088"/>
        <c:crosses val="autoZero"/>
        <c:auto val="1"/>
        <c:lblAlgn val="ctr"/>
        <c:lblOffset val="100"/>
        <c:noMultiLvlLbl val="0"/>
      </c:catAx>
      <c:valAx>
        <c:axId val="1080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'Mitjanes estacionals'!$B$2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'Mitjanes estacionals'!$B$3:$B$16</c:f>
              <c:numCache>
                <c:formatCode>0.00</c:formatCode>
                <c:ptCount val="14"/>
                <c:pt idx="0">
                  <c:v>13.09</c:v>
                </c:pt>
                <c:pt idx="1">
                  <c:v>17.62</c:v>
                </c:pt>
                <c:pt idx="2">
                  <c:v>20.05</c:v>
                </c:pt>
                <c:pt idx="3">
                  <c:v>12.76</c:v>
                </c:pt>
                <c:pt idx="4">
                  <c:v>18.64</c:v>
                </c:pt>
                <c:pt idx="5">
                  <c:v>15.95</c:v>
                </c:pt>
                <c:pt idx="6">
                  <c:v>21.32</c:v>
                </c:pt>
                <c:pt idx="7">
                  <c:v>30.61</c:v>
                </c:pt>
                <c:pt idx="8">
                  <c:v>30.86</c:v>
                </c:pt>
                <c:pt idx="9">
                  <c:v>25.8</c:v>
                </c:pt>
                <c:pt idx="11">
                  <c:v>30.74</c:v>
                </c:pt>
                <c:pt idx="12">
                  <c:v>29.66</c:v>
                </c:pt>
                <c:pt idx="13">
                  <c:v>33.67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67-4A9D-8E5F-BC8B04855B39}"/>
            </c:ext>
          </c:extLst>
        </c:ser>
        <c:ser>
          <c:idx val="1"/>
          <c:order val="1"/>
          <c:tx>
            <c:strRef>
              <c:f>'Mitjanes estacionals'!$F$2</c:f>
              <c:strCache>
                <c:ptCount val="1"/>
                <c:pt idx="0">
                  <c:v>Predicció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'Mitjanes estacionals'!$F$3:$F$16</c:f>
              <c:numCache>
                <c:formatCode>General</c:formatCode>
                <c:ptCount val="14"/>
                <c:pt idx="0">
                  <c:v>20.791999999999998</c:v>
                </c:pt>
                <c:pt idx="1">
                  <c:v>20.547999999999998</c:v>
                </c:pt>
                <c:pt idx="2">
                  <c:v>20.791999999999998</c:v>
                </c:pt>
                <c:pt idx="3">
                  <c:v>20.547999999999998</c:v>
                </c:pt>
                <c:pt idx="4">
                  <c:v>20.791999999999998</c:v>
                </c:pt>
                <c:pt idx="5">
                  <c:v>20.547999999999998</c:v>
                </c:pt>
                <c:pt idx="6">
                  <c:v>20.791999999999998</c:v>
                </c:pt>
                <c:pt idx="7">
                  <c:v>20.547999999999998</c:v>
                </c:pt>
                <c:pt idx="8">
                  <c:v>20.791999999999998</c:v>
                </c:pt>
                <c:pt idx="9">
                  <c:v>20.547999999999998</c:v>
                </c:pt>
                <c:pt idx="11">
                  <c:v>20.791999999999998</c:v>
                </c:pt>
                <c:pt idx="12">
                  <c:v>20.547999999999998</c:v>
                </c:pt>
                <c:pt idx="13">
                  <c:v>20.791999999999998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67-4A9D-8E5F-BC8B0485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71168"/>
        <c:axId val="108010816"/>
      </c:lineChart>
      <c:catAx>
        <c:axId val="1872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0816"/>
        <c:crosses val="autoZero"/>
        <c:auto val="1"/>
        <c:lblAlgn val="ctr"/>
        <c:lblOffset val="100"/>
        <c:noMultiLvlLbl val="0"/>
      </c:catAx>
      <c:valAx>
        <c:axId val="1080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0</xdr:row>
      <xdr:rowOff>138112</xdr:rowOff>
    </xdr:from>
    <xdr:to>
      <xdr:col>16</xdr:col>
      <xdr:colOff>123825</xdr:colOff>
      <xdr:row>13</xdr:row>
      <xdr:rowOff>61912</xdr:rowOff>
    </xdr:to>
    <xdr:graphicFrame macro="">
      <xdr:nvGraphicFramePr>
        <xdr:cNvPr id="2" name="Gràfic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3</xdr:row>
      <xdr:rowOff>23812</xdr:rowOff>
    </xdr:from>
    <xdr:to>
      <xdr:col>17</xdr:col>
      <xdr:colOff>466725</xdr:colOff>
      <xdr:row>15</xdr:row>
      <xdr:rowOff>157162</xdr:rowOff>
    </xdr:to>
    <xdr:graphicFrame macro="">
      <xdr:nvGraphicFramePr>
        <xdr:cNvPr id="2" name="Gràfic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workbookViewId="0">
      <selection activeCell="I23" sqref="I23"/>
    </sheetView>
  </sheetViews>
  <sheetFormatPr defaultRowHeight="15" x14ac:dyDescent="0.25"/>
  <sheetData>
    <row r="2" spans="1:2" ht="18" x14ac:dyDescent="0.25">
      <c r="A2" s="1" t="s">
        <v>0</v>
      </c>
      <c r="B2" s="1" t="s">
        <v>1</v>
      </c>
    </row>
    <row r="3" spans="1:2" ht="18" x14ac:dyDescent="0.25">
      <c r="A3" s="2" t="s">
        <v>2</v>
      </c>
      <c r="B3" s="3">
        <v>13.09</v>
      </c>
    </row>
    <row r="4" spans="1:2" ht="18" x14ac:dyDescent="0.25">
      <c r="A4" s="2" t="s">
        <v>3</v>
      </c>
      <c r="B4" s="3">
        <v>17.62</v>
      </c>
    </row>
    <row r="5" spans="1:2" ht="18" x14ac:dyDescent="0.25">
      <c r="A5" s="2" t="s">
        <v>4</v>
      </c>
      <c r="B5" s="3">
        <v>20.05</v>
      </c>
    </row>
    <row r="6" spans="1:2" ht="18" x14ac:dyDescent="0.25">
      <c r="A6" s="2" t="s">
        <v>5</v>
      </c>
      <c r="B6" s="3">
        <v>12.76</v>
      </c>
    </row>
    <row r="7" spans="1:2" ht="18" x14ac:dyDescent="0.25">
      <c r="A7" s="2" t="s">
        <v>6</v>
      </c>
      <c r="B7" s="3">
        <v>18.64</v>
      </c>
    </row>
    <row r="8" spans="1:2" ht="18" x14ac:dyDescent="0.25">
      <c r="A8" s="2" t="s">
        <v>7</v>
      </c>
      <c r="B8" s="3">
        <v>15.95</v>
      </c>
    </row>
    <row r="9" spans="1:2" ht="18" x14ac:dyDescent="0.25">
      <c r="A9" s="2" t="s">
        <v>8</v>
      </c>
      <c r="B9" s="3">
        <v>21.32</v>
      </c>
    </row>
    <row r="10" spans="1:2" ht="18" x14ac:dyDescent="0.25">
      <c r="A10" s="2" t="s">
        <v>9</v>
      </c>
      <c r="B10" s="3">
        <v>30.61</v>
      </c>
    </row>
    <row r="11" spans="1:2" ht="18" x14ac:dyDescent="0.25">
      <c r="A11" s="2" t="s">
        <v>10</v>
      </c>
      <c r="B11" s="3">
        <v>30.86</v>
      </c>
    </row>
    <row r="12" spans="1:2" ht="18.75" thickBot="1" x14ac:dyDescent="0.3">
      <c r="A12" s="4" t="s">
        <v>11</v>
      </c>
      <c r="B12" s="5">
        <v>25.8</v>
      </c>
    </row>
    <row r="13" spans="1:2" ht="18" x14ac:dyDescent="0.25">
      <c r="A13" s="6" t="s">
        <v>12</v>
      </c>
      <c r="B13" s="7">
        <v>30.74</v>
      </c>
    </row>
    <row r="14" spans="1:2" ht="18" x14ac:dyDescent="0.25">
      <c r="A14" s="2" t="s">
        <v>13</v>
      </c>
      <c r="B14" s="3">
        <v>29.66</v>
      </c>
    </row>
    <row r="15" spans="1:2" ht="18" x14ac:dyDescent="0.25">
      <c r="A15" s="2" t="s">
        <v>14</v>
      </c>
      <c r="B15" s="3">
        <v>33.67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zoomScale="140" zoomScaleNormal="140" workbookViewId="0">
      <selection activeCell="C16" sqref="C16"/>
    </sheetView>
  </sheetViews>
  <sheetFormatPr defaultRowHeight="15.75" x14ac:dyDescent="0.25"/>
  <cols>
    <col min="3" max="3" width="10.140625" style="10" customWidth="1"/>
    <col min="4" max="4" width="9.140625" style="9"/>
    <col min="5" max="5" width="12.28515625" style="9" customWidth="1"/>
    <col min="6" max="6" width="12.5703125" style="9" customWidth="1"/>
    <col min="7" max="7" width="14.5703125" style="9" customWidth="1"/>
  </cols>
  <sheetData>
    <row r="2" spans="1:7" ht="18" x14ac:dyDescent="0.25">
      <c r="A2" s="1" t="s">
        <v>0</v>
      </c>
      <c r="B2" s="1" t="s">
        <v>1</v>
      </c>
      <c r="C2" s="12" t="s">
        <v>15</v>
      </c>
      <c r="D2" s="13" t="s">
        <v>16</v>
      </c>
      <c r="E2" s="13" t="s">
        <v>17</v>
      </c>
      <c r="F2" s="13" t="s">
        <v>18</v>
      </c>
      <c r="G2" s="13" t="s">
        <v>19</v>
      </c>
    </row>
    <row r="3" spans="1:7" ht="18" x14ac:dyDescent="0.25">
      <c r="A3" s="2" t="s">
        <v>2</v>
      </c>
      <c r="B3" s="3">
        <v>13.09</v>
      </c>
      <c r="D3" s="11"/>
      <c r="E3" s="11"/>
      <c r="F3" s="11"/>
      <c r="G3" s="11"/>
    </row>
    <row r="4" spans="1:7" ht="18" x14ac:dyDescent="0.25">
      <c r="A4" s="2" t="s">
        <v>3</v>
      </c>
      <c r="B4" s="3">
        <v>17.62</v>
      </c>
      <c r="D4" s="11"/>
      <c r="E4" s="11"/>
      <c r="F4" s="11"/>
      <c r="G4" s="11"/>
    </row>
    <row r="5" spans="1:7" ht="18" x14ac:dyDescent="0.25">
      <c r="A5" s="2" t="s">
        <v>4</v>
      </c>
      <c r="B5" s="3">
        <v>20.05</v>
      </c>
      <c r="C5" s="11">
        <f>B3</f>
        <v>13.09</v>
      </c>
      <c r="D5" s="11">
        <f>B5-C5</f>
        <v>6.9600000000000009</v>
      </c>
      <c r="E5" s="11">
        <f>ABS(D5)</f>
        <v>6.9600000000000009</v>
      </c>
      <c r="F5" s="11">
        <f>D5^2</f>
        <v>48.441600000000015</v>
      </c>
      <c r="G5" s="11">
        <f>E5/ABS(B5)</f>
        <v>0.34713216957605986</v>
      </c>
    </row>
    <row r="6" spans="1:7" ht="18" x14ac:dyDescent="0.25">
      <c r="A6" s="2" t="s">
        <v>5</v>
      </c>
      <c r="B6" s="3">
        <v>12.76</v>
      </c>
      <c r="C6" s="11">
        <f t="shared" ref="C6:C12" si="0">B4</f>
        <v>17.62</v>
      </c>
      <c r="D6" s="11">
        <f t="shared" ref="D6:D16" si="1">B6-C6</f>
        <v>-4.8600000000000012</v>
      </c>
      <c r="E6" s="11">
        <f t="shared" ref="E6:E16" si="2">ABS(D6)</f>
        <v>4.8600000000000012</v>
      </c>
      <c r="F6" s="11">
        <f t="shared" ref="F6:F16" si="3">D6^2</f>
        <v>23.619600000000013</v>
      </c>
      <c r="G6" s="11">
        <f t="shared" ref="G6:G16" si="4">E6/ABS(B6)</f>
        <v>0.38087774294670856</v>
      </c>
    </row>
    <row r="7" spans="1:7" ht="18" x14ac:dyDescent="0.25">
      <c r="A7" s="2" t="s">
        <v>6</v>
      </c>
      <c r="B7" s="3">
        <v>18.64</v>
      </c>
      <c r="C7" s="11">
        <f t="shared" si="0"/>
        <v>20.05</v>
      </c>
      <c r="D7" s="11">
        <f t="shared" si="1"/>
        <v>-1.4100000000000001</v>
      </c>
      <c r="E7" s="11">
        <f t="shared" si="2"/>
        <v>1.4100000000000001</v>
      </c>
      <c r="F7" s="11">
        <f t="shared" si="3"/>
        <v>1.9881000000000004</v>
      </c>
      <c r="G7" s="11">
        <f t="shared" si="4"/>
        <v>7.5643776824034337E-2</v>
      </c>
    </row>
    <row r="8" spans="1:7" ht="18" x14ac:dyDescent="0.25">
      <c r="A8" s="2" t="s">
        <v>7</v>
      </c>
      <c r="B8" s="3">
        <v>15.95</v>
      </c>
      <c r="C8" s="11">
        <f t="shared" si="0"/>
        <v>12.76</v>
      </c>
      <c r="D8" s="11">
        <f t="shared" si="1"/>
        <v>3.1899999999999995</v>
      </c>
      <c r="E8" s="11">
        <f t="shared" si="2"/>
        <v>3.1899999999999995</v>
      </c>
      <c r="F8" s="11">
        <f t="shared" si="3"/>
        <v>10.176099999999996</v>
      </c>
      <c r="G8" s="11">
        <f t="shared" si="4"/>
        <v>0.19999999999999998</v>
      </c>
    </row>
    <row r="9" spans="1:7" ht="18" x14ac:dyDescent="0.25">
      <c r="A9" s="2" t="s">
        <v>8</v>
      </c>
      <c r="B9" s="3">
        <v>21.32</v>
      </c>
      <c r="C9" s="11">
        <f t="shared" si="0"/>
        <v>18.64</v>
      </c>
      <c r="D9" s="11">
        <f t="shared" si="1"/>
        <v>2.6799999999999997</v>
      </c>
      <c r="E9" s="11">
        <f t="shared" si="2"/>
        <v>2.6799999999999997</v>
      </c>
      <c r="F9" s="11">
        <f t="shared" si="3"/>
        <v>7.1823999999999986</v>
      </c>
      <c r="G9" s="11">
        <f t="shared" si="4"/>
        <v>0.12570356472795496</v>
      </c>
    </row>
    <row r="10" spans="1:7" ht="18" x14ac:dyDescent="0.25">
      <c r="A10" s="2" t="s">
        <v>9</v>
      </c>
      <c r="B10" s="3">
        <v>30.61</v>
      </c>
      <c r="C10" s="11">
        <f t="shared" si="0"/>
        <v>15.95</v>
      </c>
      <c r="D10" s="11">
        <f t="shared" si="1"/>
        <v>14.66</v>
      </c>
      <c r="E10" s="11">
        <f t="shared" si="2"/>
        <v>14.66</v>
      </c>
      <c r="F10" s="11">
        <f t="shared" si="3"/>
        <v>214.91560000000001</v>
      </c>
      <c r="G10" s="11">
        <f t="shared" si="4"/>
        <v>0.47892845475334861</v>
      </c>
    </row>
    <row r="11" spans="1:7" ht="18" x14ac:dyDescent="0.25">
      <c r="A11" s="2" t="s">
        <v>10</v>
      </c>
      <c r="B11" s="3">
        <v>30.86</v>
      </c>
      <c r="C11" s="11">
        <f t="shared" si="0"/>
        <v>21.32</v>
      </c>
      <c r="D11" s="11">
        <f t="shared" si="1"/>
        <v>9.5399999999999991</v>
      </c>
      <c r="E11" s="11">
        <f t="shared" si="2"/>
        <v>9.5399999999999991</v>
      </c>
      <c r="F11" s="11">
        <f t="shared" si="3"/>
        <v>91.011599999999987</v>
      </c>
      <c r="G11" s="11">
        <f t="shared" si="4"/>
        <v>0.30913804277381723</v>
      </c>
    </row>
    <row r="12" spans="1:7" ht="18.75" thickBot="1" x14ac:dyDescent="0.3">
      <c r="A12" s="4" t="s">
        <v>11</v>
      </c>
      <c r="B12" s="5">
        <v>25.8</v>
      </c>
      <c r="C12" s="19">
        <f t="shared" si="0"/>
        <v>30.61</v>
      </c>
      <c r="D12" s="19">
        <f t="shared" si="1"/>
        <v>-4.8099999999999987</v>
      </c>
      <c r="E12" s="19">
        <f t="shared" si="2"/>
        <v>4.8099999999999987</v>
      </c>
      <c r="F12" s="19">
        <f t="shared" si="3"/>
        <v>23.136099999999988</v>
      </c>
      <c r="G12" s="19">
        <f t="shared" si="4"/>
        <v>0.18643410852713171</v>
      </c>
    </row>
    <row r="13" spans="1:7" ht="7.5" customHeight="1" x14ac:dyDescent="0.25">
      <c r="A13" s="6"/>
      <c r="B13" s="7"/>
      <c r="C13" s="26"/>
      <c r="D13" s="26"/>
      <c r="E13" s="26"/>
      <c r="F13" s="26"/>
      <c r="G13" s="26"/>
    </row>
    <row r="14" spans="1:7" s="27" customFormat="1" ht="18" x14ac:dyDescent="0.25">
      <c r="A14" s="14" t="s">
        <v>12</v>
      </c>
      <c r="B14" s="15">
        <v>30.74</v>
      </c>
      <c r="C14" s="16">
        <f>B11</f>
        <v>30.86</v>
      </c>
      <c r="D14" s="16">
        <f t="shared" si="1"/>
        <v>-0.12000000000000099</v>
      </c>
      <c r="E14" s="16">
        <f t="shared" si="2"/>
        <v>0.12000000000000099</v>
      </c>
      <c r="F14" s="16">
        <f t="shared" si="3"/>
        <v>1.4400000000000239E-2</v>
      </c>
      <c r="G14" s="16">
        <f t="shared" si="4"/>
        <v>3.9037085230969747E-3</v>
      </c>
    </row>
    <row r="15" spans="1:7" s="27" customFormat="1" ht="18" x14ac:dyDescent="0.25">
      <c r="A15" s="17" t="s">
        <v>13</v>
      </c>
      <c r="B15" s="18">
        <v>29.66</v>
      </c>
      <c r="C15" s="16">
        <f>B12</f>
        <v>25.8</v>
      </c>
      <c r="D15" s="16">
        <f t="shared" si="1"/>
        <v>3.8599999999999994</v>
      </c>
      <c r="E15" s="16">
        <f t="shared" si="2"/>
        <v>3.8599999999999994</v>
      </c>
      <c r="F15" s="16">
        <f t="shared" si="3"/>
        <v>14.899599999999996</v>
      </c>
      <c r="G15" s="16">
        <f t="shared" si="4"/>
        <v>0.13014160485502357</v>
      </c>
    </row>
    <row r="16" spans="1:7" s="27" customFormat="1" ht="18" x14ac:dyDescent="0.25">
      <c r="A16" s="17" t="s">
        <v>14</v>
      </c>
      <c r="B16" s="18">
        <v>33.67</v>
      </c>
      <c r="C16" s="16">
        <v>30.86</v>
      </c>
      <c r="D16" s="16">
        <f t="shared" si="1"/>
        <v>2.8100000000000023</v>
      </c>
      <c r="E16" s="16">
        <f t="shared" si="2"/>
        <v>2.8100000000000023</v>
      </c>
      <c r="F16" s="16">
        <f t="shared" si="3"/>
        <v>7.896100000000013</v>
      </c>
      <c r="G16" s="16">
        <f t="shared" si="4"/>
        <v>8.3457083457083525E-2</v>
      </c>
    </row>
    <row r="18" spans="5:7" ht="16.5" thickBot="1" x14ac:dyDescent="0.3">
      <c r="E18" s="21" t="s">
        <v>20</v>
      </c>
      <c r="F18" s="21" t="s">
        <v>21</v>
      </c>
      <c r="G18" s="21" t="s">
        <v>22</v>
      </c>
    </row>
    <row r="19" spans="5:7" x14ac:dyDescent="0.25">
      <c r="E19" s="11">
        <f>AVERAGE(E14:E16)</f>
        <v>2.2633333333333341</v>
      </c>
      <c r="F19" s="11">
        <f t="shared" ref="F19:G19" si="5">AVERAGE(F14:F16)</f>
        <v>7.6033666666666697</v>
      </c>
      <c r="G19" s="20">
        <f t="shared" si="5"/>
        <v>7.2500798945068029E-2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abSelected="1" zoomScale="130" zoomScaleNormal="130" workbookViewId="0">
      <selection activeCell="J23" sqref="J23"/>
    </sheetView>
  </sheetViews>
  <sheetFormatPr defaultRowHeight="15" x14ac:dyDescent="0.25"/>
  <cols>
    <col min="3" max="3" width="10.5703125" style="8" customWidth="1"/>
    <col min="6" max="6" width="10.42578125" customWidth="1"/>
    <col min="8" max="8" width="12.5703125" customWidth="1"/>
    <col min="9" max="9" width="13.140625" customWidth="1"/>
    <col min="10" max="10" width="14.42578125" customWidth="1"/>
  </cols>
  <sheetData>
    <row r="2" spans="1:13" ht="18" x14ac:dyDescent="0.25">
      <c r="A2" s="1" t="s">
        <v>0</v>
      </c>
      <c r="B2" s="1" t="s">
        <v>1</v>
      </c>
      <c r="C2" s="12" t="s">
        <v>24</v>
      </c>
      <c r="D2" s="12">
        <v>1</v>
      </c>
      <c r="E2" s="12">
        <v>2</v>
      </c>
      <c r="F2" s="12" t="s">
        <v>15</v>
      </c>
      <c r="G2" s="12" t="s">
        <v>16</v>
      </c>
      <c r="H2" s="12" t="s">
        <v>17</v>
      </c>
      <c r="I2" s="12" t="s">
        <v>18</v>
      </c>
      <c r="J2" s="12" t="s">
        <v>19</v>
      </c>
      <c r="K2" s="10"/>
      <c r="L2" s="10"/>
      <c r="M2" s="10"/>
    </row>
    <row r="3" spans="1:13" ht="18" x14ac:dyDescent="0.25">
      <c r="A3" s="2" t="s">
        <v>2</v>
      </c>
      <c r="B3" s="3">
        <v>13.09</v>
      </c>
      <c r="C3" s="10">
        <v>2</v>
      </c>
      <c r="D3" s="10" t="str">
        <f>IF(D$2=$C3,$B3,"")</f>
        <v/>
      </c>
      <c r="E3" s="10">
        <f>IF(E$2=$C3,$B3,"")</f>
        <v>13.09</v>
      </c>
      <c r="F3" s="10">
        <v>20.791999999999998</v>
      </c>
      <c r="G3" s="11">
        <f>B3-F3</f>
        <v>-7.7019999999999982</v>
      </c>
      <c r="H3" s="11">
        <f>ABS(G3)</f>
        <v>7.7019999999999982</v>
      </c>
      <c r="I3" s="11">
        <f>G3^2</f>
        <v>59.320803999999974</v>
      </c>
      <c r="J3" s="11">
        <f>H3/ABS(B3)</f>
        <v>0.58838808250572938</v>
      </c>
      <c r="K3" s="10"/>
      <c r="L3" s="10"/>
      <c r="M3" s="10"/>
    </row>
    <row r="4" spans="1:13" ht="18" x14ac:dyDescent="0.25">
      <c r="A4" s="2" t="s">
        <v>3</v>
      </c>
      <c r="B4" s="3">
        <v>17.62</v>
      </c>
      <c r="C4" s="10">
        <v>1</v>
      </c>
      <c r="D4" s="10">
        <f t="shared" ref="D4:E12" si="0">IF(D$2=$C4,$B4,"")</f>
        <v>17.62</v>
      </c>
      <c r="E4" s="10" t="str">
        <f t="shared" si="0"/>
        <v/>
      </c>
      <c r="F4" s="10">
        <v>20.547999999999998</v>
      </c>
      <c r="G4" s="11">
        <f t="shared" ref="G4:G16" si="1">B4-F4</f>
        <v>-2.9279999999999973</v>
      </c>
      <c r="H4" s="11">
        <f t="shared" ref="H4:H16" si="2">ABS(G4)</f>
        <v>2.9279999999999973</v>
      </c>
      <c r="I4" s="11">
        <f t="shared" ref="I4:I16" si="3">G4^2</f>
        <v>8.5731839999999835</v>
      </c>
      <c r="J4" s="11">
        <f t="shared" ref="J4:J16" si="4">H4/ABS(B4)</f>
        <v>0.16617480136208837</v>
      </c>
      <c r="K4" s="10"/>
      <c r="L4" s="10"/>
      <c r="M4" s="10"/>
    </row>
    <row r="5" spans="1:13" ht="18" x14ac:dyDescent="0.25">
      <c r="A5" s="2" t="s">
        <v>4</v>
      </c>
      <c r="B5" s="3">
        <v>20.05</v>
      </c>
      <c r="C5" s="10">
        <v>2</v>
      </c>
      <c r="D5" s="10" t="str">
        <f t="shared" si="0"/>
        <v/>
      </c>
      <c r="E5" s="10">
        <f t="shared" si="0"/>
        <v>20.05</v>
      </c>
      <c r="F5" s="10">
        <v>20.791999999999998</v>
      </c>
      <c r="G5" s="11">
        <f t="shared" si="1"/>
        <v>-0.74199999999999733</v>
      </c>
      <c r="H5" s="11">
        <f t="shared" si="2"/>
        <v>0.74199999999999733</v>
      </c>
      <c r="I5" s="11">
        <f t="shared" si="3"/>
        <v>0.55056399999999606</v>
      </c>
      <c r="J5" s="11">
        <f t="shared" si="4"/>
        <v>3.7007481296757967E-2</v>
      </c>
      <c r="K5" s="10"/>
      <c r="L5" s="10"/>
      <c r="M5" s="10"/>
    </row>
    <row r="6" spans="1:13" ht="18" x14ac:dyDescent="0.25">
      <c r="A6" s="2" t="s">
        <v>5</v>
      </c>
      <c r="B6" s="3">
        <v>12.76</v>
      </c>
      <c r="C6" s="10">
        <v>1</v>
      </c>
      <c r="D6" s="10">
        <f t="shared" si="0"/>
        <v>12.76</v>
      </c>
      <c r="E6" s="10" t="str">
        <f t="shared" si="0"/>
        <v/>
      </c>
      <c r="F6" s="10">
        <v>20.547999999999998</v>
      </c>
      <c r="G6" s="11">
        <f t="shared" si="1"/>
        <v>-7.7879999999999985</v>
      </c>
      <c r="H6" s="11">
        <f t="shared" si="2"/>
        <v>7.7879999999999985</v>
      </c>
      <c r="I6" s="11">
        <f t="shared" si="3"/>
        <v>60.652943999999977</v>
      </c>
      <c r="J6" s="11">
        <f t="shared" si="4"/>
        <v>0.61034482758620678</v>
      </c>
      <c r="K6" s="10"/>
      <c r="L6" s="10"/>
      <c r="M6" s="10"/>
    </row>
    <row r="7" spans="1:13" ht="18" x14ac:dyDescent="0.25">
      <c r="A7" s="2" t="s">
        <v>6</v>
      </c>
      <c r="B7" s="3">
        <v>18.64</v>
      </c>
      <c r="C7" s="10">
        <v>2</v>
      </c>
      <c r="D7" s="10" t="str">
        <f t="shared" si="0"/>
        <v/>
      </c>
      <c r="E7" s="10">
        <f t="shared" si="0"/>
        <v>18.64</v>
      </c>
      <c r="F7" s="10">
        <v>20.791999999999998</v>
      </c>
      <c r="G7" s="11">
        <f t="shared" si="1"/>
        <v>-2.1519999999999975</v>
      </c>
      <c r="H7" s="11">
        <f t="shared" si="2"/>
        <v>2.1519999999999975</v>
      </c>
      <c r="I7" s="11">
        <f t="shared" si="3"/>
        <v>4.631103999999989</v>
      </c>
      <c r="J7" s="11">
        <f t="shared" si="4"/>
        <v>0.11545064377682389</v>
      </c>
      <c r="K7" s="10"/>
      <c r="L7" s="10"/>
      <c r="M7" s="10"/>
    </row>
    <row r="8" spans="1:13" ht="18" x14ac:dyDescent="0.25">
      <c r="A8" s="2" t="s">
        <v>7</v>
      </c>
      <c r="B8" s="3">
        <v>15.95</v>
      </c>
      <c r="C8" s="10">
        <v>1</v>
      </c>
      <c r="D8" s="10">
        <f t="shared" si="0"/>
        <v>15.95</v>
      </c>
      <c r="E8" s="10" t="str">
        <f t="shared" si="0"/>
        <v/>
      </c>
      <c r="F8" s="10">
        <v>20.547999999999998</v>
      </c>
      <c r="G8" s="11">
        <f t="shared" si="1"/>
        <v>-4.597999999999999</v>
      </c>
      <c r="H8" s="11">
        <f t="shared" si="2"/>
        <v>4.597999999999999</v>
      </c>
      <c r="I8" s="11">
        <f t="shared" si="3"/>
        <v>21.14160399999999</v>
      </c>
      <c r="J8" s="11">
        <f t="shared" si="4"/>
        <v>0.28827586206896544</v>
      </c>
      <c r="K8" s="10"/>
      <c r="L8" s="10"/>
      <c r="M8" s="10"/>
    </row>
    <row r="9" spans="1:13" ht="18" x14ac:dyDescent="0.25">
      <c r="A9" s="2" t="s">
        <v>8</v>
      </c>
      <c r="B9" s="3">
        <v>21.32</v>
      </c>
      <c r="C9" s="10">
        <v>2</v>
      </c>
      <c r="D9" s="10" t="str">
        <f t="shared" si="0"/>
        <v/>
      </c>
      <c r="E9" s="10">
        <f t="shared" si="0"/>
        <v>21.32</v>
      </c>
      <c r="F9" s="10">
        <v>20.791999999999998</v>
      </c>
      <c r="G9" s="11">
        <f t="shared" si="1"/>
        <v>0.52800000000000225</v>
      </c>
      <c r="H9" s="11">
        <f t="shared" si="2"/>
        <v>0.52800000000000225</v>
      </c>
      <c r="I9" s="11">
        <f t="shared" si="3"/>
        <v>0.27878400000000236</v>
      </c>
      <c r="J9" s="11">
        <f t="shared" si="4"/>
        <v>2.4765478424015115E-2</v>
      </c>
      <c r="K9" s="10"/>
      <c r="L9" s="10"/>
      <c r="M9" s="10"/>
    </row>
    <row r="10" spans="1:13" ht="18" x14ac:dyDescent="0.25">
      <c r="A10" s="2" t="s">
        <v>9</v>
      </c>
      <c r="B10" s="3">
        <v>30.61</v>
      </c>
      <c r="C10" s="10">
        <v>1</v>
      </c>
      <c r="D10" s="10">
        <f t="shared" si="0"/>
        <v>30.61</v>
      </c>
      <c r="E10" s="10" t="str">
        <f t="shared" si="0"/>
        <v/>
      </c>
      <c r="F10" s="10">
        <v>20.547999999999998</v>
      </c>
      <c r="G10" s="11">
        <f t="shared" si="1"/>
        <v>10.062000000000001</v>
      </c>
      <c r="H10" s="11">
        <f t="shared" si="2"/>
        <v>10.062000000000001</v>
      </c>
      <c r="I10" s="11">
        <f t="shared" si="3"/>
        <v>101.24384400000002</v>
      </c>
      <c r="J10" s="11">
        <f t="shared" si="4"/>
        <v>0.32871610584776223</v>
      </c>
      <c r="K10" s="10"/>
      <c r="L10" s="10"/>
      <c r="M10" s="10"/>
    </row>
    <row r="11" spans="1:13" ht="18" x14ac:dyDescent="0.25">
      <c r="A11" s="2" t="s">
        <v>10</v>
      </c>
      <c r="B11" s="3">
        <v>30.86</v>
      </c>
      <c r="C11" s="10">
        <v>2</v>
      </c>
      <c r="D11" s="10" t="str">
        <f t="shared" si="0"/>
        <v/>
      </c>
      <c r="E11" s="10">
        <f t="shared" si="0"/>
        <v>30.86</v>
      </c>
      <c r="F11" s="10">
        <v>20.791999999999998</v>
      </c>
      <c r="G11" s="11">
        <f t="shared" si="1"/>
        <v>10.068000000000001</v>
      </c>
      <c r="H11" s="11">
        <f t="shared" si="2"/>
        <v>10.068000000000001</v>
      </c>
      <c r="I11" s="11">
        <f t="shared" si="3"/>
        <v>101.36462400000003</v>
      </c>
      <c r="J11" s="11">
        <f t="shared" si="4"/>
        <v>0.3262475696694751</v>
      </c>
      <c r="K11" s="10"/>
      <c r="L11" s="10"/>
      <c r="M11" s="10"/>
    </row>
    <row r="12" spans="1:13" ht="18.75" thickBot="1" x14ac:dyDescent="0.3">
      <c r="A12" s="4" t="s">
        <v>11</v>
      </c>
      <c r="B12" s="5">
        <v>25.8</v>
      </c>
      <c r="C12" s="22">
        <v>1</v>
      </c>
      <c r="D12" s="22">
        <f t="shared" si="0"/>
        <v>25.8</v>
      </c>
      <c r="E12" s="22" t="str">
        <f t="shared" si="0"/>
        <v/>
      </c>
      <c r="F12" s="22">
        <v>20.547999999999998</v>
      </c>
      <c r="G12" s="19">
        <f t="shared" si="1"/>
        <v>5.2520000000000024</v>
      </c>
      <c r="H12" s="19">
        <f t="shared" si="2"/>
        <v>5.2520000000000024</v>
      </c>
      <c r="I12" s="19">
        <f t="shared" si="3"/>
        <v>27.583504000000026</v>
      </c>
      <c r="J12" s="19">
        <f t="shared" si="4"/>
        <v>0.2035658914728683</v>
      </c>
      <c r="K12" s="10"/>
      <c r="L12" s="10"/>
      <c r="M12" s="10"/>
    </row>
    <row r="13" spans="1:13" ht="6.75" customHeight="1" x14ac:dyDescent="0.25">
      <c r="A13" s="6"/>
      <c r="B13" s="7"/>
      <c r="C13" s="25"/>
      <c r="D13" s="25"/>
      <c r="E13" s="25"/>
      <c r="F13" s="25"/>
      <c r="G13" s="26"/>
      <c r="H13" s="26"/>
      <c r="I13" s="26"/>
      <c r="J13" s="26"/>
      <c r="K13" s="10"/>
      <c r="L13" s="10"/>
      <c r="M13" s="10"/>
    </row>
    <row r="14" spans="1:13" ht="18" x14ac:dyDescent="0.25">
      <c r="A14" s="14" t="s">
        <v>12</v>
      </c>
      <c r="B14" s="15">
        <v>30.74</v>
      </c>
      <c r="C14" s="24"/>
      <c r="D14" s="24"/>
      <c r="E14" s="24"/>
      <c r="F14" s="28">
        <v>20.791999999999998</v>
      </c>
      <c r="G14" s="16">
        <f t="shared" si="1"/>
        <v>9.9480000000000004</v>
      </c>
      <c r="H14" s="16">
        <f t="shared" si="2"/>
        <v>9.9480000000000004</v>
      </c>
      <c r="I14" s="16">
        <f t="shared" si="3"/>
        <v>98.962704000000002</v>
      </c>
      <c r="J14" s="16">
        <f t="shared" si="4"/>
        <v>0.32361743656473652</v>
      </c>
      <c r="K14" s="10"/>
      <c r="L14" s="10"/>
      <c r="M14" s="10"/>
    </row>
    <row r="15" spans="1:13" ht="18" x14ac:dyDescent="0.25">
      <c r="A15" s="17" t="s">
        <v>13</v>
      </c>
      <c r="B15" s="18">
        <v>29.66</v>
      </c>
      <c r="C15" s="24"/>
      <c r="D15" s="24"/>
      <c r="E15" s="24"/>
      <c r="F15" s="28">
        <v>20.547999999999998</v>
      </c>
      <c r="G15" s="16">
        <f t="shared" si="1"/>
        <v>9.1120000000000019</v>
      </c>
      <c r="H15" s="16">
        <f t="shared" si="2"/>
        <v>9.1120000000000019</v>
      </c>
      <c r="I15" s="16">
        <f t="shared" si="3"/>
        <v>83.028544000000039</v>
      </c>
      <c r="J15" s="16">
        <f t="shared" si="4"/>
        <v>0.30721510451786926</v>
      </c>
      <c r="K15" s="10"/>
      <c r="L15" s="10"/>
      <c r="M15" s="10"/>
    </row>
    <row r="16" spans="1:13" ht="18" x14ac:dyDescent="0.25">
      <c r="A16" s="17" t="s">
        <v>14</v>
      </c>
      <c r="B16" s="18">
        <v>33.67</v>
      </c>
      <c r="C16" s="24"/>
      <c r="D16" s="24"/>
      <c r="E16" s="24"/>
      <c r="F16" s="28">
        <v>20.791999999999998</v>
      </c>
      <c r="G16" s="16">
        <f t="shared" si="1"/>
        <v>12.878000000000004</v>
      </c>
      <c r="H16" s="16">
        <f t="shared" si="2"/>
        <v>12.878000000000004</v>
      </c>
      <c r="I16" s="16">
        <f t="shared" si="3"/>
        <v>165.84288400000008</v>
      </c>
      <c r="J16" s="16">
        <f t="shared" si="4"/>
        <v>0.38247698247698259</v>
      </c>
      <c r="K16" s="10"/>
      <c r="L16" s="10"/>
      <c r="M16" s="10"/>
    </row>
    <row r="17" spans="3:13" ht="15.75" x14ac:dyDescent="0.25">
      <c r="C17" s="10" t="s">
        <v>26</v>
      </c>
      <c r="D17" s="10">
        <v>5</v>
      </c>
      <c r="E17" s="10">
        <v>5</v>
      </c>
      <c r="F17" s="10"/>
      <c r="G17" s="10"/>
      <c r="H17" s="10"/>
      <c r="I17" s="10"/>
      <c r="J17" s="10"/>
      <c r="K17" s="10"/>
      <c r="L17" s="10"/>
      <c r="M17" s="10"/>
    </row>
    <row r="18" spans="3:13" ht="15.75" x14ac:dyDescent="0.25">
      <c r="C18" s="10"/>
      <c r="D18" s="10">
        <f>SUM(D3:D12)</f>
        <v>102.74</v>
      </c>
      <c r="E18" s="10">
        <f>SUM(E3:E12)</f>
        <v>103.96</v>
      </c>
      <c r="F18" s="10"/>
      <c r="G18" s="10"/>
      <c r="H18" s="10"/>
      <c r="I18" s="10"/>
      <c r="J18" s="10"/>
      <c r="K18" s="10"/>
      <c r="L18" s="10"/>
      <c r="M18" s="10"/>
    </row>
    <row r="19" spans="3:13" ht="16.5" thickBot="1" x14ac:dyDescent="0.3">
      <c r="C19" s="10"/>
      <c r="D19" s="23" t="s">
        <v>23</v>
      </c>
      <c r="E19" s="23" t="s">
        <v>25</v>
      </c>
      <c r="F19" s="10"/>
      <c r="G19" s="10"/>
      <c r="H19" s="21" t="s">
        <v>20</v>
      </c>
      <c r="I19" s="21" t="s">
        <v>21</v>
      </c>
      <c r="J19" s="21" t="s">
        <v>22</v>
      </c>
      <c r="K19" s="10"/>
      <c r="L19" s="10"/>
      <c r="M19" s="10"/>
    </row>
    <row r="20" spans="3:13" ht="15.75" x14ac:dyDescent="0.25">
      <c r="C20" s="10"/>
      <c r="D20" s="10">
        <f>D18/D17</f>
        <v>20.547999999999998</v>
      </c>
      <c r="E20" s="10">
        <f>E18/E17</f>
        <v>20.791999999999998</v>
      </c>
      <c r="F20" s="10"/>
      <c r="G20" s="10"/>
      <c r="H20" s="11">
        <f>AVERAGE(H14:H16)</f>
        <v>10.646000000000003</v>
      </c>
      <c r="I20" s="11">
        <f t="shared" ref="I20" si="5">AVERAGE(I14:I16)</f>
        <v>115.94471066666671</v>
      </c>
      <c r="J20" s="20">
        <f>AVERAGE(J14:J16)</f>
        <v>0.33776984118652947</v>
      </c>
      <c r="K20" s="10"/>
      <c r="L20" s="10"/>
      <c r="M20" s="10"/>
    </row>
    <row r="21" spans="3:13" ht="15.75" x14ac:dyDescent="0.25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3:13" ht="15.75" x14ac:dyDescent="0.25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3:13" ht="15.75" x14ac:dyDescent="0.25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3:13" ht="15.75" x14ac:dyDescent="0.25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3:13" ht="15.75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3:13" ht="15.75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3:13" ht="15.75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Dades</vt:lpstr>
      <vt:lpstr>Ingenu estacional</vt:lpstr>
      <vt:lpstr>Mitjanes estacionals</vt:lpstr>
    </vt:vector>
  </TitlesOfParts>
  <Company>UOC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 Meseguer Artola</dc:creator>
  <cp:lastModifiedBy>User</cp:lastModifiedBy>
  <dcterms:created xsi:type="dcterms:W3CDTF">2018-10-17T09:00:40Z</dcterms:created>
  <dcterms:modified xsi:type="dcterms:W3CDTF">2018-10-18T13:40:21Z</dcterms:modified>
</cp:coreProperties>
</file>