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des" sheetId="2" r:id="rId1"/>
    <sheet name="1. Mètode ingenu" sheetId="1" r:id="rId2"/>
    <sheet name="2. Mitjana simple" sheetId="3" r:id="rId3"/>
    <sheet name="3. Mitjanes mòbils (MM)" sheetId="4" r:id="rId4"/>
    <sheet name="4. Allisat Exponencial (AES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5" l="1"/>
  <c r="K10" i="5"/>
  <c r="K8" i="5"/>
  <c r="K7" i="5"/>
  <c r="L6" i="5"/>
  <c r="N6" i="5" s="1"/>
  <c r="K6" i="5"/>
  <c r="G6" i="5"/>
  <c r="F6" i="5"/>
  <c r="E6" i="5"/>
  <c r="D6" i="5"/>
  <c r="C11" i="5"/>
  <c r="C10" i="5"/>
  <c r="D10" i="5" s="1"/>
  <c r="C8" i="5"/>
  <c r="D8" i="5" s="1"/>
  <c r="C7" i="5"/>
  <c r="D7" i="5" s="1"/>
  <c r="F7" i="5" s="1"/>
  <c r="C6" i="5"/>
  <c r="D11" i="5"/>
  <c r="K11" i="4"/>
  <c r="L11" i="4" s="1"/>
  <c r="K10" i="4"/>
  <c r="L10" i="4" s="1"/>
  <c r="K8" i="4"/>
  <c r="L8" i="4" s="1"/>
  <c r="N8" i="4" s="1"/>
  <c r="C11" i="4"/>
  <c r="D11" i="4" s="1"/>
  <c r="E11" i="4" s="1"/>
  <c r="G11" i="4" s="1"/>
  <c r="C10" i="4"/>
  <c r="D10" i="4" s="1"/>
  <c r="C8" i="4"/>
  <c r="D8" i="4" s="1"/>
  <c r="F8" i="4" s="1"/>
  <c r="C7" i="4"/>
  <c r="D7" i="4" s="1"/>
  <c r="G13" i="3"/>
  <c r="F13" i="3"/>
  <c r="E13" i="3"/>
  <c r="G2" i="3"/>
  <c r="F2" i="3"/>
  <c r="E2" i="3"/>
  <c r="D8" i="3"/>
  <c r="D3" i="3"/>
  <c r="D4" i="3"/>
  <c r="D5" i="3"/>
  <c r="D2" i="3"/>
  <c r="C8" i="3"/>
  <c r="C7" i="3"/>
  <c r="D7" i="3" s="1"/>
  <c r="E7" i="3" s="1"/>
  <c r="C2" i="3"/>
  <c r="C3" i="3"/>
  <c r="C4" i="3"/>
  <c r="C5" i="3"/>
  <c r="F4" i="3"/>
  <c r="G8" i="1"/>
  <c r="G17" i="1" s="1"/>
  <c r="G7" i="1"/>
  <c r="G4" i="1"/>
  <c r="G5" i="1"/>
  <c r="G3" i="1"/>
  <c r="F17" i="1"/>
  <c r="G13" i="1"/>
  <c r="F13" i="1"/>
  <c r="E17" i="1"/>
  <c r="E13" i="1"/>
  <c r="F8" i="1"/>
  <c r="F7" i="1"/>
  <c r="F4" i="1"/>
  <c r="F5" i="1"/>
  <c r="F3" i="1"/>
  <c r="E7" i="1"/>
  <c r="E8" i="1"/>
  <c r="E4" i="1"/>
  <c r="E5" i="1"/>
  <c r="E3" i="1"/>
  <c r="D8" i="1"/>
  <c r="D7" i="1"/>
  <c r="D4" i="1"/>
  <c r="D5" i="1"/>
  <c r="D3" i="1"/>
  <c r="C8" i="1"/>
  <c r="C7" i="1"/>
  <c r="C4" i="1"/>
  <c r="C5" i="1"/>
  <c r="C3" i="1"/>
  <c r="L11" i="5" l="1"/>
  <c r="L10" i="5"/>
  <c r="L8" i="5"/>
  <c r="M6" i="5"/>
  <c r="L7" i="5"/>
  <c r="F11" i="5"/>
  <c r="E11" i="5"/>
  <c r="G11" i="5" s="1"/>
  <c r="F10" i="5"/>
  <c r="F20" i="5" s="1"/>
  <c r="E10" i="5"/>
  <c r="F8" i="5"/>
  <c r="F16" i="5" s="1"/>
  <c r="E8" i="5"/>
  <c r="G8" i="5" s="1"/>
  <c r="E7" i="5"/>
  <c r="M11" i="4"/>
  <c r="O11" i="4" s="1"/>
  <c r="N11" i="4"/>
  <c r="N10" i="4"/>
  <c r="M10" i="4"/>
  <c r="M8" i="4"/>
  <c r="O8" i="4" s="1"/>
  <c r="F10" i="4"/>
  <c r="E10" i="4"/>
  <c r="F7" i="4"/>
  <c r="E7" i="4"/>
  <c r="G7" i="4" s="1"/>
  <c r="F11" i="4"/>
  <c r="E8" i="4"/>
  <c r="G8" i="4" s="1"/>
  <c r="F8" i="3"/>
  <c r="E8" i="3"/>
  <c r="G8" i="3" s="1"/>
  <c r="F5" i="3"/>
  <c r="E5" i="3"/>
  <c r="G5" i="3" s="1"/>
  <c r="F3" i="3"/>
  <c r="E3" i="3"/>
  <c r="G7" i="3"/>
  <c r="F7" i="3"/>
  <c r="E4" i="3"/>
  <c r="G4" i="3" s="1"/>
  <c r="M8" i="5" l="1"/>
  <c r="O8" i="5" s="1"/>
  <c r="N8" i="5"/>
  <c r="N10" i="5"/>
  <c r="M10" i="5"/>
  <c r="N7" i="5"/>
  <c r="M7" i="5"/>
  <c r="O7" i="5" s="1"/>
  <c r="N11" i="5"/>
  <c r="M11" i="5"/>
  <c r="O11" i="5" s="1"/>
  <c r="O6" i="5"/>
  <c r="E20" i="5"/>
  <c r="G10" i="5"/>
  <c r="G20" i="5" s="1"/>
  <c r="G7" i="5"/>
  <c r="G16" i="5" s="1"/>
  <c r="E16" i="5"/>
  <c r="M20" i="4"/>
  <c r="O10" i="4"/>
  <c r="O20" i="4" s="1"/>
  <c r="M16" i="4"/>
  <c r="O16" i="4"/>
  <c r="N20" i="4"/>
  <c r="N16" i="4"/>
  <c r="E16" i="4"/>
  <c r="G16" i="4"/>
  <c r="E20" i="4"/>
  <c r="G10" i="4"/>
  <c r="G20" i="4" s="1"/>
  <c r="F16" i="4"/>
  <c r="F20" i="4"/>
  <c r="F17" i="3"/>
  <c r="G17" i="3"/>
  <c r="E17" i="3"/>
  <c r="G3" i="3"/>
  <c r="M16" i="5" l="1"/>
  <c r="O16" i="5"/>
  <c r="M20" i="5"/>
  <c r="O10" i="5"/>
  <c r="O20" i="5" s="1"/>
  <c r="N20" i="5"/>
  <c r="N16" i="5"/>
</calcChain>
</file>

<file path=xl/sharedStrings.xml><?xml version="1.0" encoding="utf-8"?>
<sst xmlns="http://schemas.openxmlformats.org/spreadsheetml/2006/main" count="179" uniqueCount="52">
  <si>
    <t>Any</t>
  </si>
  <si>
    <t>Yt</t>
  </si>
  <si>
    <t>t</t>
  </si>
  <si>
    <t>Predicció</t>
  </si>
  <si>
    <t>error</t>
  </si>
  <si>
    <t>abs</t>
  </si>
  <si>
    <t>quad</t>
  </si>
  <si>
    <t>epam</t>
  </si>
  <si>
    <t>Període Mostral</t>
  </si>
  <si>
    <t>EAM</t>
  </si>
  <si>
    <t xml:space="preserve">EQM </t>
  </si>
  <si>
    <t>EPAM</t>
  </si>
  <si>
    <t>Període Extra-Mostral</t>
  </si>
  <si>
    <t>COMENTARIS:</t>
  </si>
  <si>
    <t>EPAM:</t>
  </si>
  <si>
    <t xml:space="preserve">Error: </t>
  </si>
  <si>
    <t>Yt- Predicció</t>
  </si>
  <si>
    <t>Predicció:</t>
  </si>
  <si>
    <t>Valor anterior, el primer valor és buit</t>
  </si>
  <si>
    <t>Errors mitjans:</t>
  </si>
  <si>
    <t>PROMEDIO(valors)</t>
  </si>
  <si>
    <t>Gràfica:</t>
  </si>
  <si>
    <t>1. Seleccionar TOTES les files de les columnes Yt i Predicció</t>
  </si>
  <si>
    <t>PROMEDIO de només els valors mostrals. Igual per als dos períodes. Posar "$"</t>
  </si>
  <si>
    <t>ATENCIÓ! RECORDAR QUE NOMÉS S'HA DE CALCULAR L'EPAM DEL MÈTODE AMB EQM I EAM MÉS PETIT!</t>
  </si>
  <si>
    <t>predictiva bona(&lt;3%)/regular(3-5%)/dolenta/&gt;5%). Ídem per a l'extramostral</t>
  </si>
  <si>
    <r>
      <rPr>
        <u/>
        <sz val="11"/>
        <color theme="1"/>
        <rFont val="Calibri"/>
        <family val="2"/>
        <scheme val="minor"/>
      </rPr>
      <t>Capacitat predictiva:</t>
    </r>
    <r>
      <rPr>
        <sz val="11"/>
        <color theme="1"/>
        <rFont val="Calibri"/>
        <family val="2"/>
        <scheme val="minor"/>
      </rPr>
      <t xml:space="preserve"> "Per al període mostral tenim un EPAM del X% o sigui que aquest mètode té una capacitat</t>
    </r>
  </si>
  <si>
    <r>
      <t>Si MM(</t>
    </r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) -&gt; la predicció és la mitjana dels </t>
    </r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valors Yt anteriors. Tendrem </t>
    </r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cel·les en blanc al començament.</t>
    </r>
  </si>
  <si>
    <r>
      <t xml:space="preserve">*** En el període extra-mostral, TOTS els valors seran PROMEDIO dels </t>
    </r>
    <r>
      <rPr>
        <b/>
        <sz val="11"/>
        <color theme="1"/>
        <rFont val="Calibri"/>
        <family val="2"/>
        <scheme val="minor"/>
      </rPr>
      <t xml:space="preserve">k </t>
    </r>
    <r>
      <rPr>
        <sz val="11"/>
        <color theme="1"/>
        <rFont val="Calibri"/>
        <family val="2"/>
        <scheme val="minor"/>
      </rPr>
      <t>darrers valors del període mostral.</t>
    </r>
  </si>
  <si>
    <t>MM(2)</t>
  </si>
  <si>
    <t>Comparació MM(k)-MM(j)</t>
  </si>
  <si>
    <t>MM(3)</t>
  </si>
  <si>
    <t>Període mostral, millor EAM i millor EQM del mètode 2: MM(3)</t>
  </si>
  <si>
    <t>Per tant, per al període extra-mostral és millor MM(2)</t>
  </si>
  <si>
    <t>En aquest cas, per exemple:</t>
  </si>
  <si>
    <t>1. Seleccionar TOTES les files de les columnes Yt i Predicció (Si comparam dos MM() agafar les dues columnes de prediccions!!!!!)</t>
  </si>
  <si>
    <t>2. Insertar &gt; Gráficos Recomendados &gt; Tolos los gráficos &gt; Líneas (1ª o 4ª opció)</t>
  </si>
  <si>
    <t>Representació gràfica:</t>
  </si>
  <si>
    <t>Període extra mostral, igual EAM en els dos casos però millor EQM del mètode 1</t>
  </si>
  <si>
    <t>Període mostral, millor EAM i millor EQM del mètode 2: Mitjana Simple</t>
  </si>
  <si>
    <t>Per tant, per al període extra-mostral és millor el Mètode Ingenu</t>
  </si>
  <si>
    <t>Pred MM(2)</t>
  </si>
  <si>
    <t>Pred MM(3)</t>
  </si>
  <si>
    <t>Comparació AES(k)-AES(j)</t>
  </si>
  <si>
    <t>on 0 &lt; k,j &lt; 1</t>
  </si>
  <si>
    <t>AES(0,3)</t>
  </si>
  <si>
    <t>Període mostral, millor EAM i millor EQM del mètode 2: AES(0,6)</t>
  </si>
  <si>
    <t>Període extra mostral, igual EAM en els dos casos però millor EQM del mètode 2</t>
  </si>
  <si>
    <t>Per tant, per al període extra-mostral és millor AES(0,6)</t>
  </si>
  <si>
    <t>*** En el període extra-mostral, TOTS els valors seran iguals: la fórmula sempre amb els darrers valors del període mostral.</t>
  </si>
  <si>
    <r>
      <t>Si AES(</t>
    </r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 -&gt; la predicció es calcula com: "(k*Yt)+((1-k)*Predicció)" amb Yt i Predicció del període anterior. La  cel·la 1 sempre en blanc i la 2, sempre el valor del primer Yt.</t>
    </r>
  </si>
  <si>
    <t>Abs(error) / Abs(Yt)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</si>
</sst>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"/>
    <numFmt numFmtId="166" formatCode="0.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DBC9F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theme="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1" xfId="0" applyBorder="1"/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7" borderId="0" xfId="0" applyFont="1" applyFill="1"/>
    <xf numFmtId="0" fontId="5" fillId="2" borderId="0" xfId="0" applyFont="1" applyFill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0" fontId="8" fillId="2" borderId="0" xfId="1" applyNumberFormat="1" applyFont="1" applyFill="1" applyAlignment="1">
      <alignment horizontal="center" vertical="center"/>
    </xf>
    <xf numFmtId="0" fontId="0" fillId="0" borderId="3" xfId="0" applyBorder="1"/>
    <xf numFmtId="0" fontId="2" fillId="0" borderId="3" xfId="0" applyFont="1" applyBorder="1"/>
    <xf numFmtId="0" fontId="0" fillId="6" borderId="0" xfId="0" applyFill="1"/>
    <xf numFmtId="0" fontId="9" fillId="6" borderId="0" xfId="0" applyFont="1" applyFill="1"/>
    <xf numFmtId="0" fontId="0" fillId="8" borderId="0" xfId="0" applyFill="1"/>
    <xf numFmtId="0" fontId="2" fillId="8" borderId="0" xfId="0" applyFont="1" applyFill="1"/>
    <xf numFmtId="0" fontId="11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10" fillId="9" borderId="4" xfId="0" applyFont="1" applyFill="1" applyBorder="1"/>
    <xf numFmtId="0" fontId="10" fillId="9" borderId="5" xfId="0" applyFont="1" applyFill="1" applyBorder="1" applyAlignment="1">
      <alignment horizontal="left" vertical="center"/>
    </xf>
    <xf numFmtId="165" fontId="6" fillId="3" borderId="0" xfId="0" applyNumberFormat="1" applyFont="1" applyFill="1" applyAlignment="1">
      <alignment horizontal="center" vertical="center"/>
    </xf>
    <xf numFmtId="165" fontId="0" fillId="0" borderId="1" xfId="0" applyNumberFormat="1" applyBorder="1"/>
    <xf numFmtId="165" fontId="6" fillId="2" borderId="0" xfId="0" applyNumberFormat="1" applyFont="1" applyFill="1" applyAlignment="1">
      <alignment horizontal="center" vertical="center"/>
    </xf>
    <xf numFmtId="166" fontId="6" fillId="5" borderId="0" xfId="0" applyNumberFormat="1" applyFont="1" applyFill="1" applyAlignment="1">
      <alignment horizontal="center" vertical="center"/>
    </xf>
    <xf numFmtId="166" fontId="6" fillId="3" borderId="0" xfId="0" applyNumberFormat="1" applyFont="1" applyFill="1" applyAlignment="1">
      <alignment horizontal="center" vertical="center"/>
    </xf>
    <xf numFmtId="166" fontId="0" fillId="0" borderId="1" xfId="0" applyNumberFormat="1" applyBorder="1"/>
    <xf numFmtId="166" fontId="4" fillId="0" borderId="1" xfId="0" applyNumberFormat="1" applyFont="1" applyBorder="1" applyAlignment="1">
      <alignment horizontal="center"/>
    </xf>
    <xf numFmtId="166" fontId="0" fillId="2" borderId="0" xfId="0" applyNumberFormat="1" applyFill="1" applyAlignment="1">
      <alignment horizontal="center" vertical="center"/>
    </xf>
    <xf numFmtId="166" fontId="6" fillId="2" borderId="0" xfId="0" applyNumberFormat="1" applyFont="1" applyFill="1" applyAlignment="1">
      <alignment horizontal="center" vertical="center"/>
    </xf>
    <xf numFmtId="0" fontId="12" fillId="8" borderId="0" xfId="0" applyFont="1" applyFill="1"/>
    <xf numFmtId="0" fontId="13" fillId="8" borderId="0" xfId="0" applyFont="1" applyFill="1"/>
    <xf numFmtId="0" fontId="14" fillId="0" borderId="1" xfId="0" applyFont="1" applyBorder="1" applyAlignment="1">
      <alignment horizontal="center" vertical="center"/>
    </xf>
    <xf numFmtId="0" fontId="10" fillId="9" borderId="6" xfId="0" applyFont="1" applyFill="1" applyBorder="1" applyAlignment="1">
      <alignment horizontal="left" vertical="center"/>
    </xf>
    <xf numFmtId="0" fontId="10" fillId="9" borderId="8" xfId="0" applyFont="1" applyFill="1" applyBorder="1"/>
    <xf numFmtId="0" fontId="2" fillId="9" borderId="7" xfId="0" applyFont="1" applyFill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DBC9F3"/>
      <color rgb="FFFF99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Mètode Ingenu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Mètode ingenu'!$B$1</c:f>
              <c:strCache>
                <c:ptCount val="1"/>
                <c:pt idx="0">
                  <c:v>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'1. Mètode ingenu'!$B$2:$B$8</c:f>
              <c:numCache>
                <c:formatCode>General</c:formatCode>
                <c:ptCount val="7"/>
                <c:pt idx="0">
                  <c:v>80.2</c:v>
                </c:pt>
                <c:pt idx="1">
                  <c:v>78</c:v>
                </c:pt>
                <c:pt idx="2">
                  <c:v>74.2</c:v>
                </c:pt>
                <c:pt idx="3">
                  <c:v>76.5</c:v>
                </c:pt>
                <c:pt idx="5">
                  <c:v>78.400000000000006</c:v>
                </c:pt>
                <c:pt idx="6">
                  <c:v>72.599999999999994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6A-401E-A54F-A786D7BBA73B}"/>
            </c:ext>
          </c:extLst>
        </c:ser>
        <c:ser>
          <c:idx val="1"/>
          <c:order val="1"/>
          <c:tx>
            <c:strRef>
              <c:f>'1. Mètode ingenu'!$C$1</c:f>
              <c:strCache>
                <c:ptCount val="1"/>
                <c:pt idx="0">
                  <c:v>Predicció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'1. Mètode ingenu'!$C$2:$C$8</c:f>
              <c:numCache>
                <c:formatCode>General</c:formatCode>
                <c:ptCount val="7"/>
                <c:pt idx="1">
                  <c:v>80.2</c:v>
                </c:pt>
                <c:pt idx="2">
                  <c:v>78</c:v>
                </c:pt>
                <c:pt idx="3">
                  <c:v>74.2</c:v>
                </c:pt>
                <c:pt idx="5">
                  <c:v>76.5</c:v>
                </c:pt>
                <c:pt idx="6">
                  <c:v>76.5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6A-401E-A54F-A786D7BBA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350288"/>
        <c:axId val="513350944"/>
      </c:lineChart>
      <c:catAx>
        <c:axId val="51335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350944"/>
        <c:crosses val="autoZero"/>
        <c:auto val="1"/>
        <c:lblAlgn val="ctr"/>
        <c:lblOffset val="100"/>
        <c:noMultiLvlLbl val="0"/>
      </c:catAx>
      <c:valAx>
        <c:axId val="5133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35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Mètode Mitjana Simple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Mitjana simple'!$B$1</c:f>
              <c:strCache>
                <c:ptCount val="1"/>
                <c:pt idx="0">
                  <c:v>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'2. Mitjana simple'!$B$2:$B$8</c:f>
              <c:numCache>
                <c:formatCode>General</c:formatCode>
                <c:ptCount val="7"/>
                <c:pt idx="0">
                  <c:v>80.2</c:v>
                </c:pt>
                <c:pt idx="1">
                  <c:v>78</c:v>
                </c:pt>
                <c:pt idx="2">
                  <c:v>74.2</c:v>
                </c:pt>
                <c:pt idx="3">
                  <c:v>76.5</c:v>
                </c:pt>
                <c:pt idx="5">
                  <c:v>78.400000000000006</c:v>
                </c:pt>
                <c:pt idx="6">
                  <c:v>72.599999999999994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3C-48EB-B230-CD4B8DEED694}"/>
            </c:ext>
          </c:extLst>
        </c:ser>
        <c:ser>
          <c:idx val="1"/>
          <c:order val="1"/>
          <c:tx>
            <c:strRef>
              <c:f>'2. Mitjana simple'!$C$1</c:f>
              <c:strCache>
                <c:ptCount val="1"/>
                <c:pt idx="0">
                  <c:v>Predicció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'2. Mitjana simple'!$C$2:$C$8</c:f>
              <c:numCache>
                <c:formatCode>General</c:formatCode>
                <c:ptCount val="7"/>
                <c:pt idx="0">
                  <c:v>77.224999999999994</c:v>
                </c:pt>
                <c:pt idx="1">
                  <c:v>77.224999999999994</c:v>
                </c:pt>
                <c:pt idx="2">
                  <c:v>77.224999999999994</c:v>
                </c:pt>
                <c:pt idx="3">
                  <c:v>77.224999999999994</c:v>
                </c:pt>
                <c:pt idx="5">
                  <c:v>77.224999999999994</c:v>
                </c:pt>
                <c:pt idx="6">
                  <c:v>77.224999999999994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3C-48EB-B230-CD4B8DEE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657128"/>
        <c:axId val="513660408"/>
      </c:lineChart>
      <c:catAx>
        <c:axId val="513657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660408"/>
        <c:crosses val="autoZero"/>
        <c:auto val="1"/>
        <c:lblAlgn val="ctr"/>
        <c:lblOffset val="100"/>
        <c:noMultiLvlLbl val="0"/>
      </c:catAx>
      <c:valAx>
        <c:axId val="51366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657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Mitjanes mòbils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 Mitjanes mòbils (MM)'!$B$4</c:f>
              <c:strCache>
                <c:ptCount val="1"/>
                <c:pt idx="0">
                  <c:v>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'3. Mitjanes mòbils (MM)'!$B$5:$B$11</c:f>
              <c:numCache>
                <c:formatCode>General</c:formatCode>
                <c:ptCount val="7"/>
                <c:pt idx="0">
                  <c:v>80.2</c:v>
                </c:pt>
                <c:pt idx="1">
                  <c:v>78</c:v>
                </c:pt>
                <c:pt idx="2">
                  <c:v>74.2</c:v>
                </c:pt>
                <c:pt idx="3">
                  <c:v>76.5</c:v>
                </c:pt>
                <c:pt idx="5">
                  <c:v>78.400000000000006</c:v>
                </c:pt>
                <c:pt idx="6">
                  <c:v>72.599999999999994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0-45C2-86C0-B2B05BF1142E}"/>
            </c:ext>
          </c:extLst>
        </c:ser>
        <c:ser>
          <c:idx val="1"/>
          <c:order val="1"/>
          <c:tx>
            <c:strRef>
              <c:f>'3. Mitjanes mòbils (MM)'!$C$4</c:f>
              <c:strCache>
                <c:ptCount val="1"/>
                <c:pt idx="0">
                  <c:v>Pred MM(2)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'3. Mitjanes mòbils (MM)'!$C$5:$C$11</c:f>
              <c:numCache>
                <c:formatCode>General</c:formatCode>
                <c:ptCount val="7"/>
                <c:pt idx="2">
                  <c:v>79.099999999999994</c:v>
                </c:pt>
                <c:pt idx="3">
                  <c:v>76.099999999999994</c:v>
                </c:pt>
                <c:pt idx="5">
                  <c:v>75.349999999999994</c:v>
                </c:pt>
                <c:pt idx="6">
                  <c:v>75.349999999999994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60-45C2-86C0-B2B05BF1142E}"/>
            </c:ext>
          </c:extLst>
        </c:ser>
        <c:ser>
          <c:idx val="2"/>
          <c:order val="2"/>
          <c:tx>
            <c:strRef>
              <c:f>'3. Mitjanes mòbils (MM)'!$K$4</c:f>
              <c:strCache>
                <c:ptCount val="1"/>
                <c:pt idx="0">
                  <c:v>Pred MM(3)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'3. Mitjanes mòbils (MM)'!$K$5:$K$11</c:f>
              <c:numCache>
                <c:formatCode>General</c:formatCode>
                <c:ptCount val="7"/>
                <c:pt idx="3" formatCode="0.00000">
                  <c:v>77.466666666666654</c:v>
                </c:pt>
                <c:pt idx="5" formatCode="0.00000">
                  <c:v>76.233333333333334</c:v>
                </c:pt>
                <c:pt idx="6" formatCode="0.00000">
                  <c:v>76.233333333333334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60-45C2-86C0-B2B05BF1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651552"/>
        <c:axId val="513663032"/>
      </c:lineChart>
      <c:catAx>
        <c:axId val="513651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663032"/>
        <c:crosses val="autoZero"/>
        <c:auto val="1"/>
        <c:lblAlgn val="ctr"/>
        <c:lblOffset val="100"/>
        <c:noMultiLvlLbl val="0"/>
      </c:catAx>
      <c:valAx>
        <c:axId val="51366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65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Allisat Exponencial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 Allisat Exponencial (AES)'!$B$4</c:f>
              <c:strCache>
                <c:ptCount val="1"/>
                <c:pt idx="0">
                  <c:v>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'4. Allisat Exponencial (AES)'!$B$5:$B$11</c:f>
              <c:numCache>
                <c:formatCode>General</c:formatCode>
                <c:ptCount val="7"/>
                <c:pt idx="0">
                  <c:v>80.2</c:v>
                </c:pt>
                <c:pt idx="1">
                  <c:v>78</c:v>
                </c:pt>
                <c:pt idx="2">
                  <c:v>74.2</c:v>
                </c:pt>
                <c:pt idx="3">
                  <c:v>76.5</c:v>
                </c:pt>
                <c:pt idx="5">
                  <c:v>78.400000000000006</c:v>
                </c:pt>
                <c:pt idx="6">
                  <c:v>72.599999999999994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5-4A59-84F4-448F1D747D9E}"/>
            </c:ext>
          </c:extLst>
        </c:ser>
        <c:ser>
          <c:idx val="1"/>
          <c:order val="1"/>
          <c:tx>
            <c:strRef>
              <c:f>'4. Allisat Exponencial (AES)'!$C$4</c:f>
              <c:strCache>
                <c:ptCount val="1"/>
                <c:pt idx="0">
                  <c:v>Predicció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'4. Allisat Exponencial (AES)'!$C$5:$C$11</c:f>
              <c:numCache>
                <c:formatCode>General</c:formatCode>
                <c:ptCount val="7"/>
                <c:pt idx="1">
                  <c:v>80.2</c:v>
                </c:pt>
                <c:pt idx="2">
                  <c:v>79.539999999999992</c:v>
                </c:pt>
                <c:pt idx="3">
                  <c:v>77.937999999999988</c:v>
                </c:pt>
                <c:pt idx="5">
                  <c:v>77.506599999999992</c:v>
                </c:pt>
                <c:pt idx="6">
                  <c:v>77.506599999999992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F5-4A59-84F4-448F1D747D9E}"/>
            </c:ext>
          </c:extLst>
        </c:ser>
        <c:ser>
          <c:idx val="2"/>
          <c:order val="2"/>
          <c:tx>
            <c:strRef>
              <c:f>'4. Allisat Exponencial (AES)'!$K$4</c:f>
              <c:strCache>
                <c:ptCount val="1"/>
                <c:pt idx="0">
                  <c:v>Predicció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'4. Allisat Exponencial (AES)'!$K$5:$K$11</c:f>
              <c:numCache>
                <c:formatCode>General</c:formatCode>
                <c:ptCount val="7"/>
                <c:pt idx="1">
                  <c:v>80.2</c:v>
                </c:pt>
                <c:pt idx="2">
                  <c:v>78.88</c:v>
                </c:pt>
                <c:pt idx="3">
                  <c:v>76.072000000000003</c:v>
                </c:pt>
                <c:pt idx="5">
                  <c:v>76.328800000000001</c:v>
                </c:pt>
                <c:pt idx="6">
                  <c:v>76.328800000000001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F5-4A59-84F4-448F1D747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556168"/>
        <c:axId val="314558464"/>
      </c:lineChart>
      <c:catAx>
        <c:axId val="314556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4558464"/>
        <c:crosses val="autoZero"/>
        <c:auto val="1"/>
        <c:lblAlgn val="ctr"/>
        <c:lblOffset val="100"/>
        <c:noMultiLvlLbl val="0"/>
      </c:catAx>
      <c:valAx>
        <c:axId val="31455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455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4</xdr:row>
      <xdr:rowOff>180976</xdr:rowOff>
    </xdr:from>
    <xdr:to>
      <xdr:col>13</xdr:col>
      <xdr:colOff>590550</xdr:colOff>
      <xdr:row>17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19050</xdr:rowOff>
    </xdr:from>
    <xdr:to>
      <xdr:col>14</xdr:col>
      <xdr:colOff>0</xdr:colOff>
      <xdr:row>17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3</xdr:row>
      <xdr:rowOff>0</xdr:rowOff>
    </xdr:from>
    <xdr:to>
      <xdr:col>22</xdr:col>
      <xdr:colOff>9525</xdr:colOff>
      <xdr:row>16</xdr:row>
      <xdr:rowOff>152400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</xdr:row>
      <xdr:rowOff>9525</xdr:rowOff>
    </xdr:from>
    <xdr:to>
      <xdr:col>22</xdr:col>
      <xdr:colOff>0</xdr:colOff>
      <xdr:row>16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A1:B7"/>
    </sheetView>
  </sheetViews>
  <sheetFormatPr baseColWidth="10"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>
        <v>1</v>
      </c>
      <c r="B2" s="2">
        <v>80.2</v>
      </c>
    </row>
    <row r="3" spans="1:2" ht="15.75" x14ac:dyDescent="0.25">
      <c r="A3" s="2">
        <v>2</v>
      </c>
      <c r="B3" s="2">
        <v>78</v>
      </c>
    </row>
    <row r="4" spans="1:2" ht="15.75" x14ac:dyDescent="0.25">
      <c r="A4" s="2">
        <v>3</v>
      </c>
      <c r="B4" s="2">
        <v>74.2</v>
      </c>
    </row>
    <row r="5" spans="1:2" ht="16.5" thickBot="1" x14ac:dyDescent="0.3">
      <c r="A5" s="3">
        <v>4</v>
      </c>
      <c r="B5" s="3">
        <v>76.5</v>
      </c>
    </row>
    <row r="6" spans="1:2" ht="15.75" x14ac:dyDescent="0.25">
      <c r="A6" s="2">
        <v>5</v>
      </c>
      <c r="B6" s="2">
        <v>78.400000000000006</v>
      </c>
    </row>
    <row r="7" spans="1:2" ht="15.75" x14ac:dyDescent="0.25">
      <c r="A7" s="2">
        <v>6</v>
      </c>
      <c r="B7" s="2">
        <v>72.599999999999994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9.140625" customWidth="1"/>
    <col min="3" max="3" width="11.5703125" bestFit="1" customWidth="1"/>
    <col min="7" max="7" width="10.28515625" bestFit="1" customWidth="1"/>
  </cols>
  <sheetData>
    <row r="1" spans="1:7" ht="16.5" thickBot="1" x14ac:dyDescent="0.3">
      <c r="A1" s="5" t="s">
        <v>2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ht="15.75" x14ac:dyDescent="0.25">
      <c r="A2" s="8">
        <v>1</v>
      </c>
      <c r="B2" s="8">
        <v>80.2</v>
      </c>
      <c r="C2" s="10"/>
      <c r="D2" s="11"/>
      <c r="E2" s="11"/>
      <c r="F2" s="11"/>
      <c r="G2" s="11"/>
    </row>
    <row r="3" spans="1:7" ht="15.75" x14ac:dyDescent="0.25">
      <c r="A3" s="8">
        <v>2</v>
      </c>
      <c r="B3" s="8">
        <v>78</v>
      </c>
      <c r="C3" s="10">
        <f>B2</f>
        <v>80.2</v>
      </c>
      <c r="D3" s="11">
        <f>B3-C3</f>
        <v>-2.2000000000000028</v>
      </c>
      <c r="E3" s="11">
        <f>ABS(D3)</f>
        <v>2.2000000000000028</v>
      </c>
      <c r="F3" s="11">
        <f>D3^2</f>
        <v>4.8400000000000123</v>
      </c>
      <c r="G3" s="11">
        <f>E3/ABS(B3)</f>
        <v>2.820512820512824E-2</v>
      </c>
    </row>
    <row r="4" spans="1:7" ht="15.75" x14ac:dyDescent="0.25">
      <c r="A4" s="8">
        <v>3</v>
      </c>
      <c r="B4" s="8">
        <v>74.2</v>
      </c>
      <c r="C4" s="10">
        <f t="shared" ref="C4:C5" si="0">B3</f>
        <v>78</v>
      </c>
      <c r="D4" s="11">
        <f t="shared" ref="D4:D5" si="1">B4-C4</f>
        <v>-3.7999999999999972</v>
      </c>
      <c r="E4" s="11">
        <f t="shared" ref="E4:E8" si="2">ABS(D4)</f>
        <v>3.7999999999999972</v>
      </c>
      <c r="F4" s="11">
        <f t="shared" ref="F4:F5" si="3">D4^2</f>
        <v>14.439999999999978</v>
      </c>
      <c r="G4" s="11">
        <f t="shared" ref="G4:G5" si="4">E4/ABS(B4)</f>
        <v>5.1212938005390798E-2</v>
      </c>
    </row>
    <row r="5" spans="1:7" ht="15.75" x14ac:dyDescent="0.25">
      <c r="A5" s="9">
        <v>4</v>
      </c>
      <c r="B5" s="9">
        <v>76.5</v>
      </c>
      <c r="C5" s="10">
        <f t="shared" si="0"/>
        <v>74.2</v>
      </c>
      <c r="D5" s="11">
        <f t="shared" si="1"/>
        <v>2.2999999999999972</v>
      </c>
      <c r="E5" s="11">
        <f t="shared" si="2"/>
        <v>2.2999999999999972</v>
      </c>
      <c r="F5" s="11">
        <f t="shared" si="3"/>
        <v>5.2899999999999867</v>
      </c>
      <c r="G5" s="11">
        <f t="shared" si="4"/>
        <v>3.0065359477124146E-2</v>
      </c>
    </row>
    <row r="6" spans="1:7" ht="16.5" thickBot="1" x14ac:dyDescent="0.3">
      <c r="A6" s="6"/>
      <c r="B6" s="6"/>
      <c r="C6" s="6"/>
      <c r="D6" s="6"/>
      <c r="E6" s="6"/>
      <c r="F6" s="3"/>
      <c r="G6" s="6"/>
    </row>
    <row r="7" spans="1:7" ht="15.75" x14ac:dyDescent="0.25">
      <c r="A7" s="7">
        <v>5</v>
      </c>
      <c r="B7" s="7">
        <v>78.400000000000006</v>
      </c>
      <c r="C7" s="12">
        <f>B$5</f>
        <v>76.5</v>
      </c>
      <c r="D7" s="12">
        <f>B7-C7</f>
        <v>1.9000000000000057</v>
      </c>
      <c r="E7" s="13">
        <f t="shared" si="2"/>
        <v>1.9000000000000057</v>
      </c>
      <c r="F7" s="12">
        <f>D7^2</f>
        <v>3.6100000000000216</v>
      </c>
      <c r="G7" s="13">
        <f>E7/ABS(B7)</f>
        <v>2.4234693877551092E-2</v>
      </c>
    </row>
    <row r="8" spans="1:7" ht="15.75" x14ac:dyDescent="0.25">
      <c r="A8" s="7">
        <v>6</v>
      </c>
      <c r="B8" s="7">
        <v>72.599999999999994</v>
      </c>
      <c r="C8" s="12">
        <f>B$5</f>
        <v>76.5</v>
      </c>
      <c r="D8" s="12">
        <f>B8-C8</f>
        <v>-3.9000000000000057</v>
      </c>
      <c r="E8" s="13">
        <f t="shared" si="2"/>
        <v>3.9000000000000057</v>
      </c>
      <c r="F8" s="12">
        <f>D8^2</f>
        <v>15.210000000000043</v>
      </c>
      <c r="G8" s="13">
        <f>E8/ABS(B8)</f>
        <v>5.3719008264462895E-2</v>
      </c>
    </row>
    <row r="11" spans="1:7" ht="15.75" x14ac:dyDescent="0.25">
      <c r="E11" s="14" t="s">
        <v>8</v>
      </c>
      <c r="F11" s="14"/>
    </row>
    <row r="12" spans="1:7" ht="15.75" x14ac:dyDescent="0.25">
      <c r="E12" s="15" t="s">
        <v>9</v>
      </c>
      <c r="F12" s="15" t="s">
        <v>10</v>
      </c>
      <c r="G12" s="15" t="s">
        <v>11</v>
      </c>
    </row>
    <row r="13" spans="1:7" x14ac:dyDescent="0.25">
      <c r="E13" s="16">
        <f>AVERAGE(E3:E5)</f>
        <v>2.7666666666666657</v>
      </c>
      <c r="F13" s="16">
        <f>AVERAGE(F3:F5)</f>
        <v>8.1899999999999924</v>
      </c>
      <c r="G13" s="17">
        <f>AVERAGE(G3:G5)</f>
        <v>3.6494475229214396E-2</v>
      </c>
    </row>
    <row r="15" spans="1:7" ht="15.75" x14ac:dyDescent="0.25">
      <c r="E15" s="14" t="s">
        <v>12</v>
      </c>
      <c r="F15" s="14"/>
    </row>
    <row r="16" spans="1:7" ht="15.75" x14ac:dyDescent="0.25">
      <c r="E16" s="15" t="s">
        <v>9</v>
      </c>
      <c r="F16" s="15" t="s">
        <v>10</v>
      </c>
      <c r="G16" s="15" t="s">
        <v>11</v>
      </c>
    </row>
    <row r="17" spans="1:14" x14ac:dyDescent="0.25">
      <c r="E17" s="16">
        <f>AVERAGE(E7:E8)</f>
        <v>2.9000000000000057</v>
      </c>
      <c r="F17" s="16">
        <f>AVERAGE(F7:F8)</f>
        <v>9.4100000000000321</v>
      </c>
      <c r="G17" s="17">
        <f>AVERAGE(G7:G8)</f>
        <v>3.8976851071006992E-2</v>
      </c>
    </row>
    <row r="20" spans="1:14" ht="15.75" thickBot="1" x14ac:dyDescent="0.3">
      <c r="A20" s="19" t="s">
        <v>13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x14ac:dyDescent="0.25">
      <c r="A21" s="21" t="s">
        <v>17</v>
      </c>
      <c r="B21" s="20" t="s">
        <v>18</v>
      </c>
      <c r="C21" s="20"/>
      <c r="D21" s="20"/>
      <c r="E21" s="20"/>
      <c r="F21" s="20"/>
      <c r="G21" s="20"/>
      <c r="H21" s="20"/>
      <c r="I21" s="20"/>
      <c r="J21" s="20"/>
    </row>
    <row r="22" spans="1:14" x14ac:dyDescent="0.25">
      <c r="A22" s="21" t="s">
        <v>15</v>
      </c>
      <c r="B22" s="20" t="s">
        <v>16</v>
      </c>
      <c r="C22" s="20"/>
      <c r="D22" s="20"/>
      <c r="E22" s="20"/>
      <c r="F22" s="20"/>
      <c r="G22" s="20"/>
      <c r="H22" s="20"/>
      <c r="I22" s="20"/>
      <c r="J22" s="20"/>
    </row>
    <row r="23" spans="1:14" x14ac:dyDescent="0.25">
      <c r="A23" s="21" t="s">
        <v>14</v>
      </c>
      <c r="B23" s="20" t="s">
        <v>51</v>
      </c>
      <c r="C23" s="20"/>
      <c r="D23" s="20"/>
      <c r="E23" s="20"/>
      <c r="F23" s="20"/>
      <c r="G23" s="20"/>
      <c r="H23" s="20"/>
      <c r="I23" s="20"/>
      <c r="J23" s="20"/>
    </row>
    <row r="24" spans="1:14" x14ac:dyDescent="0.25">
      <c r="A24" s="21" t="s">
        <v>19</v>
      </c>
      <c r="B24" s="20" t="s">
        <v>20</v>
      </c>
      <c r="C24" s="20"/>
      <c r="D24" s="20"/>
      <c r="E24" s="20"/>
      <c r="F24" s="20"/>
      <c r="G24" s="20"/>
      <c r="H24" s="20"/>
      <c r="I24" s="20"/>
      <c r="J24" s="20"/>
    </row>
    <row r="25" spans="1:14" x14ac:dyDescent="0.25">
      <c r="A25" s="21" t="s">
        <v>21</v>
      </c>
      <c r="B25" s="20" t="s">
        <v>22</v>
      </c>
      <c r="C25" s="20"/>
      <c r="D25" s="20"/>
      <c r="E25" s="20"/>
      <c r="F25" s="20"/>
      <c r="G25" s="20"/>
      <c r="H25" s="20"/>
      <c r="I25" s="20"/>
      <c r="J25" s="20"/>
    </row>
    <row r="26" spans="1:14" x14ac:dyDescent="0.25">
      <c r="A26" s="20"/>
      <c r="B26" s="20" t="s">
        <v>36</v>
      </c>
      <c r="C26" s="20"/>
      <c r="D26" s="20"/>
      <c r="E26" s="20"/>
      <c r="F26" s="20"/>
      <c r="G26" s="20"/>
      <c r="H26" s="20"/>
      <c r="I26" s="20"/>
      <c r="J26" s="20"/>
    </row>
    <row r="27" spans="1:14" x14ac:dyDescent="0.25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4" x14ac:dyDescent="0.25">
      <c r="B28" s="20" t="s">
        <v>25</v>
      </c>
      <c r="C28" s="20"/>
      <c r="D28" s="20"/>
      <c r="E28" s="20"/>
      <c r="F28" s="20"/>
      <c r="G28" s="20"/>
      <c r="H28" s="20"/>
      <c r="I28" s="20"/>
      <c r="J28" s="20"/>
    </row>
    <row r="30" spans="1:14" x14ac:dyDescent="0.25">
      <c r="A30" s="23" t="s">
        <v>24</v>
      </c>
      <c r="B30" s="22"/>
      <c r="C30" s="22"/>
      <c r="D30" s="22"/>
      <c r="E30" s="22"/>
      <c r="F30" s="22"/>
      <c r="G30" s="22"/>
      <c r="H30" s="22"/>
      <c r="I30" s="22"/>
      <c r="J30" s="22"/>
    </row>
    <row r="31" spans="1:14" x14ac:dyDescent="0.25">
      <c r="A31" s="39" t="s">
        <v>34</v>
      </c>
      <c r="B31" s="39"/>
      <c r="C31" s="40" t="s">
        <v>39</v>
      </c>
      <c r="D31" s="40"/>
      <c r="E31" s="40"/>
      <c r="F31" s="40"/>
      <c r="G31" s="40"/>
      <c r="H31" s="40"/>
      <c r="I31" s="40"/>
      <c r="J31" s="39"/>
    </row>
    <row r="32" spans="1:14" x14ac:dyDescent="0.25">
      <c r="A32" s="39"/>
      <c r="B32" s="39"/>
      <c r="C32" s="40" t="s">
        <v>38</v>
      </c>
      <c r="D32" s="40"/>
      <c r="E32" s="40"/>
      <c r="F32" s="40"/>
      <c r="G32" s="40"/>
      <c r="H32" s="40"/>
      <c r="I32" s="40"/>
      <c r="J32" s="39"/>
    </row>
    <row r="33" spans="1:10" x14ac:dyDescent="0.25">
      <c r="A33" s="39"/>
      <c r="B33" s="39"/>
      <c r="C33" s="40" t="s">
        <v>40</v>
      </c>
      <c r="D33" s="40"/>
      <c r="E33" s="40"/>
      <c r="F33" s="40"/>
      <c r="G33" s="40"/>
      <c r="H33" s="40"/>
      <c r="I33" s="40"/>
      <c r="J33" s="3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A23" sqref="A23:D23"/>
    </sheetView>
  </sheetViews>
  <sheetFormatPr baseColWidth="10" defaultRowHeight="15" x14ac:dyDescent="0.25"/>
  <cols>
    <col min="1" max="1" width="19.140625" customWidth="1"/>
    <col min="3" max="3" width="11.85546875" bestFit="1" customWidth="1"/>
  </cols>
  <sheetData>
    <row r="1" spans="1:7" ht="16.5" thickBot="1" x14ac:dyDescent="0.3">
      <c r="A1" s="5" t="s">
        <v>2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ht="15.75" x14ac:dyDescent="0.25">
      <c r="A2" s="8">
        <v>1</v>
      </c>
      <c r="B2" s="8">
        <v>80.2</v>
      </c>
      <c r="C2" s="10">
        <f>AVERAGE(B$2:B$5)</f>
        <v>77.224999999999994</v>
      </c>
      <c r="D2" s="11">
        <f>B2-C2</f>
        <v>2.9750000000000085</v>
      </c>
      <c r="E2" s="11">
        <f>ABS(D2)</f>
        <v>2.9750000000000085</v>
      </c>
      <c r="F2" s="11">
        <f>D2^2</f>
        <v>8.8506250000000506</v>
      </c>
      <c r="G2" s="11">
        <f>E2/ABS(B2)</f>
        <v>3.7094763092269431E-2</v>
      </c>
    </row>
    <row r="3" spans="1:7" ht="15.75" x14ac:dyDescent="0.25">
      <c r="A3" s="8">
        <v>2</v>
      </c>
      <c r="B3" s="8">
        <v>78</v>
      </c>
      <c r="C3" s="10">
        <f t="shared" ref="C3:C5" si="0">AVERAGE(B$2:B$5)</f>
        <v>77.224999999999994</v>
      </c>
      <c r="D3" s="11">
        <f t="shared" ref="D3:D5" si="1">B3-C3</f>
        <v>0.77500000000000568</v>
      </c>
      <c r="E3" s="11">
        <f>ABS(D3)</f>
        <v>0.77500000000000568</v>
      </c>
      <c r="F3" s="11">
        <f>D3^2</f>
        <v>0.60062500000000885</v>
      </c>
      <c r="G3" s="11">
        <f>E3/ABS(B3)</f>
        <v>9.9358974358975082E-3</v>
      </c>
    </row>
    <row r="4" spans="1:7" ht="15.75" x14ac:dyDescent="0.25">
      <c r="A4" s="8">
        <v>3</v>
      </c>
      <c r="B4" s="8">
        <v>74.2</v>
      </c>
      <c r="C4" s="10">
        <f t="shared" si="0"/>
        <v>77.224999999999994</v>
      </c>
      <c r="D4" s="11">
        <f t="shared" si="1"/>
        <v>-3.0249999999999915</v>
      </c>
      <c r="E4" s="11">
        <f t="shared" ref="E4:E8" si="2">ABS(D4)</f>
        <v>3.0249999999999915</v>
      </c>
      <c r="F4" s="11">
        <f t="shared" ref="F4:F5" si="3">D4^2</f>
        <v>9.1506249999999483</v>
      </c>
      <c r="G4" s="11">
        <f t="shared" ref="G4:G5" si="4">E4/ABS(B4)</f>
        <v>4.0768194070080747E-2</v>
      </c>
    </row>
    <row r="5" spans="1:7" ht="15.75" x14ac:dyDescent="0.25">
      <c r="A5" s="9">
        <v>4</v>
      </c>
      <c r="B5" s="9">
        <v>76.5</v>
      </c>
      <c r="C5" s="10">
        <f t="shared" si="0"/>
        <v>77.224999999999994</v>
      </c>
      <c r="D5" s="11">
        <f t="shared" si="1"/>
        <v>-0.72499999999999432</v>
      </c>
      <c r="E5" s="11">
        <f t="shared" si="2"/>
        <v>0.72499999999999432</v>
      </c>
      <c r="F5" s="11">
        <f t="shared" si="3"/>
        <v>0.52562499999999179</v>
      </c>
      <c r="G5" s="11">
        <f t="shared" si="4"/>
        <v>9.4771241830064624E-3</v>
      </c>
    </row>
    <row r="6" spans="1:7" ht="16.5" thickBot="1" x14ac:dyDescent="0.3">
      <c r="A6" s="6"/>
      <c r="B6" s="6"/>
      <c r="C6" s="6"/>
      <c r="D6" s="6"/>
      <c r="E6" s="6"/>
      <c r="F6" s="3"/>
      <c r="G6" s="6"/>
    </row>
    <row r="7" spans="1:7" ht="15.75" x14ac:dyDescent="0.25">
      <c r="A7" s="7">
        <v>5</v>
      </c>
      <c r="B7" s="7">
        <v>78.400000000000006</v>
      </c>
      <c r="C7" s="12">
        <f>AVERAGE(B$2:B$5)</f>
        <v>77.224999999999994</v>
      </c>
      <c r="D7" s="12">
        <f>B7-C7</f>
        <v>1.1750000000000114</v>
      </c>
      <c r="E7" s="13">
        <f t="shared" si="2"/>
        <v>1.1750000000000114</v>
      </c>
      <c r="F7" s="12">
        <f>D7^2</f>
        <v>1.3806250000000266</v>
      </c>
      <c r="G7" s="13">
        <f>E7/ABS(B7)</f>
        <v>1.4987244897959327E-2</v>
      </c>
    </row>
    <row r="8" spans="1:7" ht="15.75" x14ac:dyDescent="0.25">
      <c r="A8" s="7">
        <v>6</v>
      </c>
      <c r="B8" s="7">
        <v>72.599999999999994</v>
      </c>
      <c r="C8" s="12">
        <f>AVERAGE(B$2:B$5)</f>
        <v>77.224999999999994</v>
      </c>
      <c r="D8" s="12">
        <f>B8-C8</f>
        <v>-4.625</v>
      </c>
      <c r="E8" s="13">
        <f t="shared" si="2"/>
        <v>4.625</v>
      </c>
      <c r="F8" s="12">
        <f>D8^2</f>
        <v>21.390625</v>
      </c>
      <c r="G8" s="13">
        <f>E8/ABS(B8)</f>
        <v>6.370523415977962E-2</v>
      </c>
    </row>
    <row r="11" spans="1:7" ht="15.75" x14ac:dyDescent="0.25">
      <c r="E11" s="14" t="s">
        <v>8</v>
      </c>
      <c r="F11" s="14"/>
    </row>
    <row r="12" spans="1:7" ht="15.75" x14ac:dyDescent="0.25">
      <c r="E12" s="15" t="s">
        <v>9</v>
      </c>
      <c r="F12" s="15" t="s">
        <v>10</v>
      </c>
      <c r="G12" s="15" t="s">
        <v>11</v>
      </c>
    </row>
    <row r="13" spans="1:7" x14ac:dyDescent="0.25">
      <c r="E13" s="16">
        <f>AVERAGE(E2:E5)</f>
        <v>1.875</v>
      </c>
      <c r="F13" s="16">
        <f>AVERAGE(F2:F5)</f>
        <v>4.7818749999999994</v>
      </c>
      <c r="G13" s="17">
        <f>AVERAGE(G2:G5)</f>
        <v>2.4318994695313536E-2</v>
      </c>
    </row>
    <row r="15" spans="1:7" ht="15.75" x14ac:dyDescent="0.25">
      <c r="E15" s="14" t="s">
        <v>12</v>
      </c>
      <c r="F15" s="14"/>
    </row>
    <row r="16" spans="1:7" ht="15.75" x14ac:dyDescent="0.25">
      <c r="E16" s="15" t="s">
        <v>9</v>
      </c>
      <c r="F16" s="15" t="s">
        <v>10</v>
      </c>
      <c r="G16" s="15" t="s">
        <v>11</v>
      </c>
    </row>
    <row r="17" spans="1:14" x14ac:dyDescent="0.25">
      <c r="E17" s="16">
        <f>AVERAGE(E7:E8)</f>
        <v>2.9000000000000057</v>
      </c>
      <c r="F17" s="16">
        <f>AVERAGE(F7:F8)</f>
        <v>11.385625000000013</v>
      </c>
      <c r="G17" s="17">
        <f>AVERAGE(G7:G8)</f>
        <v>3.9346239528869474E-2</v>
      </c>
    </row>
    <row r="20" spans="1:14" ht="15.75" thickBot="1" x14ac:dyDescent="0.3">
      <c r="A20" s="19" t="s">
        <v>13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x14ac:dyDescent="0.25">
      <c r="A21" s="21" t="s">
        <v>17</v>
      </c>
      <c r="B21" s="20" t="s">
        <v>23</v>
      </c>
      <c r="C21" s="20"/>
      <c r="D21" s="20"/>
      <c r="E21" s="20"/>
      <c r="F21" s="20"/>
      <c r="G21" s="20"/>
      <c r="H21" s="20"/>
    </row>
    <row r="22" spans="1:14" x14ac:dyDescent="0.25">
      <c r="A22" s="21" t="s">
        <v>15</v>
      </c>
      <c r="B22" s="20" t="s">
        <v>16</v>
      </c>
      <c r="C22" s="20"/>
      <c r="D22" s="20"/>
      <c r="E22" s="20"/>
      <c r="F22" s="20"/>
      <c r="G22" s="20"/>
      <c r="H22" s="20"/>
    </row>
    <row r="23" spans="1:14" x14ac:dyDescent="0.25">
      <c r="A23" s="21" t="s">
        <v>14</v>
      </c>
      <c r="B23" s="20" t="s">
        <v>51</v>
      </c>
      <c r="C23" s="20"/>
      <c r="D23" s="20"/>
      <c r="E23" s="20"/>
      <c r="F23" s="20"/>
      <c r="G23" s="20"/>
      <c r="H23" s="20"/>
    </row>
    <row r="24" spans="1:14" x14ac:dyDescent="0.25">
      <c r="A24" s="21" t="s">
        <v>19</v>
      </c>
      <c r="B24" s="20" t="s">
        <v>20</v>
      </c>
      <c r="C24" s="20"/>
      <c r="D24" s="20"/>
      <c r="E24" s="20"/>
      <c r="F24" s="20"/>
      <c r="G24" s="20"/>
      <c r="H24" s="20"/>
    </row>
    <row r="25" spans="1:14" x14ac:dyDescent="0.25">
      <c r="A25" s="21" t="s">
        <v>21</v>
      </c>
      <c r="B25" s="20" t="s">
        <v>22</v>
      </c>
      <c r="C25" s="20"/>
      <c r="D25" s="20"/>
      <c r="E25" s="20"/>
      <c r="F25" s="20"/>
      <c r="G25" s="20"/>
      <c r="H25" s="20"/>
    </row>
    <row r="26" spans="1:14" x14ac:dyDescent="0.25">
      <c r="A26" s="20"/>
      <c r="B26" s="20" t="s">
        <v>36</v>
      </c>
      <c r="C26" s="20"/>
      <c r="D26" s="20"/>
      <c r="E26" s="20"/>
      <c r="F26" s="20"/>
      <c r="G26" s="20"/>
      <c r="H26" s="20"/>
    </row>
    <row r="27" spans="1:14" x14ac:dyDescent="0.25">
      <c r="A27" s="20" t="s">
        <v>26</v>
      </c>
      <c r="B27" s="20"/>
      <c r="C27" s="20"/>
      <c r="D27" s="20"/>
      <c r="E27" s="20"/>
      <c r="F27" s="20"/>
      <c r="G27" s="20"/>
      <c r="H27" s="20"/>
    </row>
    <row r="28" spans="1:14" x14ac:dyDescent="0.25">
      <c r="B28" s="20" t="s">
        <v>25</v>
      </c>
      <c r="C28" s="20"/>
      <c r="D28" s="20"/>
      <c r="E28" s="20"/>
      <c r="F28" s="20"/>
      <c r="G28" s="20"/>
      <c r="H28" s="20"/>
    </row>
    <row r="30" spans="1:14" x14ac:dyDescent="0.25">
      <c r="A30" s="23" t="s">
        <v>24</v>
      </c>
      <c r="B30" s="22"/>
      <c r="C30" s="22"/>
      <c r="D30" s="22"/>
      <c r="E30" s="22"/>
      <c r="F30" s="22"/>
      <c r="G30" s="22"/>
      <c r="H30" s="22"/>
    </row>
    <row r="31" spans="1:14" x14ac:dyDescent="0.25">
      <c r="A31" s="39" t="s">
        <v>34</v>
      </c>
      <c r="B31" s="39"/>
      <c r="C31" s="40" t="s">
        <v>39</v>
      </c>
      <c r="D31" s="40"/>
      <c r="E31" s="40"/>
      <c r="F31" s="40"/>
      <c r="G31" s="40"/>
      <c r="H31" s="40"/>
    </row>
    <row r="32" spans="1:14" x14ac:dyDescent="0.25">
      <c r="A32" s="39"/>
      <c r="B32" s="39"/>
      <c r="C32" s="40" t="s">
        <v>38</v>
      </c>
      <c r="D32" s="40"/>
      <c r="E32" s="40"/>
      <c r="F32" s="40"/>
      <c r="G32" s="40"/>
      <c r="H32" s="40"/>
    </row>
    <row r="33" spans="1:8" x14ac:dyDescent="0.25">
      <c r="A33" s="39"/>
      <c r="B33" s="39"/>
      <c r="C33" s="40" t="s">
        <v>40</v>
      </c>
      <c r="D33" s="40"/>
      <c r="E33" s="40"/>
      <c r="F33" s="40"/>
      <c r="G33" s="40"/>
      <c r="H33" s="4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A27" sqref="A27:D27"/>
    </sheetView>
  </sheetViews>
  <sheetFormatPr baseColWidth="10" defaultRowHeight="15" x14ac:dyDescent="0.25"/>
  <cols>
    <col min="1" max="1" width="18.7109375" customWidth="1"/>
    <col min="3" max="3" width="10.85546875" customWidth="1"/>
    <col min="11" max="11" width="11.5703125" bestFit="1" customWidth="1"/>
    <col min="12" max="12" width="11.7109375" customWidth="1"/>
    <col min="13" max="13" width="11.5703125" bestFit="1" customWidth="1"/>
    <col min="14" max="14" width="12.5703125" bestFit="1" customWidth="1"/>
    <col min="15" max="15" width="11.5703125" bestFit="1" customWidth="1"/>
  </cols>
  <sheetData>
    <row r="1" spans="1:17" x14ac:dyDescent="0.25">
      <c r="A1" s="29" t="s">
        <v>30</v>
      </c>
      <c r="B1" s="28"/>
    </row>
    <row r="2" spans="1:17" x14ac:dyDescent="0.25">
      <c r="A2" s="27"/>
      <c r="B2" s="26"/>
    </row>
    <row r="3" spans="1:17" x14ac:dyDescent="0.25">
      <c r="A3" s="24" t="s">
        <v>29</v>
      </c>
      <c r="I3" s="24" t="s">
        <v>31</v>
      </c>
      <c r="Q3" s="24" t="s">
        <v>37</v>
      </c>
    </row>
    <row r="4" spans="1:17" ht="16.5" thickBot="1" x14ac:dyDescent="0.3">
      <c r="A4" s="25" t="s">
        <v>2</v>
      </c>
      <c r="B4" s="4" t="s">
        <v>1</v>
      </c>
      <c r="C4" s="41" t="s">
        <v>41</v>
      </c>
      <c r="D4" s="4" t="s">
        <v>4</v>
      </c>
      <c r="E4" s="4" t="s">
        <v>5</v>
      </c>
      <c r="F4" s="4" t="s">
        <v>6</v>
      </c>
      <c r="G4" s="4" t="s">
        <v>7</v>
      </c>
      <c r="I4" s="25" t="s">
        <v>2</v>
      </c>
      <c r="J4" s="4" t="s">
        <v>1</v>
      </c>
      <c r="K4" s="41" t="s">
        <v>42</v>
      </c>
      <c r="L4" s="4" t="s">
        <v>4</v>
      </c>
      <c r="M4" s="4" t="s">
        <v>5</v>
      </c>
      <c r="N4" s="4" t="s">
        <v>6</v>
      </c>
      <c r="O4" s="4" t="s">
        <v>7</v>
      </c>
    </row>
    <row r="5" spans="1:17" ht="15.75" x14ac:dyDescent="0.25">
      <c r="A5" s="8">
        <v>1</v>
      </c>
      <c r="B5" s="8">
        <v>80.2</v>
      </c>
      <c r="C5" s="10"/>
      <c r="D5" s="11"/>
      <c r="E5" s="11"/>
      <c r="F5" s="11"/>
      <c r="G5" s="11"/>
      <c r="I5" s="8">
        <v>1</v>
      </c>
      <c r="J5" s="8">
        <v>80.2</v>
      </c>
      <c r="K5" s="10"/>
      <c r="L5" s="11"/>
      <c r="M5" s="11"/>
      <c r="N5" s="11"/>
      <c r="O5" s="11"/>
    </row>
    <row r="6" spans="1:17" ht="15.75" x14ac:dyDescent="0.25">
      <c r="A6" s="8">
        <v>2</v>
      </c>
      <c r="B6" s="8">
        <v>78</v>
      </c>
      <c r="C6" s="10"/>
      <c r="D6" s="11"/>
      <c r="E6" s="11"/>
      <c r="F6" s="11"/>
      <c r="G6" s="11"/>
      <c r="I6" s="8">
        <v>2</v>
      </c>
      <c r="J6" s="8">
        <v>78</v>
      </c>
      <c r="K6" s="10"/>
      <c r="L6" s="11"/>
      <c r="M6" s="11"/>
      <c r="N6" s="11"/>
      <c r="O6" s="11"/>
    </row>
    <row r="7" spans="1:17" ht="15.75" x14ac:dyDescent="0.25">
      <c r="A7" s="8">
        <v>3</v>
      </c>
      <c r="B7" s="8">
        <v>74.2</v>
      </c>
      <c r="C7" s="10">
        <f>AVERAGE(B5:B6)</f>
        <v>79.099999999999994</v>
      </c>
      <c r="D7" s="11">
        <f t="shared" ref="D7:D8" si="0">B7-C7</f>
        <v>-4.8999999999999915</v>
      </c>
      <c r="E7" s="11">
        <f t="shared" ref="E7:E11" si="1">ABS(D7)</f>
        <v>4.8999999999999915</v>
      </c>
      <c r="F7" s="11">
        <f t="shared" ref="F7:F8" si="2">D7^2</f>
        <v>24.009999999999916</v>
      </c>
      <c r="G7" s="30">
        <f t="shared" ref="G7:G8" si="3">E7/ABS(B7)</f>
        <v>6.6037735849056492E-2</v>
      </c>
      <c r="I7" s="8">
        <v>3</v>
      </c>
      <c r="J7" s="8">
        <v>74.2</v>
      </c>
      <c r="K7" s="10"/>
      <c r="L7" s="11"/>
      <c r="M7" s="11"/>
      <c r="N7" s="11"/>
      <c r="O7" s="11"/>
    </row>
    <row r="8" spans="1:17" ht="15.75" x14ac:dyDescent="0.25">
      <c r="A8" s="9">
        <v>4</v>
      </c>
      <c r="B8" s="9">
        <v>76.5</v>
      </c>
      <c r="C8" s="10">
        <f>AVERAGE(B6:B$7)</f>
        <v>76.099999999999994</v>
      </c>
      <c r="D8" s="11">
        <f t="shared" si="0"/>
        <v>0.40000000000000568</v>
      </c>
      <c r="E8" s="11">
        <f t="shared" si="1"/>
        <v>0.40000000000000568</v>
      </c>
      <c r="F8" s="11">
        <f t="shared" si="2"/>
        <v>0.16000000000000456</v>
      </c>
      <c r="G8" s="30">
        <f t="shared" si="3"/>
        <v>5.2287581699347148E-3</v>
      </c>
      <c r="I8" s="9">
        <v>4</v>
      </c>
      <c r="J8" s="9">
        <v>76.5</v>
      </c>
      <c r="K8" s="33">
        <f>AVERAGE(J5:J7)</f>
        <v>77.466666666666654</v>
      </c>
      <c r="L8" s="34">
        <f t="shared" ref="L8" si="4">J8-K8</f>
        <v>-0.96666666666665435</v>
      </c>
      <c r="M8" s="34">
        <f t="shared" ref="M8:M11" si="5">ABS(L8)</f>
        <v>0.96666666666665435</v>
      </c>
      <c r="N8" s="34">
        <f t="shared" ref="N8" si="6">L8^2</f>
        <v>0.93444444444442065</v>
      </c>
      <c r="O8" s="34">
        <f t="shared" ref="O8" si="7">M8/ABS(J8)</f>
        <v>1.2636165577341887E-2</v>
      </c>
    </row>
    <row r="9" spans="1:17" ht="16.5" thickBot="1" x14ac:dyDescent="0.3">
      <c r="A9" s="6"/>
      <c r="B9" s="6"/>
      <c r="C9" s="6"/>
      <c r="D9" s="6"/>
      <c r="E9" s="6"/>
      <c r="F9" s="3"/>
      <c r="G9" s="31"/>
      <c r="I9" s="6"/>
      <c r="J9" s="6"/>
      <c r="K9" s="35"/>
      <c r="L9" s="35"/>
      <c r="M9" s="35"/>
      <c r="N9" s="36"/>
      <c r="O9" s="35"/>
    </row>
    <row r="10" spans="1:17" ht="15.75" x14ac:dyDescent="0.25">
      <c r="A10" s="7">
        <v>5</v>
      </c>
      <c r="B10" s="7">
        <v>78.400000000000006</v>
      </c>
      <c r="C10" s="12">
        <f>AVERAGE(B$7:B$8)</f>
        <v>75.349999999999994</v>
      </c>
      <c r="D10" s="12">
        <f>B10-C10</f>
        <v>3.0500000000000114</v>
      </c>
      <c r="E10" s="13">
        <f t="shared" si="1"/>
        <v>3.0500000000000114</v>
      </c>
      <c r="F10" s="12">
        <f>D10^2</f>
        <v>9.3025000000000695</v>
      </c>
      <c r="G10" s="32">
        <f>E10/ABS(B10)</f>
        <v>3.8903061224489936E-2</v>
      </c>
      <c r="I10" s="7">
        <v>5</v>
      </c>
      <c r="J10" s="7">
        <v>78.400000000000006</v>
      </c>
      <c r="K10" s="37">
        <f>AVERAGE(J$6:J$8)</f>
        <v>76.233333333333334</v>
      </c>
      <c r="L10" s="37">
        <f>J10-K10</f>
        <v>2.1666666666666714</v>
      </c>
      <c r="M10" s="38">
        <f t="shared" si="5"/>
        <v>2.1666666666666714</v>
      </c>
      <c r="N10" s="37">
        <f>L10^2</f>
        <v>4.6944444444444651</v>
      </c>
      <c r="O10" s="38">
        <f>M10/ABS(J10)</f>
        <v>2.7636054421768766E-2</v>
      </c>
    </row>
    <row r="11" spans="1:17" ht="15.75" x14ac:dyDescent="0.25">
      <c r="A11" s="7">
        <v>6</v>
      </c>
      <c r="B11" s="7">
        <v>72.599999999999994</v>
      </c>
      <c r="C11" s="12">
        <f>AVERAGE(B$7:B$8)</f>
        <v>75.349999999999994</v>
      </c>
      <c r="D11" s="12">
        <f>B11-C11</f>
        <v>-2.75</v>
      </c>
      <c r="E11" s="13">
        <f t="shared" si="1"/>
        <v>2.75</v>
      </c>
      <c r="F11" s="12">
        <f>D11^2</f>
        <v>7.5625</v>
      </c>
      <c r="G11" s="32">
        <f>E11/ABS(B11)</f>
        <v>3.787878787878788E-2</v>
      </c>
      <c r="I11" s="7">
        <v>6</v>
      </c>
      <c r="J11" s="7">
        <v>72.599999999999994</v>
      </c>
      <c r="K11" s="37">
        <f>AVERAGE(J$6:J$8)</f>
        <v>76.233333333333334</v>
      </c>
      <c r="L11" s="37">
        <f>J11-K11</f>
        <v>-3.63333333333334</v>
      </c>
      <c r="M11" s="38">
        <f t="shared" si="5"/>
        <v>3.63333333333334</v>
      </c>
      <c r="N11" s="37">
        <f>L11^2</f>
        <v>13.201111111111159</v>
      </c>
      <c r="O11" s="38">
        <f>M11/ABS(J11)</f>
        <v>5.0045913682277413E-2</v>
      </c>
    </row>
    <row r="14" spans="1:17" ht="15.75" x14ac:dyDescent="0.25">
      <c r="E14" s="14" t="s">
        <v>8</v>
      </c>
      <c r="F14" s="14"/>
      <c r="M14" s="14" t="s">
        <v>8</v>
      </c>
      <c r="N14" s="14"/>
    </row>
    <row r="15" spans="1:17" ht="15.75" x14ac:dyDescent="0.25">
      <c r="E15" s="15" t="s">
        <v>9</v>
      </c>
      <c r="F15" s="15" t="s">
        <v>10</v>
      </c>
      <c r="G15" s="15" t="s">
        <v>11</v>
      </c>
      <c r="M15" s="15" t="s">
        <v>9</v>
      </c>
      <c r="N15" s="15" t="s">
        <v>10</v>
      </c>
      <c r="O15" s="15" t="s">
        <v>11</v>
      </c>
    </row>
    <row r="16" spans="1:17" x14ac:dyDescent="0.25">
      <c r="E16" s="16">
        <f>AVERAGE(E5:E8)</f>
        <v>2.6499999999999986</v>
      </c>
      <c r="F16" s="16">
        <f>AVERAGE(F5:F8)</f>
        <v>12.08499999999996</v>
      </c>
      <c r="G16" s="17">
        <f>AVERAGE(G5:G8)</f>
        <v>3.5633247009495606E-2</v>
      </c>
      <c r="M16" s="16">
        <f>AVERAGE(M5:M8)</f>
        <v>0.96666666666665435</v>
      </c>
      <c r="N16" s="16">
        <f>AVERAGE(N5:N8)</f>
        <v>0.93444444444442065</v>
      </c>
      <c r="O16" s="17">
        <f>AVERAGE(O5:O8)</f>
        <v>1.2636165577341887E-2</v>
      </c>
    </row>
    <row r="18" spans="1:22" ht="15.75" x14ac:dyDescent="0.25">
      <c r="E18" s="14" t="s">
        <v>12</v>
      </c>
      <c r="F18" s="14"/>
      <c r="M18" s="14" t="s">
        <v>12</v>
      </c>
      <c r="N18" s="14"/>
    </row>
    <row r="19" spans="1:22" ht="15.75" x14ac:dyDescent="0.25">
      <c r="E19" s="15" t="s">
        <v>9</v>
      </c>
      <c r="F19" s="15" t="s">
        <v>10</v>
      </c>
      <c r="G19" s="15" t="s">
        <v>11</v>
      </c>
      <c r="M19" s="15" t="s">
        <v>9</v>
      </c>
      <c r="N19" s="15" t="s">
        <v>10</v>
      </c>
      <c r="O19" s="15" t="s">
        <v>11</v>
      </c>
    </row>
    <row r="20" spans="1:22" x14ac:dyDescent="0.25">
      <c r="E20" s="16">
        <f>AVERAGE(E10:E11)</f>
        <v>2.9000000000000057</v>
      </c>
      <c r="F20" s="16">
        <f>AVERAGE(F10:F11)</f>
        <v>8.4325000000000347</v>
      </c>
      <c r="G20" s="17">
        <f>AVERAGE(G10:G11)</f>
        <v>3.8390924551638908E-2</v>
      </c>
      <c r="M20" s="16">
        <f>AVERAGE(M10:M11)</f>
        <v>2.9000000000000057</v>
      </c>
      <c r="N20" s="16">
        <f>AVERAGE(N10:N11)</f>
        <v>8.9477777777778122</v>
      </c>
      <c r="O20" s="17">
        <f>AVERAGE(O10:O11)</f>
        <v>3.8840984052023089E-2</v>
      </c>
    </row>
    <row r="23" spans="1:22" ht="15.75" thickBot="1" x14ac:dyDescent="0.3">
      <c r="A23" s="19" t="s">
        <v>13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x14ac:dyDescent="0.25">
      <c r="A24" s="21" t="s">
        <v>17</v>
      </c>
      <c r="B24" s="20" t="s">
        <v>27</v>
      </c>
      <c r="C24" s="20"/>
      <c r="D24" s="20"/>
      <c r="E24" s="20"/>
      <c r="F24" s="20"/>
      <c r="G24" s="20"/>
      <c r="H24" s="20"/>
      <c r="I24" s="20"/>
      <c r="J24" s="20"/>
      <c r="K24" s="20"/>
    </row>
    <row r="25" spans="1:22" x14ac:dyDescent="0.25">
      <c r="A25" s="21"/>
      <c r="B25" s="20" t="s">
        <v>28</v>
      </c>
      <c r="C25" s="20"/>
      <c r="D25" s="20"/>
      <c r="E25" s="20"/>
      <c r="F25" s="20"/>
      <c r="G25" s="20"/>
      <c r="H25" s="20"/>
      <c r="I25" s="20"/>
      <c r="J25" s="20"/>
      <c r="K25" s="20"/>
    </row>
    <row r="26" spans="1:22" x14ac:dyDescent="0.25">
      <c r="A26" s="21" t="s">
        <v>15</v>
      </c>
      <c r="B26" s="20" t="s">
        <v>16</v>
      </c>
      <c r="C26" s="20"/>
      <c r="D26" s="20"/>
      <c r="E26" s="20"/>
      <c r="F26" s="20"/>
      <c r="G26" s="20"/>
      <c r="H26" s="20"/>
      <c r="I26" s="20"/>
      <c r="J26" s="20"/>
      <c r="K26" s="20"/>
    </row>
    <row r="27" spans="1:22" x14ac:dyDescent="0.25">
      <c r="A27" s="21" t="s">
        <v>14</v>
      </c>
      <c r="B27" s="20" t="s">
        <v>51</v>
      </c>
      <c r="C27" s="20"/>
      <c r="D27" s="20"/>
      <c r="E27" s="20"/>
      <c r="F27" s="20"/>
      <c r="G27" s="20"/>
      <c r="H27" s="20"/>
      <c r="I27" s="20"/>
      <c r="J27" s="20"/>
      <c r="K27" s="20"/>
    </row>
    <row r="28" spans="1:22" x14ac:dyDescent="0.25">
      <c r="A28" s="21" t="s">
        <v>19</v>
      </c>
      <c r="B28" s="20" t="s">
        <v>20</v>
      </c>
      <c r="C28" s="20"/>
      <c r="D28" s="20"/>
      <c r="E28" s="20"/>
      <c r="F28" s="20"/>
      <c r="G28" s="20"/>
      <c r="H28" s="20"/>
      <c r="I28" s="20"/>
      <c r="J28" s="20"/>
      <c r="K28" s="20"/>
    </row>
    <row r="29" spans="1:22" x14ac:dyDescent="0.25">
      <c r="A29" s="21" t="s">
        <v>21</v>
      </c>
      <c r="B29" s="20" t="s">
        <v>35</v>
      </c>
      <c r="C29" s="20"/>
      <c r="D29" s="20"/>
      <c r="E29" s="20"/>
      <c r="F29" s="20"/>
      <c r="G29" s="20"/>
      <c r="H29" s="20"/>
      <c r="I29" s="20"/>
      <c r="J29" s="20"/>
      <c r="K29" s="20"/>
    </row>
    <row r="30" spans="1:22" x14ac:dyDescent="0.25">
      <c r="A30" s="21"/>
      <c r="B30" s="20" t="s">
        <v>36</v>
      </c>
      <c r="C30" s="20"/>
      <c r="D30" s="20"/>
      <c r="E30" s="20"/>
      <c r="F30" s="20"/>
      <c r="G30" s="20"/>
      <c r="H30" s="20"/>
      <c r="I30" s="20"/>
      <c r="J30" s="20"/>
      <c r="K30" s="20"/>
    </row>
    <row r="31" spans="1:22" x14ac:dyDescent="0.25">
      <c r="A31" s="20" t="s">
        <v>26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22" x14ac:dyDescent="0.25">
      <c r="A32" s="20"/>
      <c r="B32" s="20" t="s">
        <v>25</v>
      </c>
      <c r="C32" s="20"/>
      <c r="D32" s="20"/>
      <c r="E32" s="20"/>
      <c r="F32" s="20"/>
      <c r="G32" s="20"/>
      <c r="H32" s="20"/>
      <c r="I32" s="20"/>
      <c r="J32" s="20"/>
      <c r="K32" s="20"/>
    </row>
    <row r="34" spans="1:10" x14ac:dyDescent="0.25">
      <c r="A34" s="23" t="s">
        <v>24</v>
      </c>
      <c r="B34" s="22"/>
      <c r="C34" s="22"/>
      <c r="D34" s="22"/>
      <c r="E34" s="22"/>
      <c r="F34" s="22"/>
      <c r="G34" s="22"/>
      <c r="H34" s="22"/>
      <c r="I34" s="22"/>
      <c r="J34" s="22"/>
    </row>
    <row r="35" spans="1:10" x14ac:dyDescent="0.25">
      <c r="A35" s="39" t="s">
        <v>34</v>
      </c>
      <c r="B35" s="39"/>
      <c r="C35" s="40" t="s">
        <v>32</v>
      </c>
      <c r="D35" s="40"/>
      <c r="E35" s="40"/>
      <c r="F35" s="40"/>
      <c r="G35" s="40"/>
      <c r="H35" s="40"/>
      <c r="I35" s="40"/>
      <c r="J35" s="39"/>
    </row>
    <row r="36" spans="1:10" x14ac:dyDescent="0.25">
      <c r="A36" s="39"/>
      <c r="B36" s="39"/>
      <c r="C36" s="40" t="s">
        <v>38</v>
      </c>
      <c r="D36" s="40"/>
      <c r="E36" s="40"/>
      <c r="F36" s="40"/>
      <c r="G36" s="40"/>
      <c r="H36" s="40"/>
      <c r="I36" s="40"/>
      <c r="J36" s="39"/>
    </row>
    <row r="37" spans="1:10" x14ac:dyDescent="0.25">
      <c r="A37" s="39"/>
      <c r="B37" s="39"/>
      <c r="C37" s="40" t="s">
        <v>33</v>
      </c>
      <c r="D37" s="40"/>
      <c r="E37" s="40"/>
      <c r="F37" s="40"/>
      <c r="G37" s="40"/>
      <c r="H37" s="40"/>
      <c r="I37" s="40"/>
      <c r="J37" s="39"/>
    </row>
  </sheetData>
  <pageMargins left="0.7" right="0.7" top="0.75" bottom="0.75" header="0.3" footer="0.3"/>
  <ignoredErrors>
    <ignoredError sqref="C7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F31" sqref="F31"/>
    </sheetView>
  </sheetViews>
  <sheetFormatPr baseColWidth="10" defaultRowHeight="15" x14ac:dyDescent="0.25"/>
  <cols>
    <col min="2" max="2" width="13.28515625" customWidth="1"/>
  </cols>
  <sheetData>
    <row r="1" spans="1:17" x14ac:dyDescent="0.25">
      <c r="A1" s="42" t="s">
        <v>43</v>
      </c>
      <c r="B1" s="43"/>
      <c r="C1" s="44" t="s">
        <v>44</v>
      </c>
    </row>
    <row r="2" spans="1:17" x14ac:dyDescent="0.25">
      <c r="A2" s="27"/>
      <c r="B2" s="26"/>
    </row>
    <row r="3" spans="1:17" x14ac:dyDescent="0.25">
      <c r="A3" s="24" t="s">
        <v>45</v>
      </c>
      <c r="I3" s="24" t="s">
        <v>45</v>
      </c>
      <c r="Q3" s="24" t="s">
        <v>37</v>
      </c>
    </row>
    <row r="4" spans="1:17" ht="16.5" thickBot="1" x14ac:dyDescent="0.3">
      <c r="A4" s="25" t="s">
        <v>2</v>
      </c>
      <c r="B4" s="4" t="s">
        <v>1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I4" s="25" t="s">
        <v>2</v>
      </c>
      <c r="J4" s="4" t="s">
        <v>1</v>
      </c>
      <c r="K4" s="4" t="s">
        <v>3</v>
      </c>
      <c r="L4" s="4" t="s">
        <v>4</v>
      </c>
      <c r="M4" s="4" t="s">
        <v>5</v>
      </c>
      <c r="N4" s="4" t="s">
        <v>6</v>
      </c>
      <c r="O4" s="4" t="s">
        <v>7</v>
      </c>
    </row>
    <row r="5" spans="1:17" ht="15.75" x14ac:dyDescent="0.25">
      <c r="A5" s="8">
        <v>1</v>
      </c>
      <c r="B5" s="8">
        <v>80.2</v>
      </c>
      <c r="C5" s="10"/>
      <c r="D5" s="11"/>
      <c r="E5" s="11"/>
      <c r="F5" s="11"/>
      <c r="G5" s="11"/>
      <c r="I5" s="8">
        <v>1</v>
      </c>
      <c r="J5" s="8">
        <v>80.2</v>
      </c>
      <c r="K5" s="10"/>
      <c r="L5" s="11"/>
      <c r="M5" s="11"/>
      <c r="N5" s="11"/>
      <c r="O5" s="11"/>
    </row>
    <row r="6" spans="1:17" ht="15.75" x14ac:dyDescent="0.25">
      <c r="A6" s="8">
        <v>2</v>
      </c>
      <c r="B6" s="8">
        <v>78</v>
      </c>
      <c r="C6" s="10">
        <f>B5</f>
        <v>80.2</v>
      </c>
      <c r="D6" s="11">
        <f>B6-C6</f>
        <v>-2.2000000000000028</v>
      </c>
      <c r="E6" s="11">
        <f>ABS(D6)</f>
        <v>2.2000000000000028</v>
      </c>
      <c r="F6" s="11">
        <f>D6^2</f>
        <v>4.8400000000000123</v>
      </c>
      <c r="G6" s="11">
        <f>E6/ABS(B6)</f>
        <v>2.820512820512824E-2</v>
      </c>
      <c r="I6" s="8">
        <v>2</v>
      </c>
      <c r="J6" s="8">
        <v>78</v>
      </c>
      <c r="K6" s="10">
        <f>J5</f>
        <v>80.2</v>
      </c>
      <c r="L6" s="11">
        <f>J6-K6</f>
        <v>-2.2000000000000028</v>
      </c>
      <c r="M6" s="11">
        <f>ABS(L6)</f>
        <v>2.2000000000000028</v>
      </c>
      <c r="N6" s="11">
        <f>L6^2</f>
        <v>4.8400000000000123</v>
      </c>
      <c r="O6" s="11">
        <f>M6/ABS(J6)</f>
        <v>2.820512820512824E-2</v>
      </c>
    </row>
    <row r="7" spans="1:17" ht="15.75" x14ac:dyDescent="0.25">
      <c r="A7" s="8">
        <v>3</v>
      </c>
      <c r="B7" s="8">
        <v>74.2</v>
      </c>
      <c r="C7" s="10">
        <f>0.3*B6+(1-0.3)*C6</f>
        <v>79.539999999999992</v>
      </c>
      <c r="D7" s="11">
        <f t="shared" ref="D7:D8" si="0">B7-C7</f>
        <v>-5.3399999999999892</v>
      </c>
      <c r="E7" s="11">
        <f t="shared" ref="E7:E11" si="1">ABS(D7)</f>
        <v>5.3399999999999892</v>
      </c>
      <c r="F7" s="11">
        <f t="shared" ref="F7:F8" si="2">D7^2</f>
        <v>28.515599999999885</v>
      </c>
      <c r="G7" s="30">
        <f t="shared" ref="G7:G8" si="3">E7/ABS(B7)</f>
        <v>7.1967654986522758E-2</v>
      </c>
      <c r="I7" s="8">
        <v>3</v>
      </c>
      <c r="J7" s="8">
        <v>74.2</v>
      </c>
      <c r="K7" s="10">
        <f>0.6*J6+(1-0.6)*K6</f>
        <v>78.88</v>
      </c>
      <c r="L7" s="11">
        <f t="shared" ref="L7:L8" si="4">J7-K7</f>
        <v>-4.6799999999999926</v>
      </c>
      <c r="M7" s="11">
        <f t="shared" ref="M7:M11" si="5">ABS(L7)</f>
        <v>4.6799999999999926</v>
      </c>
      <c r="N7" s="11">
        <f t="shared" ref="N7:N8" si="6">L7^2</f>
        <v>21.902399999999933</v>
      </c>
      <c r="O7" s="30">
        <f t="shared" ref="O7:O8" si="7">M7/ABS(J7)</f>
        <v>6.3072776280323345E-2</v>
      </c>
    </row>
    <row r="8" spans="1:17" ht="15.75" x14ac:dyDescent="0.25">
      <c r="A8" s="9">
        <v>4</v>
      </c>
      <c r="B8" s="9">
        <v>76.5</v>
      </c>
      <c r="C8" s="10">
        <f>0.3*B7+(1-0.3)*C7</f>
        <v>77.937999999999988</v>
      </c>
      <c r="D8" s="11">
        <f t="shared" si="0"/>
        <v>-1.4379999999999882</v>
      </c>
      <c r="E8" s="11">
        <f t="shared" si="1"/>
        <v>1.4379999999999882</v>
      </c>
      <c r="F8" s="11">
        <f t="shared" si="2"/>
        <v>2.0678439999999658</v>
      </c>
      <c r="G8" s="30">
        <f t="shared" si="3"/>
        <v>1.8797385620914878E-2</v>
      </c>
      <c r="I8" s="9">
        <v>4</v>
      </c>
      <c r="J8" s="9">
        <v>76.5</v>
      </c>
      <c r="K8" s="10">
        <f>0.6*J7+(1-0.6)*K7</f>
        <v>76.072000000000003</v>
      </c>
      <c r="L8" s="11">
        <f t="shared" si="4"/>
        <v>0.42799999999999727</v>
      </c>
      <c r="M8" s="11">
        <f t="shared" si="5"/>
        <v>0.42799999999999727</v>
      </c>
      <c r="N8" s="11">
        <f t="shared" si="6"/>
        <v>0.18318399999999765</v>
      </c>
      <c r="O8" s="30">
        <f t="shared" si="7"/>
        <v>5.5947712418300301E-3</v>
      </c>
    </row>
    <row r="9" spans="1:17" ht="16.5" thickBot="1" x14ac:dyDescent="0.3">
      <c r="A9" s="6"/>
      <c r="B9" s="6"/>
      <c r="C9" s="6"/>
      <c r="D9" s="6"/>
      <c r="E9" s="6"/>
      <c r="F9" s="3"/>
      <c r="G9" s="31"/>
      <c r="I9" s="6"/>
      <c r="J9" s="6"/>
      <c r="K9" s="6"/>
      <c r="L9" s="6"/>
      <c r="M9" s="6"/>
      <c r="N9" s="3"/>
      <c r="O9" s="31"/>
    </row>
    <row r="10" spans="1:17" ht="15.75" x14ac:dyDescent="0.25">
      <c r="A10" s="7">
        <v>5</v>
      </c>
      <c r="B10" s="7">
        <v>78.400000000000006</v>
      </c>
      <c r="C10" s="12">
        <f>0.3*B$8+(1-0.3)*C$8</f>
        <v>77.506599999999992</v>
      </c>
      <c r="D10" s="12">
        <f>B10-C10</f>
        <v>0.89340000000001396</v>
      </c>
      <c r="E10" s="13">
        <f t="shared" si="1"/>
        <v>0.89340000000001396</v>
      </c>
      <c r="F10" s="12">
        <f>D10^2</f>
        <v>0.79816356000002497</v>
      </c>
      <c r="G10" s="32">
        <f>E10/ABS(B10)</f>
        <v>1.1395408163265484E-2</v>
      </c>
      <c r="I10" s="7">
        <v>5</v>
      </c>
      <c r="J10" s="7">
        <v>78.400000000000006</v>
      </c>
      <c r="K10" s="12">
        <f>0.6*J$8+(1-0.6)*K$8</f>
        <v>76.328800000000001</v>
      </c>
      <c r="L10" s="12">
        <f>J10-K10</f>
        <v>2.0712000000000046</v>
      </c>
      <c r="M10" s="13">
        <f t="shared" si="5"/>
        <v>2.0712000000000046</v>
      </c>
      <c r="N10" s="12">
        <f>L10^2</f>
        <v>4.289869440000019</v>
      </c>
      <c r="O10" s="32">
        <f>M10/ABS(J10)</f>
        <v>2.6418367346938833E-2</v>
      </c>
    </row>
    <row r="11" spans="1:17" ht="15.75" x14ac:dyDescent="0.25">
      <c r="A11" s="7">
        <v>6</v>
      </c>
      <c r="B11" s="7">
        <v>72.599999999999994</v>
      </c>
      <c r="C11" s="12">
        <f>0.3*B$8+(1-0.3)*C$8</f>
        <v>77.506599999999992</v>
      </c>
      <c r="D11" s="12">
        <f>B11-C11</f>
        <v>-4.9065999999999974</v>
      </c>
      <c r="E11" s="13">
        <f t="shared" si="1"/>
        <v>4.9065999999999974</v>
      </c>
      <c r="F11" s="12">
        <f>D11^2</f>
        <v>24.074723559999974</v>
      </c>
      <c r="G11" s="32">
        <f>E11/ABS(B11)</f>
        <v>6.7584022038567462E-2</v>
      </c>
      <c r="I11" s="7">
        <v>6</v>
      </c>
      <c r="J11" s="7">
        <v>72.599999999999994</v>
      </c>
      <c r="K11" s="12">
        <f>0.6*J$8+(1-0.6)*K$8</f>
        <v>76.328800000000001</v>
      </c>
      <c r="L11" s="12">
        <f>J11-K11</f>
        <v>-3.7288000000000068</v>
      </c>
      <c r="M11" s="13">
        <f t="shared" si="5"/>
        <v>3.7288000000000068</v>
      </c>
      <c r="N11" s="12">
        <f>L11^2</f>
        <v>13.903949440000051</v>
      </c>
      <c r="O11" s="32">
        <f>M11/ABS(J11)</f>
        <v>5.136088154269982E-2</v>
      </c>
    </row>
    <row r="14" spans="1:17" ht="15.75" x14ac:dyDescent="0.25">
      <c r="E14" s="14" t="s">
        <v>8</v>
      </c>
      <c r="F14" s="14"/>
      <c r="M14" s="14" t="s">
        <v>8</v>
      </c>
      <c r="N14" s="14"/>
    </row>
    <row r="15" spans="1:17" ht="15.75" x14ac:dyDescent="0.25">
      <c r="E15" s="15" t="s">
        <v>9</v>
      </c>
      <c r="F15" s="15" t="s">
        <v>10</v>
      </c>
      <c r="G15" s="15" t="s">
        <v>11</v>
      </c>
      <c r="M15" s="15" t="s">
        <v>9</v>
      </c>
      <c r="N15" s="15" t="s">
        <v>10</v>
      </c>
      <c r="O15" s="15" t="s">
        <v>11</v>
      </c>
    </row>
    <row r="16" spans="1:17" x14ac:dyDescent="0.25">
      <c r="E16" s="16">
        <f>AVERAGE(E5:E8)</f>
        <v>2.9926666666666599</v>
      </c>
      <c r="F16" s="16">
        <f>AVERAGE(F5:F8)</f>
        <v>11.807814666666621</v>
      </c>
      <c r="G16" s="17">
        <f>AVERAGE(G5:G8)</f>
        <v>3.9656722937521961E-2</v>
      </c>
      <c r="M16" s="16">
        <f>AVERAGE(M5:M8)</f>
        <v>2.4359999999999977</v>
      </c>
      <c r="N16" s="16">
        <f>AVERAGE(N5:N8)</f>
        <v>8.9751946666666473</v>
      </c>
      <c r="O16" s="17">
        <f>AVERAGE(O5:O8)</f>
        <v>3.2290891909093872E-2</v>
      </c>
    </row>
    <row r="18" spans="1:22" ht="15.75" x14ac:dyDescent="0.25">
      <c r="E18" s="14" t="s">
        <v>12</v>
      </c>
      <c r="F18" s="14"/>
      <c r="M18" s="14" t="s">
        <v>12</v>
      </c>
      <c r="N18" s="14"/>
    </row>
    <row r="19" spans="1:22" ht="15.75" x14ac:dyDescent="0.25">
      <c r="E19" s="15" t="s">
        <v>9</v>
      </c>
      <c r="F19" s="15" t="s">
        <v>10</v>
      </c>
      <c r="G19" s="15" t="s">
        <v>11</v>
      </c>
      <c r="M19" s="15" t="s">
        <v>9</v>
      </c>
      <c r="N19" s="15" t="s">
        <v>10</v>
      </c>
      <c r="O19" s="15" t="s">
        <v>11</v>
      </c>
    </row>
    <row r="20" spans="1:22" x14ac:dyDescent="0.25">
      <c r="E20" s="16">
        <f>AVERAGE(E10:E11)</f>
        <v>2.9000000000000057</v>
      </c>
      <c r="F20" s="16">
        <f>AVERAGE(F10:F11)</f>
        <v>12.436443559999999</v>
      </c>
      <c r="G20" s="17">
        <f>AVERAGE(G10:G11)</f>
        <v>3.9489715100916471E-2</v>
      </c>
      <c r="M20" s="16">
        <f>AVERAGE(M10:M11)</f>
        <v>2.9000000000000057</v>
      </c>
      <c r="N20" s="16">
        <f>AVERAGE(N10:N11)</f>
        <v>9.0969094400000348</v>
      </c>
      <c r="O20" s="17">
        <f>AVERAGE(O10:O11)</f>
        <v>3.8889624444819325E-2</v>
      </c>
    </row>
    <row r="22" spans="1:22" ht="15.75" thickBot="1" x14ac:dyDescent="0.3">
      <c r="A22" s="19" t="s">
        <v>13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x14ac:dyDescent="0.25">
      <c r="A23" s="21" t="s">
        <v>17</v>
      </c>
      <c r="B23" s="20" t="s">
        <v>50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22" x14ac:dyDescent="0.25">
      <c r="A24" s="21"/>
      <c r="B24" s="20" t="s">
        <v>49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22" x14ac:dyDescent="0.25">
      <c r="A25" s="21" t="s">
        <v>15</v>
      </c>
      <c r="B25" s="20" t="s">
        <v>16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22" x14ac:dyDescent="0.25">
      <c r="A26" s="21" t="s">
        <v>14</v>
      </c>
      <c r="B26" s="20" t="s">
        <v>51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22" x14ac:dyDescent="0.25">
      <c r="A27" s="21" t="s">
        <v>19</v>
      </c>
      <c r="B27" s="20" t="s">
        <v>20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22" x14ac:dyDescent="0.25">
      <c r="A28" s="21" t="s">
        <v>21</v>
      </c>
      <c r="B28" s="20" t="s">
        <v>35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22" x14ac:dyDescent="0.25">
      <c r="A29" s="21"/>
      <c r="B29" s="20" t="s">
        <v>36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22" x14ac:dyDescent="0.25">
      <c r="A30" s="20" t="s">
        <v>26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22" x14ac:dyDescent="0.25">
      <c r="A31" s="20"/>
      <c r="B31" s="20" t="s">
        <v>25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3" spans="1:10" x14ac:dyDescent="0.25">
      <c r="A33" s="23" t="s">
        <v>24</v>
      </c>
      <c r="B33" s="22"/>
      <c r="C33" s="22"/>
      <c r="D33" s="22"/>
      <c r="E33" s="22"/>
      <c r="F33" s="22"/>
      <c r="G33" s="22"/>
      <c r="H33" s="22"/>
      <c r="I33" s="22"/>
      <c r="J33" s="22"/>
    </row>
    <row r="34" spans="1:10" x14ac:dyDescent="0.25">
      <c r="A34" s="39" t="s">
        <v>34</v>
      </c>
      <c r="B34" s="39"/>
      <c r="C34" s="40" t="s">
        <v>46</v>
      </c>
      <c r="D34" s="40"/>
      <c r="E34" s="40"/>
      <c r="F34" s="40"/>
      <c r="G34" s="40"/>
      <c r="H34" s="40"/>
      <c r="I34" s="40"/>
      <c r="J34" s="39"/>
    </row>
    <row r="35" spans="1:10" x14ac:dyDescent="0.25">
      <c r="A35" s="39"/>
      <c r="B35" s="39"/>
      <c r="C35" s="40" t="s">
        <v>47</v>
      </c>
      <c r="D35" s="40"/>
      <c r="E35" s="40"/>
      <c r="F35" s="40"/>
      <c r="G35" s="40"/>
      <c r="H35" s="40"/>
      <c r="I35" s="40"/>
      <c r="J35" s="39"/>
    </row>
    <row r="36" spans="1:10" x14ac:dyDescent="0.25">
      <c r="A36" s="39"/>
      <c r="B36" s="39"/>
      <c r="C36" s="40" t="s">
        <v>48</v>
      </c>
      <c r="D36" s="40"/>
      <c r="E36" s="40"/>
      <c r="F36" s="40"/>
      <c r="G36" s="40"/>
      <c r="H36" s="40"/>
      <c r="I36" s="40"/>
      <c r="J36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Dades</vt:lpstr>
      <vt:lpstr>1. Mètode ingenu</vt:lpstr>
      <vt:lpstr>2. Mitjana simple</vt:lpstr>
      <vt:lpstr>3. Mitjanes mòbils (MM)</vt:lpstr>
      <vt:lpstr>4. Allisat Exponencial (AES)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2019-01-17T13:34:52Z</dcterms:modified>
</cp:coreProperties>
</file>