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Visualizations\"/>
    </mc:Choice>
  </mc:AlternateContent>
  <bookViews>
    <workbookView xWindow="-108" yWindow="-108" windowWidth="23256" windowHeight="13176" activeTab="1"/>
  </bookViews>
  <sheets>
    <sheet name="MTF" sheetId="1" r:id="rId1"/>
    <sheet name="visuals" sheetId="2" r:id="rId2"/>
    <sheet name="play" sheetId="5" r:id="rId3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" i="1" l="1"/>
  <c r="X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 l="1"/>
  <c r="G7" i="1" s="1"/>
  <c r="E22" i="1"/>
  <c r="A28" i="1" s="1"/>
  <c r="E23" i="1"/>
  <c r="C29" i="1" s="1"/>
  <c r="E24" i="1"/>
  <c r="B30" i="1" s="1"/>
  <c r="E21" i="1"/>
  <c r="D27" i="1" s="1"/>
  <c r="A27" i="1" l="1"/>
  <c r="C27" i="1"/>
  <c r="B27" i="1"/>
  <c r="D28" i="1"/>
  <c r="B28" i="1"/>
  <c r="C28" i="1"/>
  <c r="C30" i="1"/>
  <c r="D30" i="1"/>
  <c r="A30" i="1"/>
  <c r="D29" i="1"/>
  <c r="B29" i="1"/>
  <c r="A29" i="1"/>
  <c r="I2" i="1"/>
  <c r="E3" i="1" s="1"/>
  <c r="H21" i="1" s="1"/>
  <c r="G14" i="1"/>
  <c r="G6" i="1"/>
  <c r="G18" i="1"/>
  <c r="G10" i="1"/>
  <c r="G13" i="1"/>
  <c r="G5" i="1"/>
  <c r="I4" i="1"/>
  <c r="E18" i="1" s="1"/>
  <c r="H36" i="1" s="1"/>
  <c r="G12" i="1"/>
  <c r="G4" i="1"/>
  <c r="G3" i="1"/>
  <c r="G11" i="1"/>
  <c r="G17" i="1"/>
  <c r="G9" i="1"/>
  <c r="G16" i="1"/>
  <c r="G8" i="1"/>
  <c r="G15" i="1"/>
  <c r="L36" i="1" l="1"/>
  <c r="L55" i="1" s="1"/>
  <c r="T36" i="1"/>
  <c r="T55" i="1" s="1"/>
  <c r="M36" i="1"/>
  <c r="M55" i="1" s="1"/>
  <c r="U36" i="1"/>
  <c r="U55" i="1" s="1"/>
  <c r="I36" i="1"/>
  <c r="I55" i="1" s="1"/>
  <c r="J36" i="1"/>
  <c r="J55" i="1" s="1"/>
  <c r="N36" i="1"/>
  <c r="N55" i="1" s="1"/>
  <c r="V36" i="1"/>
  <c r="V55" i="1" s="1"/>
  <c r="X36" i="1"/>
  <c r="X55" i="1" s="1"/>
  <c r="O36" i="1"/>
  <c r="O55" i="1" s="1"/>
  <c r="W36" i="1"/>
  <c r="W55" i="1" s="1"/>
  <c r="P36" i="1"/>
  <c r="P55" i="1" s="1"/>
  <c r="Q36" i="1"/>
  <c r="Q55" i="1" s="1"/>
  <c r="K36" i="1"/>
  <c r="K55" i="1" s="1"/>
  <c r="R36" i="1"/>
  <c r="R55" i="1" s="1"/>
  <c r="S36" i="1"/>
  <c r="S55" i="1" s="1"/>
  <c r="M21" i="1"/>
  <c r="M40" i="1" s="1"/>
  <c r="U21" i="1"/>
  <c r="U40" i="1" s="1"/>
  <c r="N21" i="1"/>
  <c r="N40" i="1" s="1"/>
  <c r="V21" i="1"/>
  <c r="V40" i="1" s="1"/>
  <c r="O21" i="1"/>
  <c r="O40" i="1" s="1"/>
  <c r="W21" i="1"/>
  <c r="I21" i="1"/>
  <c r="I40" i="1" s="1"/>
  <c r="J21" i="1"/>
  <c r="J40" i="1" s="1"/>
  <c r="P21" i="1"/>
  <c r="P40" i="1" s="1"/>
  <c r="X21" i="1"/>
  <c r="Q21" i="1"/>
  <c r="Q40" i="1" s="1"/>
  <c r="R21" i="1"/>
  <c r="R40" i="1" s="1"/>
  <c r="K21" i="1"/>
  <c r="K40" i="1" s="1"/>
  <c r="L21" i="1"/>
  <c r="L40" i="1" s="1"/>
  <c r="T21" i="1"/>
  <c r="T40" i="1" s="1"/>
  <c r="S21" i="1"/>
  <c r="S40" i="1" s="1"/>
  <c r="F12" i="1"/>
  <c r="E12" i="1"/>
  <c r="H30" i="1" s="1"/>
  <c r="F10" i="1"/>
  <c r="F18" i="1"/>
  <c r="E5" i="1"/>
  <c r="H23" i="1" s="1"/>
  <c r="F15" i="1"/>
  <c r="F5" i="1"/>
  <c r="F11" i="1"/>
  <c r="F7" i="1"/>
  <c r="F3" i="1"/>
  <c r="E7" i="1"/>
  <c r="H25" i="1" s="1"/>
  <c r="F9" i="1"/>
  <c r="F13" i="1"/>
  <c r="F14" i="1"/>
  <c r="F16" i="1"/>
  <c r="E16" i="1"/>
  <c r="H34" i="1" s="1"/>
  <c r="F17" i="1"/>
  <c r="F4" i="1"/>
  <c r="E17" i="1"/>
  <c r="H35" i="1" s="1"/>
  <c r="F6" i="1"/>
  <c r="F8" i="1"/>
  <c r="E9" i="1"/>
  <c r="H27" i="1" s="1"/>
  <c r="E14" i="1"/>
  <c r="H32" i="1" s="1"/>
  <c r="E15" i="1"/>
  <c r="H33" i="1" s="1"/>
  <c r="E11" i="1"/>
  <c r="H29" i="1" s="1"/>
  <c r="E10" i="1"/>
  <c r="H28" i="1" s="1"/>
  <c r="E8" i="1"/>
  <c r="H26" i="1" s="1"/>
  <c r="H7" i="1"/>
  <c r="H15" i="1"/>
  <c r="H8" i="1"/>
  <c r="H16" i="1"/>
  <c r="H9" i="1"/>
  <c r="H17" i="1"/>
  <c r="H11" i="1"/>
  <c r="H3" i="1"/>
  <c r="H4" i="1"/>
  <c r="H12" i="1"/>
  <c r="H5" i="1"/>
  <c r="H13" i="1"/>
  <c r="H10" i="1"/>
  <c r="H18" i="1"/>
  <c r="H6" i="1"/>
  <c r="H14" i="1"/>
  <c r="E6" i="1"/>
  <c r="H24" i="1" s="1"/>
  <c r="E4" i="1"/>
  <c r="H22" i="1" s="1"/>
  <c r="E13" i="1"/>
  <c r="H31" i="1" s="1"/>
  <c r="X30" i="5"/>
  <c r="AA29" i="5" s="1"/>
  <c r="AB29" i="5"/>
  <c r="AJ46" i="5" s="1"/>
  <c r="X29" i="5"/>
  <c r="AB27" i="5" s="1"/>
  <c r="AA28" i="5"/>
  <c r="X28" i="5"/>
  <c r="AB26" i="5" s="1"/>
  <c r="AJ43" i="5" s="1"/>
  <c r="X27" i="5"/>
  <c r="AA26" i="5" s="1"/>
  <c r="X26" i="5"/>
  <c r="AB24" i="5" s="1"/>
  <c r="AH41" i="5" s="1"/>
  <c r="X25" i="5"/>
  <c r="AA24" i="5" s="1"/>
  <c r="AJ41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L34" i="1" l="1"/>
  <c r="L53" i="1" s="1"/>
  <c r="T34" i="1"/>
  <c r="T53" i="1" s="1"/>
  <c r="M34" i="1"/>
  <c r="M53" i="1" s="1"/>
  <c r="U34" i="1"/>
  <c r="U53" i="1" s="1"/>
  <c r="N34" i="1"/>
  <c r="N53" i="1" s="1"/>
  <c r="V34" i="1"/>
  <c r="V53" i="1" s="1"/>
  <c r="X34" i="1"/>
  <c r="X53" i="1" s="1"/>
  <c r="Q34" i="1"/>
  <c r="Q53" i="1" s="1"/>
  <c r="J34" i="1"/>
  <c r="J53" i="1" s="1"/>
  <c r="R34" i="1"/>
  <c r="R53" i="1" s="1"/>
  <c r="O34" i="1"/>
  <c r="O53" i="1" s="1"/>
  <c r="W34" i="1"/>
  <c r="W53" i="1" s="1"/>
  <c r="P34" i="1"/>
  <c r="P53" i="1" s="1"/>
  <c r="I34" i="1"/>
  <c r="S34" i="1"/>
  <c r="S53" i="1" s="1"/>
  <c r="K34" i="1"/>
  <c r="K53" i="1" s="1"/>
  <c r="L32" i="1"/>
  <c r="L51" i="1" s="1"/>
  <c r="T32" i="1"/>
  <c r="T51" i="1" s="1"/>
  <c r="M32" i="1"/>
  <c r="M51" i="1" s="1"/>
  <c r="U32" i="1"/>
  <c r="U51" i="1" s="1"/>
  <c r="R32" i="1"/>
  <c r="R51" i="1" s="1"/>
  <c r="N32" i="1"/>
  <c r="N51" i="1" s="1"/>
  <c r="V32" i="1"/>
  <c r="V51" i="1" s="1"/>
  <c r="X32" i="1"/>
  <c r="X51" i="1" s="1"/>
  <c r="Q32" i="1"/>
  <c r="Q51" i="1" s="1"/>
  <c r="J32" i="1"/>
  <c r="J51" i="1" s="1"/>
  <c r="O32" i="1"/>
  <c r="O51" i="1" s="1"/>
  <c r="W32" i="1"/>
  <c r="W51" i="1" s="1"/>
  <c r="P32" i="1"/>
  <c r="P51" i="1" s="1"/>
  <c r="I32" i="1"/>
  <c r="K32" i="1"/>
  <c r="K51" i="1" s="1"/>
  <c r="S32" i="1"/>
  <c r="S51" i="1" s="1"/>
  <c r="L25" i="1"/>
  <c r="L44" i="1" s="1"/>
  <c r="T25" i="1"/>
  <c r="T44" i="1" s="1"/>
  <c r="M25" i="1"/>
  <c r="M44" i="1" s="1"/>
  <c r="U25" i="1"/>
  <c r="U44" i="1" s="1"/>
  <c r="N25" i="1"/>
  <c r="N44" i="1" s="1"/>
  <c r="V25" i="1"/>
  <c r="V44" i="1" s="1"/>
  <c r="P25" i="1"/>
  <c r="P44" i="1" s="1"/>
  <c r="I25" i="1"/>
  <c r="J25" i="1"/>
  <c r="J44" i="1" s="1"/>
  <c r="R25" i="1"/>
  <c r="R44" i="1" s="1"/>
  <c r="O25" i="1"/>
  <c r="O44" i="1" s="1"/>
  <c r="W25" i="1"/>
  <c r="W44" i="1" s="1"/>
  <c r="X25" i="1"/>
  <c r="X44" i="1" s="1"/>
  <c r="Q25" i="1"/>
  <c r="Q44" i="1" s="1"/>
  <c r="S25" i="1"/>
  <c r="S44" i="1" s="1"/>
  <c r="K25" i="1"/>
  <c r="K44" i="1" s="1"/>
  <c r="L29" i="1"/>
  <c r="L48" i="1" s="1"/>
  <c r="T29" i="1"/>
  <c r="T48" i="1" s="1"/>
  <c r="M29" i="1"/>
  <c r="M48" i="1" s="1"/>
  <c r="U29" i="1"/>
  <c r="U48" i="1" s="1"/>
  <c r="J29" i="1"/>
  <c r="J48" i="1" s="1"/>
  <c r="N29" i="1"/>
  <c r="N48" i="1" s="1"/>
  <c r="V29" i="1"/>
  <c r="V48" i="1" s="1"/>
  <c r="X29" i="1"/>
  <c r="X48" i="1" s="1"/>
  <c r="Q29" i="1"/>
  <c r="Q48" i="1" s="1"/>
  <c r="R29" i="1"/>
  <c r="R48" i="1" s="1"/>
  <c r="O29" i="1"/>
  <c r="O48" i="1" s="1"/>
  <c r="W29" i="1"/>
  <c r="W48" i="1" s="1"/>
  <c r="P29" i="1"/>
  <c r="P48" i="1" s="1"/>
  <c r="I29" i="1"/>
  <c r="K29" i="1"/>
  <c r="K48" i="1" s="1"/>
  <c r="S29" i="1"/>
  <c r="S48" i="1" s="1"/>
  <c r="L33" i="1"/>
  <c r="L52" i="1" s="1"/>
  <c r="T33" i="1"/>
  <c r="T52" i="1" s="1"/>
  <c r="M33" i="1"/>
  <c r="M52" i="1" s="1"/>
  <c r="U33" i="1"/>
  <c r="U52" i="1" s="1"/>
  <c r="R33" i="1"/>
  <c r="R52" i="1" s="1"/>
  <c r="N33" i="1"/>
  <c r="N52" i="1" s="1"/>
  <c r="V33" i="1"/>
  <c r="V52" i="1" s="1"/>
  <c r="X33" i="1"/>
  <c r="X52" i="1" s="1"/>
  <c r="Q33" i="1"/>
  <c r="Q52" i="1" s="1"/>
  <c r="J33" i="1"/>
  <c r="J52" i="1" s="1"/>
  <c r="O33" i="1"/>
  <c r="O52" i="1" s="1"/>
  <c r="W33" i="1"/>
  <c r="W52" i="1" s="1"/>
  <c r="P33" i="1"/>
  <c r="P52" i="1" s="1"/>
  <c r="I33" i="1"/>
  <c r="S33" i="1"/>
  <c r="S52" i="1" s="1"/>
  <c r="K33" i="1"/>
  <c r="K52" i="1" s="1"/>
  <c r="L31" i="1"/>
  <c r="L50" i="1" s="1"/>
  <c r="T31" i="1"/>
  <c r="T50" i="1" s="1"/>
  <c r="M31" i="1"/>
  <c r="M50" i="1" s="1"/>
  <c r="U31" i="1"/>
  <c r="U50" i="1" s="1"/>
  <c r="R31" i="1"/>
  <c r="R50" i="1" s="1"/>
  <c r="N31" i="1"/>
  <c r="N50" i="1" s="1"/>
  <c r="V31" i="1"/>
  <c r="V50" i="1" s="1"/>
  <c r="X31" i="1"/>
  <c r="X50" i="1" s="1"/>
  <c r="Q31" i="1"/>
  <c r="Q50" i="1" s="1"/>
  <c r="J31" i="1"/>
  <c r="J50" i="1" s="1"/>
  <c r="O31" i="1"/>
  <c r="O50" i="1" s="1"/>
  <c r="W31" i="1"/>
  <c r="W50" i="1" s="1"/>
  <c r="P31" i="1"/>
  <c r="P50" i="1" s="1"/>
  <c r="I31" i="1"/>
  <c r="S31" i="1"/>
  <c r="S50" i="1" s="1"/>
  <c r="K31" i="1"/>
  <c r="K50" i="1" s="1"/>
  <c r="L27" i="1"/>
  <c r="L46" i="1" s="1"/>
  <c r="T27" i="1"/>
  <c r="T46" i="1" s="1"/>
  <c r="M27" i="1"/>
  <c r="M46" i="1" s="1"/>
  <c r="U27" i="1"/>
  <c r="U46" i="1" s="1"/>
  <c r="R27" i="1"/>
  <c r="R46" i="1" s="1"/>
  <c r="N27" i="1"/>
  <c r="N46" i="1" s="1"/>
  <c r="V27" i="1"/>
  <c r="V46" i="1" s="1"/>
  <c r="X27" i="1"/>
  <c r="X46" i="1" s="1"/>
  <c r="Q27" i="1"/>
  <c r="Q46" i="1" s="1"/>
  <c r="J27" i="1"/>
  <c r="J46" i="1" s="1"/>
  <c r="O27" i="1"/>
  <c r="O46" i="1" s="1"/>
  <c r="W27" i="1"/>
  <c r="W46" i="1" s="1"/>
  <c r="P27" i="1"/>
  <c r="P46" i="1" s="1"/>
  <c r="I27" i="1"/>
  <c r="S27" i="1"/>
  <c r="S46" i="1" s="1"/>
  <c r="K27" i="1"/>
  <c r="K46" i="1" s="1"/>
  <c r="L26" i="1"/>
  <c r="L45" i="1" s="1"/>
  <c r="T26" i="1"/>
  <c r="T45" i="1" s="1"/>
  <c r="M26" i="1"/>
  <c r="M45" i="1" s="1"/>
  <c r="U26" i="1"/>
  <c r="U45" i="1" s="1"/>
  <c r="N26" i="1"/>
  <c r="N45" i="1" s="1"/>
  <c r="V26" i="1"/>
  <c r="V45" i="1" s="1"/>
  <c r="P26" i="1"/>
  <c r="P45" i="1" s="1"/>
  <c r="I26" i="1"/>
  <c r="J26" i="1"/>
  <c r="J45" i="1" s="1"/>
  <c r="R26" i="1"/>
  <c r="R45" i="1" s="1"/>
  <c r="O26" i="1"/>
  <c r="O45" i="1" s="1"/>
  <c r="W26" i="1"/>
  <c r="W45" i="1" s="1"/>
  <c r="X26" i="1"/>
  <c r="X45" i="1" s="1"/>
  <c r="Q26" i="1"/>
  <c r="Q45" i="1" s="1"/>
  <c r="K26" i="1"/>
  <c r="K45" i="1" s="1"/>
  <c r="S26" i="1"/>
  <c r="S45" i="1" s="1"/>
  <c r="L23" i="1"/>
  <c r="L42" i="1" s="1"/>
  <c r="T23" i="1"/>
  <c r="T42" i="1" s="1"/>
  <c r="M23" i="1"/>
  <c r="M42" i="1" s="1"/>
  <c r="U23" i="1"/>
  <c r="U42" i="1" s="1"/>
  <c r="N23" i="1"/>
  <c r="N42" i="1" s="1"/>
  <c r="V23" i="1"/>
  <c r="V42" i="1" s="1"/>
  <c r="P23" i="1"/>
  <c r="P42" i="1" s="1"/>
  <c r="J23" i="1"/>
  <c r="J42" i="1" s="1"/>
  <c r="R23" i="1"/>
  <c r="R42" i="1" s="1"/>
  <c r="O23" i="1"/>
  <c r="O42" i="1" s="1"/>
  <c r="W23" i="1"/>
  <c r="W42" i="1" s="1"/>
  <c r="X23" i="1"/>
  <c r="X42" i="1" s="1"/>
  <c r="I23" i="1"/>
  <c r="Q23" i="1"/>
  <c r="Q42" i="1" s="1"/>
  <c r="S23" i="1"/>
  <c r="S42" i="1" s="1"/>
  <c r="K23" i="1"/>
  <c r="K42" i="1" s="1"/>
  <c r="L28" i="1"/>
  <c r="L47" i="1" s="1"/>
  <c r="T28" i="1"/>
  <c r="T47" i="1" s="1"/>
  <c r="M28" i="1"/>
  <c r="M47" i="1" s="1"/>
  <c r="U28" i="1"/>
  <c r="U47" i="1" s="1"/>
  <c r="N28" i="1"/>
  <c r="N47" i="1" s="1"/>
  <c r="V28" i="1"/>
  <c r="V47" i="1" s="1"/>
  <c r="X28" i="1"/>
  <c r="X47" i="1" s="1"/>
  <c r="Q28" i="1"/>
  <c r="Q47" i="1" s="1"/>
  <c r="J28" i="1"/>
  <c r="J47" i="1" s="1"/>
  <c r="R28" i="1"/>
  <c r="R47" i="1" s="1"/>
  <c r="O28" i="1"/>
  <c r="O47" i="1" s="1"/>
  <c r="W28" i="1"/>
  <c r="W47" i="1" s="1"/>
  <c r="P28" i="1"/>
  <c r="P47" i="1" s="1"/>
  <c r="I28" i="1"/>
  <c r="K28" i="1"/>
  <c r="K47" i="1" s="1"/>
  <c r="S28" i="1"/>
  <c r="S47" i="1" s="1"/>
  <c r="L22" i="1"/>
  <c r="L41" i="1" s="1"/>
  <c r="T22" i="1"/>
  <c r="T41" i="1" s="1"/>
  <c r="M22" i="1"/>
  <c r="M41" i="1" s="1"/>
  <c r="U22" i="1"/>
  <c r="U41" i="1" s="1"/>
  <c r="R22" i="1"/>
  <c r="R41" i="1" s="1"/>
  <c r="N22" i="1"/>
  <c r="N41" i="1" s="1"/>
  <c r="V22" i="1"/>
  <c r="V41" i="1" s="1"/>
  <c r="X22" i="1"/>
  <c r="X41" i="1" s="1"/>
  <c r="I22" i="1"/>
  <c r="J22" i="1"/>
  <c r="J41" i="1" s="1"/>
  <c r="O22" i="1"/>
  <c r="O41" i="1" s="1"/>
  <c r="W22" i="1"/>
  <c r="W41" i="1" s="1"/>
  <c r="P22" i="1"/>
  <c r="P41" i="1" s="1"/>
  <c r="Q22" i="1"/>
  <c r="Q41" i="1" s="1"/>
  <c r="S22" i="1"/>
  <c r="S41" i="1" s="1"/>
  <c r="K22" i="1"/>
  <c r="K41" i="1" s="1"/>
  <c r="L24" i="1"/>
  <c r="L43" i="1" s="1"/>
  <c r="T24" i="1"/>
  <c r="T43" i="1" s="1"/>
  <c r="M24" i="1"/>
  <c r="M43" i="1" s="1"/>
  <c r="U24" i="1"/>
  <c r="U43" i="1" s="1"/>
  <c r="N24" i="1"/>
  <c r="N43" i="1" s="1"/>
  <c r="V24" i="1"/>
  <c r="V43" i="1" s="1"/>
  <c r="P24" i="1"/>
  <c r="P43" i="1" s="1"/>
  <c r="I24" i="1"/>
  <c r="J24" i="1"/>
  <c r="J43" i="1" s="1"/>
  <c r="R24" i="1"/>
  <c r="R43" i="1" s="1"/>
  <c r="O24" i="1"/>
  <c r="O43" i="1" s="1"/>
  <c r="W24" i="1"/>
  <c r="W43" i="1" s="1"/>
  <c r="X24" i="1"/>
  <c r="X43" i="1" s="1"/>
  <c r="Q24" i="1"/>
  <c r="Q43" i="1" s="1"/>
  <c r="K24" i="1"/>
  <c r="K43" i="1" s="1"/>
  <c r="S24" i="1"/>
  <c r="S43" i="1" s="1"/>
  <c r="L35" i="1"/>
  <c r="L54" i="1" s="1"/>
  <c r="T35" i="1"/>
  <c r="T54" i="1" s="1"/>
  <c r="M35" i="1"/>
  <c r="M54" i="1" s="1"/>
  <c r="U35" i="1"/>
  <c r="U54" i="1" s="1"/>
  <c r="J35" i="1"/>
  <c r="J54" i="1" s="1"/>
  <c r="N35" i="1"/>
  <c r="N54" i="1" s="1"/>
  <c r="V35" i="1"/>
  <c r="V54" i="1" s="1"/>
  <c r="X35" i="1"/>
  <c r="X54" i="1" s="1"/>
  <c r="Q35" i="1"/>
  <c r="Q54" i="1" s="1"/>
  <c r="R35" i="1"/>
  <c r="R54" i="1" s="1"/>
  <c r="O35" i="1"/>
  <c r="O54" i="1" s="1"/>
  <c r="W35" i="1"/>
  <c r="W54" i="1" s="1"/>
  <c r="P35" i="1"/>
  <c r="P54" i="1" s="1"/>
  <c r="I35" i="1"/>
  <c r="S35" i="1"/>
  <c r="S54" i="1" s="1"/>
  <c r="K35" i="1"/>
  <c r="K54" i="1" s="1"/>
  <c r="L30" i="1"/>
  <c r="L49" i="1" s="1"/>
  <c r="T30" i="1"/>
  <c r="T49" i="1" s="1"/>
  <c r="M30" i="1"/>
  <c r="M49" i="1" s="1"/>
  <c r="U30" i="1"/>
  <c r="U49" i="1" s="1"/>
  <c r="R30" i="1"/>
  <c r="R49" i="1" s="1"/>
  <c r="N30" i="1"/>
  <c r="N49" i="1" s="1"/>
  <c r="V30" i="1"/>
  <c r="V49" i="1" s="1"/>
  <c r="X30" i="1"/>
  <c r="X49" i="1" s="1"/>
  <c r="Q30" i="1"/>
  <c r="Q49" i="1" s="1"/>
  <c r="J30" i="1"/>
  <c r="J49" i="1" s="1"/>
  <c r="O30" i="1"/>
  <c r="O49" i="1" s="1"/>
  <c r="W30" i="1"/>
  <c r="W49" i="1" s="1"/>
  <c r="P30" i="1"/>
  <c r="P49" i="1" s="1"/>
  <c r="I30" i="1"/>
  <c r="K30" i="1"/>
  <c r="K49" i="1" s="1"/>
  <c r="S30" i="1"/>
  <c r="S49" i="1" s="1"/>
  <c r="AA27" i="5"/>
  <c r="AA25" i="5"/>
  <c r="AL42" i="5" s="1"/>
  <c r="AH43" i="5"/>
  <c r="AL43" i="5"/>
  <c r="AL46" i="5"/>
  <c r="AH46" i="5"/>
  <c r="AB25" i="5"/>
  <c r="AB28" i="5"/>
  <c r="AL41" i="5" s="1"/>
  <c r="G4" i="5"/>
  <c r="G6" i="5"/>
  <c r="F6" i="5"/>
  <c r="F4" i="5"/>
  <c r="P21" i="5" s="1"/>
  <c r="F3" i="5"/>
  <c r="O24" i="5"/>
  <c r="P24" i="5"/>
  <c r="P22" i="5"/>
  <c r="M24" i="5"/>
  <c r="N24" i="5"/>
  <c r="M22" i="5"/>
  <c r="M19" i="5"/>
  <c r="P19" i="5"/>
  <c r="AH42" i="5" l="1"/>
  <c r="AK42" i="5"/>
  <c r="AK43" i="5"/>
  <c r="AK45" i="5"/>
  <c r="AK41" i="5"/>
  <c r="AK44" i="5"/>
  <c r="AK46" i="5"/>
  <c r="O21" i="5"/>
  <c r="O19" i="5"/>
  <c r="AH44" i="5"/>
  <c r="AI46" i="5"/>
  <c r="AI44" i="5"/>
  <c r="AI41" i="5"/>
  <c r="AI42" i="5"/>
  <c r="AI43" i="5"/>
  <c r="AI45" i="5"/>
  <c r="AJ42" i="5"/>
  <c r="AJ45" i="5"/>
  <c r="AJ44" i="5"/>
  <c r="AH45" i="5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</calcChain>
</file>

<file path=xl/sharedStrings.xml><?xml version="1.0" encoding="utf-8"?>
<sst xmlns="http://schemas.openxmlformats.org/spreadsheetml/2006/main" count="211" uniqueCount="108">
  <si>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</si>
  <si>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</si>
  <si>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</si>
  <si>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</si>
  <si>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</si>
  <si>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</si>
  <si>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</si>
  <si>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</si>
  <si>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</si>
  <si>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</si>
  <si>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</si>
  <si>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</si>
  <si>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</si>
  <si>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</si>
  <si>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</si>
  <si>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</si>
  <si>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</si>
  <si>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</si>
  <si>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</si>
  <si>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</si>
  <si>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</si>
  <si>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</si>
  <si>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</si>
  <si>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</si>
  <si>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</si>
  <si>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</si>
  <si>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</si>
  <si>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</si>
  <si>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</si>
  <si>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</si>
  <si>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</si>
  <si>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</si>
  <si>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</si>
  <si>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</si>
  <si>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</si>
  <si>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</si>
  <si>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</si>
  <si>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</si>
  <si>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</si>
  <si>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</si>
  <si>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</si>
  <si>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</si>
  <si>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</si>
  <si>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</si>
  <si>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</si>
  <si>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</si>
  <si>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t>Return</t>
  </si>
  <si>
    <t>Quartiles</t>
  </si>
  <si>
    <t>X_binned</t>
  </si>
  <si>
    <t>W</t>
  </si>
  <si>
    <t>W norm</t>
  </si>
  <si>
    <t>Q1</t>
  </si>
  <si>
    <t>Q2</t>
  </si>
  <si>
    <t>Q3</t>
  </si>
  <si>
    <t>i = 1</t>
  </si>
  <si>
    <t>i = 2</t>
  </si>
  <si>
    <t>i = 3</t>
  </si>
  <si>
    <t>i = 4</t>
  </si>
  <si>
    <t>j = 1</t>
  </si>
  <si>
    <t>j = 2</t>
  </si>
  <si>
    <t>j = 3</t>
  </si>
  <si>
    <t>j = 4</t>
  </si>
  <si>
    <t>Time</t>
  </si>
  <si>
    <t>1) Time Series</t>
  </si>
  <si>
    <r>
      <t>t</t>
    </r>
    <r>
      <rPr>
        <vertAlign val="subscript"/>
        <sz val="11"/>
        <color theme="1"/>
        <rFont val="Roboto"/>
        <charset val="238"/>
      </rPr>
      <t>1</t>
    </r>
  </si>
  <si>
    <r>
      <t>t</t>
    </r>
    <r>
      <rPr>
        <vertAlign val="subscript"/>
        <sz val="11"/>
        <color theme="1"/>
        <rFont val="Roboto"/>
        <charset val="238"/>
      </rPr>
      <t>2</t>
    </r>
  </si>
  <si>
    <r>
      <t>t</t>
    </r>
    <r>
      <rPr>
        <vertAlign val="subscript"/>
        <sz val="11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</si>
  <si>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</si>
  <si>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</si>
  <si>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</si>
  <si>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</si>
  <si>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</si>
  <si>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</si>
  <si>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</si>
  <si>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</si>
  <si>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</si>
  <si>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</si>
  <si>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</si>
  <si>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</si>
  <si>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16</t>
    </r>
    <r>
      <rPr>
        <sz val="11"/>
        <color theme="1"/>
        <rFont val="Calibri"/>
        <family val="2"/>
        <scheme val="minor"/>
      </rPr>
      <t/>
    </r>
  </si>
  <si>
    <t>3.) Markov Transition Field (MTF)</t>
  </si>
  <si>
    <r>
      <t>e.g.: MTF</t>
    </r>
    <r>
      <rPr>
        <b/>
        <vertAlign val="subscript"/>
        <sz val="22"/>
        <color rgb="FFFF0000"/>
        <rFont val="Roboto"/>
        <charset val="238"/>
      </rPr>
      <t>12</t>
    </r>
    <r>
      <rPr>
        <b/>
        <sz val="22"/>
        <color rgb="FFFF0000"/>
        <rFont val="Roboto"/>
        <charset val="238"/>
      </rPr>
      <t xml:space="preserve"> = W</t>
    </r>
    <r>
      <rPr>
        <b/>
        <vertAlign val="subscript"/>
        <sz val="22"/>
        <color rgb="FFFF0000"/>
        <rFont val="Roboto"/>
        <charset val="238"/>
      </rPr>
      <t>41</t>
    </r>
  </si>
  <si>
    <r>
      <t>q</t>
    </r>
    <r>
      <rPr>
        <vertAlign val="subscript"/>
        <sz val="48"/>
        <color theme="1"/>
        <rFont val="Roboto"/>
        <charset val="238"/>
      </rPr>
      <t>1</t>
    </r>
  </si>
  <si>
    <r>
      <t>q</t>
    </r>
    <r>
      <rPr>
        <vertAlign val="subscript"/>
        <sz val="48"/>
        <color theme="1"/>
        <rFont val="Roboto"/>
        <charset val="238"/>
      </rPr>
      <t>2</t>
    </r>
  </si>
  <si>
    <r>
      <t>q</t>
    </r>
    <r>
      <rPr>
        <vertAlign val="subscript"/>
        <sz val="48"/>
        <color theme="1"/>
        <rFont val="Roboto"/>
        <charset val="238"/>
      </rPr>
      <t>3</t>
    </r>
  </si>
  <si>
    <r>
      <t>q</t>
    </r>
    <r>
      <rPr>
        <vertAlign val="subscript"/>
        <sz val="48"/>
        <color theme="1"/>
        <rFont val="Roboto"/>
        <charset val="238"/>
      </rPr>
      <t>4</t>
    </r>
  </si>
  <si>
    <r>
      <t>t</t>
    </r>
    <r>
      <rPr>
        <vertAlign val="subscript"/>
        <sz val="42"/>
        <color theme="1"/>
        <rFont val="Roboto"/>
        <charset val="238"/>
      </rPr>
      <t>1</t>
    </r>
  </si>
  <si>
    <r>
      <t>t</t>
    </r>
    <r>
      <rPr>
        <vertAlign val="subscript"/>
        <sz val="42"/>
        <color theme="1"/>
        <rFont val="Roboto"/>
        <charset val="238"/>
      </rPr>
      <t>2</t>
    </r>
  </si>
  <si>
    <r>
      <t>t</t>
    </r>
    <r>
      <rPr>
        <vertAlign val="subscript"/>
        <sz val="42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</si>
  <si>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</si>
  <si>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</si>
  <si>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</si>
  <si>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</si>
  <si>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</si>
  <si>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</si>
  <si>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</si>
  <si>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</si>
  <si>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</si>
  <si>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</si>
  <si>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</si>
  <si>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</si>
  <si>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</si>
  <si>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42"/>
        <color theme="1"/>
        <rFont val="Roboto"/>
        <charset val="238"/>
      </rPr>
      <t>1</t>
    </r>
  </si>
  <si>
    <r>
      <t>q</t>
    </r>
    <r>
      <rPr>
        <vertAlign val="subscript"/>
        <sz val="42"/>
        <color theme="1"/>
        <rFont val="Roboto"/>
        <charset val="238"/>
      </rPr>
      <t>4</t>
    </r>
  </si>
  <si>
    <r>
      <t>q</t>
    </r>
    <r>
      <rPr>
        <vertAlign val="subscript"/>
        <sz val="42"/>
        <color theme="1"/>
        <rFont val="Roboto"/>
        <charset val="238"/>
      </rPr>
      <t>3</t>
    </r>
  </si>
  <si>
    <r>
      <t>q</t>
    </r>
    <r>
      <rPr>
        <vertAlign val="subscript"/>
        <sz val="42"/>
        <color theme="1"/>
        <rFont val="Roboto"/>
        <charset val="238"/>
      </rPr>
      <t>2</t>
    </r>
  </si>
  <si>
    <t>2.a) Pre Markov Transition Matrix (V)</t>
  </si>
  <si>
    <t>2.b) Markov Transition Matrix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</si>
</sst>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sz val="18"/>
      <color theme="1"/>
      <name val="Roboto"/>
      <charset val="238"/>
    </font>
    <font>
      <sz val="8"/>
      <name val="Calibri"/>
      <family val="2"/>
      <scheme val="minor"/>
    </font>
    <font>
      <sz val="11"/>
      <color theme="1"/>
      <name val="Roboto"/>
      <charset val="238"/>
    </font>
    <font>
      <vertAlign val="subscript"/>
      <sz val="11"/>
      <color theme="1"/>
      <name val="Roboto"/>
      <charset val="238"/>
    </font>
    <font>
      <sz val="8"/>
      <color theme="0"/>
      <name val="Roboto"/>
      <charset val="238"/>
    </font>
    <font>
      <sz val="16"/>
      <color theme="1"/>
      <name val="Roboto"/>
      <charset val="238"/>
    </font>
    <font>
      <b/>
      <sz val="17"/>
      <color theme="1"/>
      <name val="Roboto"/>
      <charset val="238"/>
    </font>
    <font>
      <b/>
      <sz val="16"/>
      <color theme="1"/>
      <name val="Roboto"/>
      <charset val="238"/>
    </font>
    <font>
      <sz val="18"/>
      <color theme="1"/>
      <name val="Roboto"/>
      <charset val="238"/>
    </font>
    <font>
      <sz val="16"/>
      <color theme="1"/>
      <name val="Calibri"/>
      <family val="2"/>
      <scheme val="minor"/>
    </font>
    <font>
      <sz val="24"/>
      <color theme="1"/>
      <name val="Roboto"/>
      <charset val="238"/>
    </font>
    <font>
      <b/>
      <sz val="22"/>
      <color rgb="FFFF0000"/>
      <name val="Roboto"/>
      <charset val="238"/>
    </font>
    <font>
      <b/>
      <vertAlign val="subscript"/>
      <sz val="22"/>
      <color rgb="FFFF0000"/>
      <name val="Roboto"/>
      <charset val="238"/>
    </font>
    <font>
      <sz val="48"/>
      <color theme="1"/>
      <name val="Roboto"/>
      <charset val="238"/>
    </font>
    <font>
      <vertAlign val="subscript"/>
      <sz val="48"/>
      <color theme="1"/>
      <name val="Roboto"/>
      <charset val="238"/>
    </font>
    <font>
      <sz val="42"/>
      <color theme="1"/>
      <name val="Roboto"/>
      <charset val="238"/>
    </font>
    <font>
      <vertAlign val="subscript"/>
      <sz val="42"/>
      <color theme="1"/>
      <name val="Roboto"/>
      <charset val="238"/>
    </font>
    <font>
      <b/>
      <sz val="28"/>
      <color theme="0"/>
      <name val="Robot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7FDF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3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2" fontId="7" fillId="0" borderId="0" xfId="0" applyNumberFormat="1" applyFont="1"/>
    <xf numFmtId="1" fontId="7" fillId="0" borderId="0" xfId="0" applyNumberFormat="1" applyFont="1"/>
    <xf numFmtId="0" fontId="7" fillId="3" borderId="0" xfId="0" applyFont="1" applyFill="1"/>
    <xf numFmtId="2" fontId="9" fillId="0" borderId="0" xfId="0" applyNumberFormat="1" applyFont="1" applyAlignment="1">
      <alignment horizontal="center" vertical="center"/>
    </xf>
    <xf numFmtId="0" fontId="7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3" fillId="0" borderId="0" xfId="0" applyFont="1"/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2" borderId="0" xfId="0" applyFont="1" applyFill="1" applyBorder="1"/>
    <xf numFmtId="0" fontId="14" fillId="2" borderId="0" xfId="0" applyFont="1" applyFill="1"/>
    <xf numFmtId="0" fontId="14" fillId="2" borderId="0" xfId="0" applyFont="1" applyFill="1" applyBorder="1" applyAlignment="1">
      <alignment vertical="top"/>
    </xf>
    <xf numFmtId="0" fontId="18" fillId="0" borderId="0" xfId="0" applyFont="1"/>
    <xf numFmtId="0" fontId="20" fillId="2" borderId="0" xfId="0" applyFont="1" applyFill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12" fillId="2" borderId="0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14" fillId="2" borderId="6" xfId="0" applyFont="1" applyFill="1" applyBorder="1"/>
    <xf numFmtId="0" fontId="12" fillId="2" borderId="0" xfId="0" applyFont="1" applyFill="1" applyBorder="1"/>
    <xf numFmtId="0" fontId="16" fillId="2" borderId="0" xfId="0" applyFont="1" applyFill="1" applyBorder="1"/>
    <xf numFmtId="0" fontId="14" fillId="2" borderId="7" xfId="0" applyFont="1" applyFill="1" applyBorder="1"/>
    <xf numFmtId="0" fontId="14" fillId="2" borderId="8" xfId="0" applyFont="1" applyFill="1" applyBorder="1"/>
    <xf numFmtId="0" fontId="14" fillId="2" borderId="9" xfId="0" applyFont="1" applyFill="1" applyBorder="1"/>
    <xf numFmtId="2" fontId="2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DEEBF7"/>
      <color rgb="FFD7F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537330529151"/>
          <c:y val="7.407407407407407E-2"/>
          <c:w val="0.83213676843697837"/>
          <c:h val="0.782718997609946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255970252842093E-3"/>
                  <c:y val="-2.777777777777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45AF74-A5D8-4D8C-A366-AF21BFB51CD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D37-4083-9046-097196FB140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779D6A-9B1D-4A98-B5AD-40BEF9AA685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37-4083-9046-097196FB1405}"/>
                </c:ext>
              </c:extLst>
            </c:dLbl>
            <c:dLbl>
              <c:idx val="2"/>
              <c:layout>
                <c:manualLayout>
                  <c:x val="-2.5255970252842093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239D9A69-B005-40AF-B98F-E9256C444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D37-4083-9046-097196FB1405}"/>
                </c:ext>
              </c:extLst>
            </c:dLbl>
            <c:dLbl>
              <c:idx val="3"/>
              <c:layout>
                <c:manualLayout>
                  <c:x val="0"/>
                  <c:y val="-3.70370370370369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C53CBA-0103-49D9-BF86-6B6800887C1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37-4083-9046-097196FB140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870C44-ABDD-498D-9DF0-61973467A3C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37-4083-9046-097196FB1405}"/>
                </c:ext>
              </c:extLst>
            </c:dLbl>
            <c:dLbl>
              <c:idx val="5"/>
              <c:layout>
                <c:manualLayout>
                  <c:x val="-3.030716430341051E-2"/>
                  <c:y val="-6.018518518518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0D11EF-E546-4E4E-BFE4-6C07FE51EF4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37-4083-9046-097196FB1405}"/>
                </c:ext>
              </c:extLst>
            </c:dLbl>
            <c:dLbl>
              <c:idx val="6"/>
              <c:layout>
                <c:manualLayout>
                  <c:x val="-3.5358358353979019E-2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3396D856-9698-41A7-B491-C6FD940CF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37-4083-9046-097196FB1405}"/>
                </c:ext>
              </c:extLst>
            </c:dLbl>
            <c:dLbl>
              <c:idx val="7"/>
              <c:layout>
                <c:manualLayout>
                  <c:x val="5.0511940505684185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65641939-FACA-44F1-AB35-4FE2C0B55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37-4083-9046-097196FB1405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63F02F-0C67-4823-B609-112EAACAB3C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37-4083-9046-097196FB1405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BE5337-CF8C-4DFA-B361-4105D142FBD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37-4083-9046-097196FB1405}"/>
                </c:ext>
              </c:extLst>
            </c:dLbl>
            <c:dLbl>
              <c:idx val="10"/>
              <c:layout>
                <c:manualLayout>
                  <c:x val="-2.5255970252842184E-2"/>
                  <c:y val="6.94444444444444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343C01-7DF8-4387-A85D-15462E36A4F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D37-4083-9046-097196FB1405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C4C49A-C108-48EC-BE28-AFCE53C810B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37-4083-9046-097196FB1405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857B5E5-44EA-4AA6-9CF6-7457C9717A8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37-4083-9046-097196FB1405}"/>
                </c:ext>
              </c:extLst>
            </c:dLbl>
            <c:dLbl>
              <c:idx val="13"/>
              <c:layout>
                <c:manualLayout>
                  <c:x val="-4.2935149429831738E-2"/>
                  <c:y val="3.2407407407407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F7257F-CCD5-46B7-A9AC-794BC66AA78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D37-4083-9046-097196FB1405}"/>
                </c:ext>
              </c:extLst>
            </c:dLbl>
            <c:dLbl>
              <c:idx val="14"/>
              <c:layout>
                <c:manualLayout>
                  <c:x val="0"/>
                  <c:y val="-2.77777777777778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75FE4E-D071-4D19-8015-EE6477E06C2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D37-4083-9046-097196FB140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5700F7-3B41-44D4-9A86-430D6C2F5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37-4083-9046-097196FB140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MTF!$D$3:$D$18</c:f>
              <c:numCache>
                <c:formatCode>0.00</c:formatCode>
                <c:ptCount val="16"/>
                <c:pt idx="0">
                  <c:v>2.590576752940188E-2</c:v>
                </c:pt>
                <c:pt idx="1">
                  <c:v>0.97505477367825288</c:v>
                </c:pt>
                <c:pt idx="2">
                  <c:v>0.52924543364368681</c:v>
                </c:pt>
                <c:pt idx="3">
                  <c:v>0.30565589157456075</c:v>
                </c:pt>
                <c:pt idx="4">
                  <c:v>0.17773353014058779</c:v>
                </c:pt>
                <c:pt idx="5">
                  <c:v>0.74857791352392122</c:v>
                </c:pt>
                <c:pt idx="6">
                  <c:v>0.70153417005017449</c:v>
                </c:pt>
                <c:pt idx="7">
                  <c:v>0.54689907383303804</c:v>
                </c:pt>
                <c:pt idx="8">
                  <c:v>0.9226095313506808</c:v>
                </c:pt>
                <c:pt idx="9">
                  <c:v>0.41950061599975319</c:v>
                </c:pt>
                <c:pt idx="10">
                  <c:v>0.2447581228956105</c:v>
                </c:pt>
                <c:pt idx="11">
                  <c:v>0.19647219305825137</c:v>
                </c:pt>
                <c:pt idx="12">
                  <c:v>0.85895363495012744</c:v>
                </c:pt>
                <c:pt idx="13">
                  <c:v>0.49019418022907923</c:v>
                </c:pt>
                <c:pt idx="14">
                  <c:v>0.29745354836027538</c:v>
                </c:pt>
                <c:pt idx="15">
                  <c:v>0.64620852864873013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MTF!$E$3:$E$18</c15:f>
                <c15:dlblRangeCache>
                  <c:ptCount val="16"/>
                  <c:pt idx="0">
                    <c:v>1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4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D37-4083-9046-097196FB1405}"/>
            </c:ext>
          </c:extLst>
        </c:ser>
        <c:ser>
          <c:idx val="1"/>
          <c:order val="1"/>
          <c:tx>
            <c:strRef>
              <c:f>MTF!$F$2</c:f>
              <c:strCache>
                <c:ptCount val="1"/>
                <c:pt idx="0">
                  <c:v>Q1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MTF!$F$3:$F$18</c:f>
              <c:numCache>
                <c:formatCode>0.00</c:formatCode>
                <c:ptCount val="16"/>
                <c:pt idx="0">
                  <c:v>0.25793197926177669</c:v>
                </c:pt>
                <c:pt idx="1">
                  <c:v>0.25793197926177669</c:v>
                </c:pt>
                <c:pt idx="2">
                  <c:v>0.25793197926177669</c:v>
                </c:pt>
                <c:pt idx="3">
                  <c:v>0.25793197926177669</c:v>
                </c:pt>
                <c:pt idx="4">
                  <c:v>0.25793197926177669</c:v>
                </c:pt>
                <c:pt idx="5">
                  <c:v>0.25793197926177669</c:v>
                </c:pt>
                <c:pt idx="6">
                  <c:v>0.25793197926177669</c:v>
                </c:pt>
                <c:pt idx="7">
                  <c:v>0.25793197926177669</c:v>
                </c:pt>
                <c:pt idx="8">
                  <c:v>0.25793197926177669</c:v>
                </c:pt>
                <c:pt idx="9">
                  <c:v>0.25793197926177669</c:v>
                </c:pt>
                <c:pt idx="10">
                  <c:v>0.25793197926177669</c:v>
                </c:pt>
                <c:pt idx="11">
                  <c:v>0.25793197926177669</c:v>
                </c:pt>
                <c:pt idx="12">
                  <c:v>0.25793197926177669</c:v>
                </c:pt>
                <c:pt idx="13">
                  <c:v>0.25793197926177669</c:v>
                </c:pt>
                <c:pt idx="14">
                  <c:v>0.25793197926177669</c:v>
                </c:pt>
                <c:pt idx="15">
                  <c:v>0.25793197926177669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4083-9046-097196FB1405}"/>
            </c:ext>
          </c:extLst>
        </c:ser>
        <c:ser>
          <c:idx val="2"/>
          <c:order val="2"/>
          <c:tx>
            <c:strRef>
              <c:f>MTF!$G$2</c:f>
              <c:strCache>
                <c:ptCount val="1"/>
                <c:pt idx="0">
                  <c:v>Q2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MTF!$G$3:$G$18</c:f>
              <c:numCache>
                <c:formatCode>0.00</c:formatCode>
                <c:ptCount val="16"/>
                <c:pt idx="0">
                  <c:v>0.50971980693638308</c:v>
                </c:pt>
                <c:pt idx="1">
                  <c:v>0.50971980693638308</c:v>
                </c:pt>
                <c:pt idx="2">
                  <c:v>0.50971980693638308</c:v>
                </c:pt>
                <c:pt idx="3">
                  <c:v>0.50971980693638308</c:v>
                </c:pt>
                <c:pt idx="4">
                  <c:v>0.50971980693638308</c:v>
                </c:pt>
                <c:pt idx="5">
                  <c:v>0.50971980693638308</c:v>
                </c:pt>
                <c:pt idx="6">
                  <c:v>0.50971980693638308</c:v>
                </c:pt>
                <c:pt idx="7">
                  <c:v>0.50971980693638308</c:v>
                </c:pt>
                <c:pt idx="8">
                  <c:v>0.50971980693638308</c:v>
                </c:pt>
                <c:pt idx="9">
                  <c:v>0.50971980693638308</c:v>
                </c:pt>
                <c:pt idx="10">
                  <c:v>0.50971980693638308</c:v>
                </c:pt>
                <c:pt idx="11">
                  <c:v>0.50971980693638308</c:v>
                </c:pt>
                <c:pt idx="12">
                  <c:v>0.50971980693638308</c:v>
                </c:pt>
                <c:pt idx="13">
                  <c:v>0.50971980693638308</c:v>
                </c:pt>
                <c:pt idx="14">
                  <c:v>0.50971980693638308</c:v>
                </c:pt>
                <c:pt idx="15">
                  <c:v>0.50971980693638308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4083-9046-097196FB1405}"/>
            </c:ext>
          </c:extLst>
        </c:ser>
        <c:ser>
          <c:idx val="3"/>
          <c:order val="3"/>
          <c:tx>
            <c:strRef>
              <c:f>MTF!$H$2</c:f>
              <c:strCache>
                <c:ptCount val="1"/>
                <c:pt idx="0">
                  <c:v>Q3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MTF!$H$3:$H$18</c:f>
              <c:numCache>
                <c:formatCode>0.00</c:formatCode>
                <c:ptCount val="16"/>
                <c:pt idx="0">
                  <c:v>0.73681697765548448</c:v>
                </c:pt>
                <c:pt idx="1">
                  <c:v>0.73681697765548448</c:v>
                </c:pt>
                <c:pt idx="2">
                  <c:v>0.73681697765548448</c:v>
                </c:pt>
                <c:pt idx="3">
                  <c:v>0.73681697765548448</c:v>
                </c:pt>
                <c:pt idx="4">
                  <c:v>0.73681697765548448</c:v>
                </c:pt>
                <c:pt idx="5">
                  <c:v>0.73681697765548448</c:v>
                </c:pt>
                <c:pt idx="6">
                  <c:v>0.73681697765548448</c:v>
                </c:pt>
                <c:pt idx="7">
                  <c:v>0.73681697765548448</c:v>
                </c:pt>
                <c:pt idx="8">
                  <c:v>0.73681697765548448</c:v>
                </c:pt>
                <c:pt idx="9">
                  <c:v>0.73681697765548448</c:v>
                </c:pt>
                <c:pt idx="10">
                  <c:v>0.73681697765548448</c:v>
                </c:pt>
                <c:pt idx="11">
                  <c:v>0.73681697765548448</c:v>
                </c:pt>
                <c:pt idx="12">
                  <c:v>0.73681697765548448</c:v>
                </c:pt>
                <c:pt idx="13">
                  <c:v>0.73681697765548448</c:v>
                </c:pt>
                <c:pt idx="14">
                  <c:v>0.73681697765548448</c:v>
                </c:pt>
                <c:pt idx="15">
                  <c:v>0.73681697765548448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7-4083-9046-097196FB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02648"/>
        <c:axId val="478300728"/>
      </c:lineChart>
      <c:catAx>
        <c:axId val="47830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hu-HU"/>
                  <a:t>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00728"/>
        <c:crosses val="autoZero"/>
        <c:auto val="1"/>
        <c:lblAlgn val="ctr"/>
        <c:lblOffset val="100"/>
        <c:noMultiLvlLbl val="0"/>
      </c:catAx>
      <c:valAx>
        <c:axId val="4783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537330529151"/>
          <c:y val="7.407407407407407E-2"/>
          <c:w val="0.85845247962425753"/>
          <c:h val="0.776326194489900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255970252842093E-3"/>
                  <c:y val="-2.777777777777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ACB00732-13E4-46EF-ADC3-167D22437CE9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60-4528-A441-89DB8587225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7290F262-1A92-4E25-908A-77B4AE8812C8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60-4528-A441-89DB85872259}"/>
                </c:ext>
              </c:extLst>
            </c:dLbl>
            <c:dLbl>
              <c:idx val="2"/>
              <c:layout>
                <c:manualLayout>
                  <c:x val="-2.5255970252842093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01711CD6-2481-42D0-905F-38F31792C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60-4528-A441-89DB85872259}"/>
                </c:ext>
              </c:extLst>
            </c:dLbl>
            <c:dLbl>
              <c:idx val="3"/>
              <c:layout>
                <c:manualLayout>
                  <c:x val="0"/>
                  <c:y val="-3.70370370370369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8A09CEAD-6D89-4B4D-8942-E9F7E0581080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60-4528-A441-89DB8587225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B13C4C49-A24D-4523-A2CE-F83E7A20587C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60-4528-A441-89DB85872259}"/>
                </c:ext>
              </c:extLst>
            </c:dLbl>
            <c:dLbl>
              <c:idx val="5"/>
              <c:layout>
                <c:manualLayout>
                  <c:x val="-3.030716430341051E-2"/>
                  <c:y val="-6.018518518518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7D808398-CF3E-44A6-AA9A-1E3902C25DC6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60-4528-A441-89DB85872259}"/>
                </c:ext>
              </c:extLst>
            </c:dLbl>
            <c:dLbl>
              <c:idx val="6"/>
              <c:layout>
                <c:manualLayout>
                  <c:x val="-3.5358358353979019E-2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95312589-E1EB-4013-A7EE-FD51B825B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C60-4528-A441-89DB85872259}"/>
                </c:ext>
              </c:extLst>
            </c:dLbl>
            <c:dLbl>
              <c:idx val="7"/>
              <c:layout>
                <c:manualLayout>
                  <c:x val="5.0511940505684185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465C0BAD-21BB-4C53-BBE9-D582A5463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C60-4528-A441-89DB8587225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856A40AB-C544-49C0-82D8-68E381233F25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60-4528-A441-89DB8587225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3B410F7A-C2FD-4126-983F-4952A1EFF6B9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60-4528-A441-89DB85872259}"/>
                </c:ext>
              </c:extLst>
            </c:dLbl>
            <c:dLbl>
              <c:idx val="10"/>
              <c:layout>
                <c:manualLayout>
                  <c:x val="-2.5255970252842184E-2"/>
                  <c:y val="6.94444444444444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DDF56B16-8E3B-4F59-BC7D-A14F9C89C9BE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C60-4528-A441-89DB85872259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5189ED88-7108-4FD1-A2EB-1E779E4C6462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C60-4528-A441-89DB85872259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1C17F6C0-3DB2-4CAC-A003-BFB8E1E0A954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C60-4528-A441-89DB85872259}"/>
                </c:ext>
              </c:extLst>
            </c:dLbl>
            <c:dLbl>
              <c:idx val="13"/>
              <c:layout>
                <c:manualLayout>
                  <c:x val="-4.2935149429831738E-2"/>
                  <c:y val="3.2407407407407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79197BAE-A3B4-4753-9B79-70FD454BA0BA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C60-4528-A441-89DB85872259}"/>
                </c:ext>
              </c:extLst>
            </c:dLbl>
            <c:dLbl>
              <c:idx val="14"/>
              <c:layout>
                <c:manualLayout>
                  <c:x val="0"/>
                  <c:y val="-2.77777777777778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58D8210B-0C9B-4D13-8BA8-B3CEA8BAF216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C60-4528-A441-89DB85872259}"/>
                </c:ext>
              </c:extLst>
            </c:dLbl>
            <c:dLbl>
              <c:idx val="15"/>
              <c:layout>
                <c:manualLayout>
                  <c:x val="-6.798245614035088E-2"/>
                  <c:y val="-6.3926952131549168E-3"/>
                </c:manualLayout>
              </c:layout>
              <c:tx>
                <c:rich>
                  <a:bodyPr/>
                  <a:lstStyle/>
                  <a:p>
                    <a:fld id="{60FE5BFB-4BF8-4E8C-910D-F5A3D6558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C60-4528-A441-89DB85872259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MTF!$D$3:$D$18</c:f>
              <c:numCache>
                <c:formatCode>0.00</c:formatCode>
                <c:ptCount val="16"/>
                <c:pt idx="0">
                  <c:v>2.590576752940188E-2</c:v>
                </c:pt>
                <c:pt idx="1">
                  <c:v>0.97505477367825288</c:v>
                </c:pt>
                <c:pt idx="2">
                  <c:v>0.52924543364368681</c:v>
                </c:pt>
                <c:pt idx="3">
                  <c:v>0.30565589157456075</c:v>
                </c:pt>
                <c:pt idx="4">
                  <c:v>0.17773353014058779</c:v>
                </c:pt>
                <c:pt idx="5">
                  <c:v>0.74857791352392122</c:v>
                </c:pt>
                <c:pt idx="6">
                  <c:v>0.70153417005017449</c:v>
                </c:pt>
                <c:pt idx="7">
                  <c:v>0.54689907383303804</c:v>
                </c:pt>
                <c:pt idx="8">
                  <c:v>0.9226095313506808</c:v>
                </c:pt>
                <c:pt idx="9">
                  <c:v>0.41950061599975319</c:v>
                </c:pt>
                <c:pt idx="10">
                  <c:v>0.2447581228956105</c:v>
                </c:pt>
                <c:pt idx="11">
                  <c:v>0.19647219305825137</c:v>
                </c:pt>
                <c:pt idx="12">
                  <c:v>0.85895363495012744</c:v>
                </c:pt>
                <c:pt idx="13">
                  <c:v>0.49019418022907923</c:v>
                </c:pt>
                <c:pt idx="14">
                  <c:v>0.29745354836027538</c:v>
                </c:pt>
                <c:pt idx="15">
                  <c:v>0.64620852864873013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MTF!$E$3:$E$18</c15:f>
                <c15:dlblRangeCache>
                  <c:ptCount val="16"/>
                  <c:pt idx="0">
                    <c:v>1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4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C60-4528-A441-89DB85872259}"/>
            </c:ext>
          </c:extLst>
        </c:ser>
        <c:ser>
          <c:idx val="1"/>
          <c:order val="1"/>
          <c:tx>
            <c:strRef>
              <c:f>MTF!$F$2</c:f>
              <c:strCache>
                <c:ptCount val="1"/>
                <c:pt idx="0">
                  <c:v>Q1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MTF!$F$3:$F$18</c:f>
              <c:numCache>
                <c:formatCode>0.00</c:formatCode>
                <c:ptCount val="16"/>
                <c:pt idx="0">
                  <c:v>0.25793197926177669</c:v>
                </c:pt>
                <c:pt idx="1">
                  <c:v>0.25793197926177669</c:v>
                </c:pt>
                <c:pt idx="2">
                  <c:v>0.25793197926177669</c:v>
                </c:pt>
                <c:pt idx="3">
                  <c:v>0.25793197926177669</c:v>
                </c:pt>
                <c:pt idx="4">
                  <c:v>0.25793197926177669</c:v>
                </c:pt>
                <c:pt idx="5">
                  <c:v>0.25793197926177669</c:v>
                </c:pt>
                <c:pt idx="6">
                  <c:v>0.25793197926177669</c:v>
                </c:pt>
                <c:pt idx="7">
                  <c:v>0.25793197926177669</c:v>
                </c:pt>
                <c:pt idx="8">
                  <c:v>0.25793197926177669</c:v>
                </c:pt>
                <c:pt idx="9">
                  <c:v>0.25793197926177669</c:v>
                </c:pt>
                <c:pt idx="10">
                  <c:v>0.25793197926177669</c:v>
                </c:pt>
                <c:pt idx="11">
                  <c:v>0.25793197926177669</c:v>
                </c:pt>
                <c:pt idx="12">
                  <c:v>0.25793197926177669</c:v>
                </c:pt>
                <c:pt idx="13">
                  <c:v>0.25793197926177669</c:v>
                </c:pt>
                <c:pt idx="14">
                  <c:v>0.25793197926177669</c:v>
                </c:pt>
                <c:pt idx="15">
                  <c:v>0.25793197926177669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60-4528-A441-89DB85872259}"/>
            </c:ext>
          </c:extLst>
        </c:ser>
        <c:ser>
          <c:idx val="2"/>
          <c:order val="2"/>
          <c:tx>
            <c:strRef>
              <c:f>MTF!$G$2</c:f>
              <c:strCache>
                <c:ptCount val="1"/>
                <c:pt idx="0">
                  <c:v>Q2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MTF!$G$3:$G$18</c:f>
              <c:numCache>
                <c:formatCode>0.00</c:formatCode>
                <c:ptCount val="16"/>
                <c:pt idx="0">
                  <c:v>0.50971980693638308</c:v>
                </c:pt>
                <c:pt idx="1">
                  <c:v>0.50971980693638308</c:v>
                </c:pt>
                <c:pt idx="2">
                  <c:v>0.50971980693638308</c:v>
                </c:pt>
                <c:pt idx="3">
                  <c:v>0.50971980693638308</c:v>
                </c:pt>
                <c:pt idx="4">
                  <c:v>0.50971980693638308</c:v>
                </c:pt>
                <c:pt idx="5">
                  <c:v>0.50971980693638308</c:v>
                </c:pt>
                <c:pt idx="6">
                  <c:v>0.50971980693638308</c:v>
                </c:pt>
                <c:pt idx="7">
                  <c:v>0.50971980693638308</c:v>
                </c:pt>
                <c:pt idx="8">
                  <c:v>0.50971980693638308</c:v>
                </c:pt>
                <c:pt idx="9">
                  <c:v>0.50971980693638308</c:v>
                </c:pt>
                <c:pt idx="10">
                  <c:v>0.50971980693638308</c:v>
                </c:pt>
                <c:pt idx="11">
                  <c:v>0.50971980693638308</c:v>
                </c:pt>
                <c:pt idx="12">
                  <c:v>0.50971980693638308</c:v>
                </c:pt>
                <c:pt idx="13">
                  <c:v>0.50971980693638308</c:v>
                </c:pt>
                <c:pt idx="14">
                  <c:v>0.50971980693638308</c:v>
                </c:pt>
                <c:pt idx="15">
                  <c:v>0.50971980693638308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60-4528-A441-89DB85872259}"/>
            </c:ext>
          </c:extLst>
        </c:ser>
        <c:ser>
          <c:idx val="3"/>
          <c:order val="3"/>
          <c:tx>
            <c:strRef>
              <c:f>MTF!$H$2</c:f>
              <c:strCache>
                <c:ptCount val="1"/>
                <c:pt idx="0">
                  <c:v>Q3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MTF!$H$3:$H$18</c:f>
              <c:numCache>
                <c:formatCode>0.00</c:formatCode>
                <c:ptCount val="16"/>
                <c:pt idx="0">
                  <c:v>0.73681697765548448</c:v>
                </c:pt>
                <c:pt idx="1">
                  <c:v>0.73681697765548448</c:v>
                </c:pt>
                <c:pt idx="2">
                  <c:v>0.73681697765548448</c:v>
                </c:pt>
                <c:pt idx="3">
                  <c:v>0.73681697765548448</c:v>
                </c:pt>
                <c:pt idx="4">
                  <c:v>0.73681697765548448</c:v>
                </c:pt>
                <c:pt idx="5">
                  <c:v>0.73681697765548448</c:v>
                </c:pt>
                <c:pt idx="6">
                  <c:v>0.73681697765548448</c:v>
                </c:pt>
                <c:pt idx="7">
                  <c:v>0.73681697765548448</c:v>
                </c:pt>
                <c:pt idx="8">
                  <c:v>0.73681697765548448</c:v>
                </c:pt>
                <c:pt idx="9">
                  <c:v>0.73681697765548448</c:v>
                </c:pt>
                <c:pt idx="10">
                  <c:v>0.73681697765548448</c:v>
                </c:pt>
                <c:pt idx="11">
                  <c:v>0.73681697765548448</c:v>
                </c:pt>
                <c:pt idx="12">
                  <c:v>0.73681697765548448</c:v>
                </c:pt>
                <c:pt idx="13">
                  <c:v>0.73681697765548448</c:v>
                </c:pt>
                <c:pt idx="14">
                  <c:v>0.73681697765548448</c:v>
                </c:pt>
                <c:pt idx="15">
                  <c:v>0.73681697765548448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60-4528-A441-89DB8587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02648"/>
        <c:axId val="478300728"/>
      </c:lineChart>
      <c:catAx>
        <c:axId val="47830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en-US"/>
                  <a:t>Time</a:t>
                </a:r>
                <a:r>
                  <a:rPr lang="hu-HU"/>
                  <a:t> (ti)</a:t>
                </a:r>
              </a:p>
            </c:rich>
          </c:tx>
          <c:layout>
            <c:manualLayout>
              <c:xMode val="edge"/>
              <c:yMode val="edge"/>
              <c:x val="0.50254864108235253"/>
              <c:y val="0.925101288958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78300728"/>
        <c:crosses val="autoZero"/>
        <c:auto val="1"/>
        <c:lblAlgn val="ctr"/>
        <c:lblOffset val="100"/>
        <c:noMultiLvlLbl val="0"/>
      </c:catAx>
      <c:valAx>
        <c:axId val="47830072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/>
                  <a:t>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783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2.xml"/><Relationship Id="rId6" Type="http://schemas.openxmlformats.org/officeDocument/2006/relationships/image" Target="../media/image5.emf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253655</xdr:colOff>
      <xdr:row>2</xdr:row>
      <xdr:rowOff>173682</xdr:rowOff>
    </xdr:from>
    <xdr:to>
      <xdr:col>21</xdr:col>
      <xdr:colOff>473528</xdr:colOff>
      <xdr:row>18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155D0-BE99-4D86-8D9F-78AA48F3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9</xdr:row>
      <xdr:rowOff>323850</xdr:rowOff>
    </xdr:from>
    <xdr:to>
      <xdr:col>18</xdr:col>
      <xdr:colOff>32905</xdr:colOff>
      <xdr:row>9</xdr:row>
      <xdr:rowOff>325720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421DF89-3857-4339-BC81-0BA9CE9B3D9F}"/>
            </a:ext>
          </a:extLst>
        </xdr:cNvPr>
        <xdr:cNvCxnSpPr>
          <a:endCxn id="41" idx="1"/>
        </xdr:cNvCxnSpPr>
      </xdr:nvCxnSpPr>
      <xdr:spPr>
        <a:xfrm>
          <a:off x="6762750" y="3390900"/>
          <a:ext cx="4223905" cy="187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789954</xdr:colOff>
      <xdr:row>2</xdr:row>
      <xdr:rowOff>240726</xdr:rowOff>
    </xdr:from>
    <xdr:to>
      <xdr:col>27</xdr:col>
      <xdr:colOff>76200</xdr:colOff>
      <xdr:row>5</xdr:row>
      <xdr:rowOff>266699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B1BF1FA-E1AB-498D-A2DC-0AC90C3077FB}"/>
            </a:ext>
          </a:extLst>
        </xdr:cNvPr>
        <xdr:cNvSpPr txBox="1"/>
      </xdr:nvSpPr>
      <xdr:spPr>
        <a:xfrm>
          <a:off x="10943604" y="774126"/>
          <a:ext cx="3439146" cy="1111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Sum up the number of times the </a:t>
          </a:r>
          <a:r>
            <a:rPr lang="hu-HU" sz="2000" b="1" i="0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i</a:t>
          </a:r>
          <a:r>
            <a:rPr lang="hu-HU" sz="2000" b="1" i="0" baseline="3000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th</a:t>
          </a:r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 bin is followed by </a:t>
          </a:r>
        </a:p>
        <a:p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the </a:t>
          </a:r>
          <a:r>
            <a:rPr lang="hu-HU" sz="2000" b="1" i="0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j</a:t>
          </a:r>
          <a:r>
            <a:rPr lang="hu-HU" sz="2000" b="1" i="0" baseline="3000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th</a:t>
          </a:r>
          <a:r>
            <a:rPr lang="hu-HU" sz="2000" b="1" i="0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 </a:t>
          </a:r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one.</a:t>
          </a:r>
          <a:endParaRPr lang="en-US" sz="2000" b="0">
            <a:latin typeface="+mn-lt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12</xdr:col>
      <xdr:colOff>595003</xdr:colOff>
      <xdr:row>2</xdr:row>
      <xdr:rowOff>242455</xdr:rowOff>
    </xdr:from>
    <xdr:to>
      <xdr:col>17</xdr:col>
      <xdr:colOff>25977</xdr:colOff>
      <xdr:row>4</xdr:row>
      <xdr:rowOff>280555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505B485-F463-40FA-9AE8-E50F5C5B42AF}"/>
            </a:ext>
          </a:extLst>
        </xdr:cNvPr>
        <xdr:cNvSpPr txBox="1"/>
      </xdr:nvSpPr>
      <xdr:spPr>
        <a:xfrm>
          <a:off x="7702385" y="768928"/>
          <a:ext cx="2478974" cy="758536"/>
        </a:xfrm>
        <a:prstGeom prst="round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 b="1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i 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and </a:t>
          </a:r>
          <a:r>
            <a:rPr lang="hu-HU" sz="1800" b="1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j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 represent the bins (q</a:t>
          </a:r>
          <a:r>
            <a:rPr lang="hu-HU" sz="1800" baseline="-250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1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-q</a:t>
          </a:r>
          <a:r>
            <a:rPr lang="hu-HU" sz="1800" baseline="-250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4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) </a:t>
          </a:r>
          <a:endParaRPr lang="en-US" sz="18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201881</xdr:colOff>
      <xdr:row>3</xdr:row>
      <xdr:rowOff>90054</xdr:rowOff>
    </xdr:from>
    <xdr:to>
      <xdr:col>13</xdr:col>
      <xdr:colOff>49480</xdr:colOff>
      <xdr:row>14</xdr:row>
      <xdr:rowOff>111826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26CCEA94-52D1-443B-9A92-538D7AD1275F}"/>
            </a:ext>
          </a:extLst>
        </xdr:cNvPr>
        <xdr:cNvGrpSpPr/>
      </xdr:nvGrpSpPr>
      <xdr:grpSpPr>
        <a:xfrm>
          <a:off x="1213263" y="990599"/>
          <a:ext cx="6553199" cy="3984172"/>
          <a:chOff x="783771" y="881743"/>
          <a:chExt cx="6803987" cy="3973286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4A0D8115-6CDE-4340-9C64-CF8135A3219D}"/>
              </a:ext>
            </a:extLst>
          </xdr:cNvPr>
          <xdr:cNvGraphicFramePr>
            <a:graphicFrameLocks/>
          </xdr:cNvGraphicFramePr>
        </xdr:nvGraphicFramePr>
        <xdr:xfrm>
          <a:off x="783771" y="881743"/>
          <a:ext cx="5758544" cy="3973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3D755B55-12FF-417B-AA69-9325292701B0}"/>
              </a:ext>
            </a:extLst>
          </xdr:cNvPr>
          <xdr:cNvGrpSpPr/>
        </xdr:nvGrpSpPr>
        <xdr:grpSpPr>
          <a:xfrm>
            <a:off x="1447799" y="1044612"/>
            <a:ext cx="6139959" cy="3200816"/>
            <a:chOff x="1447799" y="1044612"/>
            <a:chExt cx="6139959" cy="3200816"/>
          </a:xfrm>
        </xdr:grpSpPr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5F8505D0-18B9-4A66-993B-0589FF3D9A56}"/>
                </a:ext>
              </a:extLst>
            </xdr:cNvPr>
            <xdr:cNvSpPr/>
          </xdr:nvSpPr>
          <xdr:spPr>
            <a:xfrm>
              <a:off x="1447800" y="1235111"/>
              <a:ext cx="4963887" cy="827315"/>
            </a:xfrm>
            <a:prstGeom prst="rect">
              <a:avLst/>
            </a:prstGeom>
            <a:solidFill>
              <a:schemeClr val="accent3">
                <a:lumMod val="40000"/>
                <a:lumOff val="6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6CCBE40D-1438-4BB0-9090-236F046EE10E}"/>
                </a:ext>
              </a:extLst>
            </xdr:cNvPr>
            <xdr:cNvSpPr/>
          </xdr:nvSpPr>
          <xdr:spPr>
            <a:xfrm>
              <a:off x="1447799" y="2079171"/>
              <a:ext cx="4963959" cy="674915"/>
            </a:xfrm>
            <a:prstGeom prst="rect">
              <a:avLst/>
            </a:prstGeom>
            <a:solidFill>
              <a:schemeClr val="accent5">
                <a:lumMod val="20000"/>
                <a:lumOff val="8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67FBEA29-4C58-4E38-9490-94325018004E}"/>
                </a:ext>
              </a:extLst>
            </xdr:cNvPr>
            <xdr:cNvSpPr/>
          </xdr:nvSpPr>
          <xdr:spPr>
            <a:xfrm>
              <a:off x="1447799" y="2764971"/>
              <a:ext cx="4963888" cy="718459"/>
            </a:xfrm>
            <a:prstGeom prst="rect">
              <a:avLst/>
            </a:prstGeom>
            <a:solidFill>
              <a:schemeClr val="accent4">
                <a:lumMod val="20000"/>
                <a:lumOff val="8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FF59C59B-1D64-402D-878C-81F78407E103}"/>
                </a:ext>
              </a:extLst>
            </xdr:cNvPr>
            <xdr:cNvSpPr/>
          </xdr:nvSpPr>
          <xdr:spPr>
            <a:xfrm>
              <a:off x="1447799" y="3483429"/>
              <a:ext cx="4963744" cy="761999"/>
            </a:xfrm>
            <a:prstGeom prst="rect">
              <a:avLst/>
            </a:prstGeom>
            <a:solidFill>
              <a:schemeClr val="accent6">
                <a:lumMod val="20000"/>
                <a:lumOff val="8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id="{D9F38666-187C-486E-983B-80AA09470AA8}"/>
                </a:ext>
              </a:extLst>
            </xdr:cNvPr>
            <xdr:cNvCxnSpPr>
              <a:stCxn id="46" idx="3"/>
            </xdr:cNvCxnSpPr>
          </xdr:nvCxnSpPr>
          <xdr:spPr>
            <a:xfrm flipV="1">
              <a:off x="6411543" y="1072244"/>
              <a:ext cx="1176214" cy="279218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6"/>
            </a:lnRef>
            <a:fillRef idx="0">
              <a:schemeClr val="accent6"/>
            </a:fillRef>
            <a:effectRef idx="0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>
              <a:extLst>
                <a:ext uri="{FF2B5EF4-FFF2-40B4-BE49-F238E27FC236}">
                  <a16:creationId xmlns:a16="http://schemas.microsoft.com/office/drawing/2014/main" id="{40B71F41-4769-46E3-8CC5-A3CAE25FC7A8}"/>
                </a:ext>
              </a:extLst>
            </xdr:cNvPr>
            <xdr:cNvCxnSpPr>
              <a:stCxn id="45" idx="3"/>
            </xdr:cNvCxnSpPr>
          </xdr:nvCxnSpPr>
          <xdr:spPr>
            <a:xfrm flipV="1">
              <a:off x="6411687" y="1072244"/>
              <a:ext cx="1176070" cy="205195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4"/>
            </a:lnRef>
            <a:fillRef idx="0">
              <a:schemeClr val="accent4"/>
            </a:fillRef>
            <a:effectRef idx="0">
              <a:schemeClr val="accent4"/>
            </a:effectRef>
            <a:fontRef idx="minor">
              <a:schemeClr val="tx1"/>
            </a:fontRef>
          </xdr:style>
        </xdr:cxnSp>
        <xdr:cxnSp macro="">
          <xdr:nvCxnSpPr>
            <xdr:cNvPr id="57" name="Straight Arrow Connector 56">
              <a:extLst>
                <a:ext uri="{FF2B5EF4-FFF2-40B4-BE49-F238E27FC236}">
                  <a16:creationId xmlns:a16="http://schemas.microsoft.com/office/drawing/2014/main" id="{39A6CAB5-F94B-4886-9418-8D8862088D7F}"/>
                </a:ext>
              </a:extLst>
            </xdr:cNvPr>
            <xdr:cNvCxnSpPr>
              <a:stCxn id="44" idx="3"/>
            </xdr:cNvCxnSpPr>
          </xdr:nvCxnSpPr>
          <xdr:spPr>
            <a:xfrm flipV="1">
              <a:off x="6411758" y="1072244"/>
              <a:ext cx="1175999" cy="134438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Arrow Connector 59">
              <a:extLst>
                <a:ext uri="{FF2B5EF4-FFF2-40B4-BE49-F238E27FC236}">
                  <a16:creationId xmlns:a16="http://schemas.microsoft.com/office/drawing/2014/main" id="{66769C33-271E-4102-8CF8-DCD834199BB7}"/>
                </a:ext>
              </a:extLst>
            </xdr:cNvPr>
            <xdr:cNvCxnSpPr>
              <a:stCxn id="43" idx="3"/>
            </xdr:cNvCxnSpPr>
          </xdr:nvCxnSpPr>
          <xdr:spPr>
            <a:xfrm flipV="1">
              <a:off x="6411687" y="1044612"/>
              <a:ext cx="1176071" cy="604157"/>
            </a:xfrm>
            <a:prstGeom prst="straightConnector1">
              <a:avLst/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21</xdr:col>
      <xdr:colOff>322361</xdr:colOff>
      <xdr:row>14</xdr:row>
      <xdr:rowOff>109381</xdr:rowOff>
    </xdr:from>
    <xdr:to>
      <xdr:col>21</xdr:col>
      <xdr:colOff>323850</xdr:colOff>
      <xdr:row>19</xdr:row>
      <xdr:rowOff>171450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5A51B61-6832-45C0-937F-48AA54F40185}"/>
            </a:ext>
          </a:extLst>
        </xdr:cNvPr>
        <xdr:cNvCxnSpPr>
          <a:stCxn id="41" idx="2"/>
        </xdr:cNvCxnSpPr>
      </xdr:nvCxnSpPr>
      <xdr:spPr>
        <a:xfrm>
          <a:off x="12571511" y="4986181"/>
          <a:ext cx="1489" cy="1490819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32905</xdr:colOff>
          <xdr:row>5</xdr:row>
          <xdr:rowOff>180108</xdr:rowOff>
        </xdr:from>
        <xdr:to>
          <xdr:col>26</xdr:col>
          <xdr:colOff>192717</xdr:colOff>
          <xdr:row>14</xdr:row>
          <xdr:rowOff>109381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6EBB612E-00BD-4C32-B86D-1065D9CD2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TF!$AG$67:$AL$72" spid="_x0000_s316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86655" y="1799358"/>
              <a:ext cx="3169712" cy="318682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13</xdr:col>
      <xdr:colOff>401781</xdr:colOff>
      <xdr:row>31</xdr:row>
      <xdr:rowOff>33426</xdr:rowOff>
    </xdr:from>
    <xdr:to>
      <xdr:col>18</xdr:col>
      <xdr:colOff>13852</xdr:colOff>
      <xdr:row>31</xdr:row>
      <xdr:rowOff>54718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40672D8-D222-4062-8B99-498CA0D46D7F}"/>
            </a:ext>
          </a:extLst>
        </xdr:cNvPr>
        <xdr:cNvCxnSpPr>
          <a:stCxn id="42" idx="1"/>
          <a:endCxn id="64" idx="3"/>
        </xdr:cNvCxnSpPr>
      </xdr:nvCxnSpPr>
      <xdr:spPr>
        <a:xfrm flipH="1">
          <a:off x="8118763" y="9620771"/>
          <a:ext cx="2854034" cy="21292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13852</xdr:colOff>
      <xdr:row>25</xdr:row>
      <xdr:rowOff>109105</xdr:rowOff>
    </xdr:from>
    <xdr:to>
      <xdr:col>26</xdr:col>
      <xdr:colOff>229983</xdr:colOff>
      <xdr:row>37</xdr:row>
      <xdr:rowOff>123999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7D1F658F-D83B-44B8-9223-7665FBE3E917}"/>
            </a:ext>
          </a:extLst>
        </xdr:cNvPr>
        <xdr:cNvGrpSpPr/>
      </xdr:nvGrpSpPr>
      <xdr:grpSpPr>
        <a:xfrm>
          <a:off x="10972797" y="7964632"/>
          <a:ext cx="3250277" cy="3339985"/>
          <a:chOff x="14458950" y="1518802"/>
          <a:chExt cx="3246813" cy="3189317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42" name="Picture 41">
                <a:extLst>
                  <a:ext uri="{FF2B5EF4-FFF2-40B4-BE49-F238E27FC236}">
                    <a16:creationId xmlns:a16="http://schemas.microsoft.com/office/drawing/2014/main" id="{BF17A3D1-E486-4AE1-A7AB-7C9DD41B194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MTF!$AM$67:$AR$72" spid="_x0000_s3163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14458950" y="1518802"/>
                <a:ext cx="3246813" cy="3189317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A17F8ABA-E1BC-40BD-938B-8FC38D8E7F50}"/>
              </a:ext>
            </a:extLst>
          </xdr:cNvPr>
          <xdr:cNvSpPr/>
        </xdr:nvSpPr>
        <xdr:spPr>
          <a:xfrm>
            <a:off x="16859250" y="2133600"/>
            <a:ext cx="590550" cy="571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18</xdr:col>
      <xdr:colOff>22512</xdr:colOff>
      <xdr:row>22</xdr:row>
      <xdr:rowOff>27724</xdr:rowOff>
    </xdr:from>
    <xdr:to>
      <xdr:col>25</xdr:col>
      <xdr:colOff>60352</xdr:colOff>
      <xdr:row>25</xdr:row>
      <xdr:rowOff>48507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19CAD98-D501-40ED-9913-3F4B97343C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966" t="31033" r="7533" b="8621"/>
        <a:stretch/>
      </xdr:blipFill>
      <xdr:spPr>
        <a:xfrm>
          <a:off x="10981457" y="7079688"/>
          <a:ext cx="2725622" cy="810492"/>
        </a:xfrm>
        <a:prstGeom prst="rect">
          <a:avLst/>
        </a:prstGeom>
      </xdr:spPr>
    </xdr:pic>
    <xdr:clientData/>
  </xdr:twoCellAnchor>
  <xdr:twoCellAnchor editAs="oneCell">
    <xdr:from>
      <xdr:col>2</xdr:col>
      <xdr:colOff>238990</xdr:colOff>
      <xdr:row>17</xdr:row>
      <xdr:rowOff>107372</xdr:rowOff>
    </xdr:from>
    <xdr:to>
      <xdr:col>8</xdr:col>
      <xdr:colOff>166254</xdr:colOff>
      <xdr:row>19</xdr:row>
      <xdr:rowOff>157677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AEB7B1-D162-4779-B835-4F22C7D6F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372" y="5843154"/>
          <a:ext cx="3584864" cy="576778"/>
        </a:xfrm>
        <a:prstGeom prst="rect">
          <a:avLst/>
        </a:prstGeom>
      </xdr:spPr>
    </xdr:pic>
    <xdr:clientData/>
  </xdr:twoCellAnchor>
  <xdr:twoCellAnchor>
    <xdr:from>
      <xdr:col>1</xdr:col>
      <xdr:colOff>374074</xdr:colOff>
      <xdr:row>19</xdr:row>
      <xdr:rowOff>164853</xdr:rowOff>
    </xdr:from>
    <xdr:to>
      <xdr:col>13</xdr:col>
      <xdr:colOff>401781</xdr:colOff>
      <xdr:row>43</xdr:row>
      <xdr:rowOff>110835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FA384055-5011-4E36-8BB9-67D956FA9503}"/>
            </a:ext>
          </a:extLst>
        </xdr:cNvPr>
        <xdr:cNvGrpSpPr/>
      </xdr:nvGrpSpPr>
      <xdr:grpSpPr>
        <a:xfrm>
          <a:off x="983674" y="6440962"/>
          <a:ext cx="7135089" cy="6429909"/>
          <a:chOff x="983674" y="6449112"/>
          <a:chExt cx="7136719" cy="6561935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64" name="Picture 63">
                <a:extLst>
                  <a:ext uri="{FF2B5EF4-FFF2-40B4-BE49-F238E27FC236}">
                    <a16:creationId xmlns:a16="http://schemas.microsoft.com/office/drawing/2014/main" id="{9BB1AEEA-1935-42EB-B04B-5AF4F1F561BB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MTF!$G$38:$Z$57" spid="_x0000_s3164"/>
                  </a:ext>
                </a:extLst>
              </xdr:cNvPicPr>
            </xdr:nvPicPr>
            <xdr:blipFill rotWithShape="1">
              <a:blip xmlns:r="http://schemas.openxmlformats.org/officeDocument/2006/relationships" r:embed="rId6"/>
              <a:srcRect r="3662" b="1224"/>
              <a:stretch>
                <a:fillRect/>
              </a:stretch>
            </xdr:blipFill>
            <xdr:spPr bwMode="auto">
              <a:xfrm>
                <a:off x="983674" y="6449112"/>
                <a:ext cx="7136719" cy="6561935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5BF1189C-F804-429F-B0E9-63C2F23530F6}"/>
              </a:ext>
            </a:extLst>
          </xdr:cNvPr>
          <xdr:cNvSpPr/>
        </xdr:nvSpPr>
        <xdr:spPr>
          <a:xfrm>
            <a:off x="2106706" y="7031691"/>
            <a:ext cx="376518" cy="37315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"/>
  <sheetViews>
    <sheetView topLeftCell="A16" zoomScale="40" zoomScaleNormal="40" workbookViewId="0">
      <selection activeCell="I40" sqref="I40:X55"/>
    </sheetView>
  </sheetViews>
  <sheetFormatPr defaultRowHeight="14.4" x14ac:dyDescent="0.3"/>
  <cols>
    <col min="1" max="6" width="8.88671875" style="6"/>
    <col min="7" max="7" width="12.33203125" style="6" customWidth="1"/>
    <col min="8" max="8" width="15.21875" style="6" customWidth="1"/>
    <col min="9" max="24" width="14.88671875" style="6" customWidth="1"/>
    <col min="25" max="25" width="6" style="6" customWidth="1"/>
    <col min="26" max="27" width="8.88671875" style="6"/>
    <col min="28" max="28" width="11.21875" style="6" bestFit="1" customWidth="1"/>
    <col min="29" max="29" width="8.88671875" style="6" customWidth="1"/>
    <col min="30" max="30" width="6.33203125" style="6" bestFit="1" customWidth="1"/>
    <col min="31" max="33" width="8.88671875" style="6"/>
    <col min="34" max="37" width="8.77734375" style="6" customWidth="1"/>
    <col min="38" max="38" width="3.5546875" style="6" customWidth="1"/>
    <col min="39" max="43" width="8.77734375" style="6" customWidth="1"/>
    <col min="44" max="44" width="3.5546875" style="11" customWidth="1"/>
    <col min="45" max="16384" width="8.88671875" style="6"/>
  </cols>
  <sheetData>
    <row r="1" spans="1:9" x14ac:dyDescent="0.3">
      <c r="A1" s="6" t="s">
        <v>0</v>
      </c>
      <c r="B1" s="6" t="s">
        <v>62</v>
      </c>
      <c r="D1" s="6" t="s">
        <v>46</v>
      </c>
      <c r="E1" s="6" t="s">
        <v>48</v>
      </c>
      <c r="I1" s="6" t="s">
        <v>47</v>
      </c>
    </row>
    <row r="2" spans="1:9" x14ac:dyDescent="0.3">
      <c r="B2" s="6">
        <v>0</v>
      </c>
      <c r="D2" s="7"/>
      <c r="E2" s="7"/>
      <c r="F2" s="7" t="s">
        <v>51</v>
      </c>
      <c r="G2" s="7" t="s">
        <v>52</v>
      </c>
      <c r="H2" s="7" t="s">
        <v>53</v>
      </c>
      <c r="I2" s="7">
        <f>_xlfn.QUARTILE.EXC($D$3:$D$18,1)</f>
        <v>0.25793197926177669</v>
      </c>
    </row>
    <row r="3" spans="1:9" ht="15.6" x14ac:dyDescent="0.35">
      <c r="A3" s="6" t="s">
        <v>64</v>
      </c>
      <c r="B3" s="6">
        <v>1</v>
      </c>
      <c r="D3" s="7">
        <v>2.590576752940188E-2</v>
      </c>
      <c r="E3" s="8">
        <f>IF(D3&lt;=$I$2,1,IF(D3&lt;=$I$3,2,IF(D3&lt;=$I$4,3,4)))</f>
        <v>1</v>
      </c>
      <c r="F3" s="7">
        <f>$I$2</f>
        <v>0.25793197926177669</v>
      </c>
      <c r="G3" s="7">
        <f>$I$3</f>
        <v>0.50971980693638308</v>
      </c>
      <c r="H3" s="7">
        <f>$I$4</f>
        <v>0.73681697765548448</v>
      </c>
      <c r="I3" s="7">
        <f>_xlfn.QUARTILE.EXC($D$3:$D$18,2)</f>
        <v>0.50971980693638308</v>
      </c>
    </row>
    <row r="4" spans="1:9" ht="15.6" x14ac:dyDescent="0.35">
      <c r="A4" s="6" t="s">
        <v>65</v>
      </c>
      <c r="B4" s="6">
        <v>2</v>
      </c>
      <c r="D4" s="7">
        <v>0.97505477367825288</v>
      </c>
      <c r="E4" s="8">
        <f t="shared" ref="E4:E16" si="0">IF(D4&lt;$I$2,1,IF(D4&lt;$I$3,2,IF(D4&lt;$I$4,3,4)))</f>
        <v>4</v>
      </c>
      <c r="F4" s="7">
        <f t="shared" ref="F4:F18" si="1">$I$2</f>
        <v>0.25793197926177669</v>
      </c>
      <c r="G4" s="7">
        <f t="shared" ref="G4:G18" si="2">$I$3</f>
        <v>0.50971980693638308</v>
      </c>
      <c r="H4" s="7">
        <f t="shared" ref="H4:H18" si="3">$I$4</f>
        <v>0.73681697765548448</v>
      </c>
      <c r="I4" s="7">
        <f>_xlfn.QUARTILE.EXC($D$3:$D$18,3)</f>
        <v>0.73681697765548448</v>
      </c>
    </row>
    <row r="5" spans="1:9" ht="15.6" x14ac:dyDescent="0.35">
      <c r="A5" s="6" t="s">
        <v>66</v>
      </c>
      <c r="B5" s="6">
        <v>3</v>
      </c>
      <c r="D5" s="7">
        <v>0.52924543364368681</v>
      </c>
      <c r="E5" s="8">
        <f t="shared" si="0"/>
        <v>3</v>
      </c>
      <c r="F5" s="7">
        <f t="shared" si="1"/>
        <v>0.25793197926177669</v>
      </c>
      <c r="G5" s="7">
        <f t="shared" si="2"/>
        <v>0.50971980693638308</v>
      </c>
      <c r="H5" s="7">
        <f t="shared" si="3"/>
        <v>0.73681697765548448</v>
      </c>
      <c r="I5" s="7"/>
    </row>
    <row r="6" spans="1:9" ht="15.6" x14ac:dyDescent="0.35">
      <c r="A6" s="6" t="s">
        <v>67</v>
      </c>
      <c r="B6" s="6">
        <v>4</v>
      </c>
      <c r="D6" s="7">
        <v>0.30565589157456075</v>
      </c>
      <c r="E6" s="8">
        <f t="shared" si="0"/>
        <v>2</v>
      </c>
      <c r="F6" s="7">
        <f t="shared" si="1"/>
        <v>0.25793197926177669</v>
      </c>
      <c r="G6" s="7">
        <f t="shared" si="2"/>
        <v>0.50971980693638308</v>
      </c>
      <c r="H6" s="7">
        <f t="shared" si="3"/>
        <v>0.73681697765548448</v>
      </c>
      <c r="I6" s="7"/>
    </row>
    <row r="7" spans="1:9" ht="15.6" x14ac:dyDescent="0.35">
      <c r="A7" s="6" t="s">
        <v>68</v>
      </c>
      <c r="B7" s="6">
        <v>5</v>
      </c>
      <c r="D7" s="7">
        <v>0.17773353014058779</v>
      </c>
      <c r="E7" s="8">
        <f t="shared" si="0"/>
        <v>1</v>
      </c>
      <c r="F7" s="7">
        <f t="shared" si="1"/>
        <v>0.25793197926177669</v>
      </c>
      <c r="G7" s="7">
        <f t="shared" si="2"/>
        <v>0.50971980693638308</v>
      </c>
      <c r="H7" s="7">
        <f t="shared" si="3"/>
        <v>0.73681697765548448</v>
      </c>
      <c r="I7" s="7"/>
    </row>
    <row r="8" spans="1:9" ht="15.6" x14ac:dyDescent="0.35">
      <c r="A8" s="6" t="s">
        <v>69</v>
      </c>
      <c r="B8" s="6">
        <v>6</v>
      </c>
      <c r="D8" s="7">
        <v>0.74857791352392122</v>
      </c>
      <c r="E8" s="8">
        <f t="shared" si="0"/>
        <v>4</v>
      </c>
      <c r="F8" s="7">
        <f t="shared" si="1"/>
        <v>0.25793197926177669</v>
      </c>
      <c r="G8" s="7">
        <f t="shared" si="2"/>
        <v>0.50971980693638308</v>
      </c>
      <c r="H8" s="7">
        <f t="shared" si="3"/>
        <v>0.73681697765548448</v>
      </c>
      <c r="I8" s="7"/>
    </row>
    <row r="9" spans="1:9" ht="15.6" x14ac:dyDescent="0.35">
      <c r="A9" s="6" t="s">
        <v>70</v>
      </c>
      <c r="B9" s="6">
        <v>7</v>
      </c>
      <c r="D9" s="7">
        <v>0.70153417005017449</v>
      </c>
      <c r="E9" s="8">
        <f t="shared" si="0"/>
        <v>3</v>
      </c>
      <c r="F9" s="7">
        <f t="shared" si="1"/>
        <v>0.25793197926177669</v>
      </c>
      <c r="G9" s="7">
        <f t="shared" si="2"/>
        <v>0.50971980693638308</v>
      </c>
      <c r="H9" s="7">
        <f t="shared" si="3"/>
        <v>0.73681697765548448</v>
      </c>
      <c r="I9" s="7"/>
    </row>
    <row r="10" spans="1:9" ht="15.6" x14ac:dyDescent="0.35">
      <c r="A10" s="6" t="s">
        <v>71</v>
      </c>
      <c r="B10" s="6">
        <v>8</v>
      </c>
      <c r="D10" s="7">
        <v>0.54689907383303804</v>
      </c>
      <c r="E10" s="8">
        <f t="shared" si="0"/>
        <v>3</v>
      </c>
      <c r="F10" s="7">
        <f t="shared" si="1"/>
        <v>0.25793197926177669</v>
      </c>
      <c r="G10" s="7">
        <f t="shared" si="2"/>
        <v>0.50971980693638308</v>
      </c>
      <c r="H10" s="7">
        <f t="shared" si="3"/>
        <v>0.73681697765548448</v>
      </c>
      <c r="I10" s="7"/>
    </row>
    <row r="11" spans="1:9" ht="15.6" x14ac:dyDescent="0.35">
      <c r="A11" s="6" t="s">
        <v>72</v>
      </c>
      <c r="B11" s="6">
        <v>9</v>
      </c>
      <c r="D11" s="7">
        <v>0.9226095313506808</v>
      </c>
      <c r="E11" s="8">
        <f t="shared" si="0"/>
        <v>4</v>
      </c>
      <c r="F11" s="7">
        <f t="shared" si="1"/>
        <v>0.25793197926177669</v>
      </c>
      <c r="G11" s="7">
        <f t="shared" si="2"/>
        <v>0.50971980693638308</v>
      </c>
      <c r="H11" s="7">
        <f t="shared" si="3"/>
        <v>0.73681697765548448</v>
      </c>
      <c r="I11" s="7"/>
    </row>
    <row r="12" spans="1:9" ht="15.6" x14ac:dyDescent="0.35">
      <c r="A12" s="6" t="s">
        <v>73</v>
      </c>
      <c r="B12" s="6">
        <v>10</v>
      </c>
      <c r="D12" s="7">
        <v>0.41950061599975319</v>
      </c>
      <c r="E12" s="8">
        <f t="shared" si="0"/>
        <v>2</v>
      </c>
      <c r="F12" s="7">
        <f t="shared" si="1"/>
        <v>0.25793197926177669</v>
      </c>
      <c r="G12" s="7">
        <f t="shared" si="2"/>
        <v>0.50971980693638308</v>
      </c>
      <c r="H12" s="7">
        <f t="shared" si="3"/>
        <v>0.73681697765548448</v>
      </c>
      <c r="I12" s="7"/>
    </row>
    <row r="13" spans="1:9" ht="15.6" x14ac:dyDescent="0.35">
      <c r="A13" s="6" t="s">
        <v>74</v>
      </c>
      <c r="B13" s="6">
        <v>11</v>
      </c>
      <c r="D13" s="7">
        <v>0.2447581228956105</v>
      </c>
      <c r="E13" s="8">
        <f t="shared" si="0"/>
        <v>1</v>
      </c>
      <c r="F13" s="7">
        <f t="shared" si="1"/>
        <v>0.25793197926177669</v>
      </c>
      <c r="G13" s="7">
        <f t="shared" si="2"/>
        <v>0.50971980693638308</v>
      </c>
      <c r="H13" s="7">
        <f t="shared" si="3"/>
        <v>0.73681697765548448</v>
      </c>
      <c r="I13" s="7"/>
    </row>
    <row r="14" spans="1:9" ht="15.6" x14ac:dyDescent="0.35">
      <c r="A14" s="6" t="s">
        <v>75</v>
      </c>
      <c r="B14" s="6">
        <v>12</v>
      </c>
      <c r="D14" s="7">
        <v>0.19647219305825137</v>
      </c>
      <c r="E14" s="8">
        <f t="shared" si="0"/>
        <v>1</v>
      </c>
      <c r="F14" s="7">
        <f t="shared" si="1"/>
        <v>0.25793197926177669</v>
      </c>
      <c r="G14" s="7">
        <f t="shared" si="2"/>
        <v>0.50971980693638308</v>
      </c>
      <c r="H14" s="7">
        <f t="shared" si="3"/>
        <v>0.73681697765548448</v>
      </c>
      <c r="I14" s="7"/>
    </row>
    <row r="15" spans="1:9" ht="15.6" x14ac:dyDescent="0.35">
      <c r="A15" s="6" t="s">
        <v>76</v>
      </c>
      <c r="B15" s="6">
        <v>13</v>
      </c>
      <c r="D15" s="7">
        <v>0.85895363495012744</v>
      </c>
      <c r="E15" s="8">
        <f t="shared" si="0"/>
        <v>4</v>
      </c>
      <c r="F15" s="7">
        <f t="shared" si="1"/>
        <v>0.25793197926177669</v>
      </c>
      <c r="G15" s="7">
        <f t="shared" si="2"/>
        <v>0.50971980693638308</v>
      </c>
      <c r="H15" s="7">
        <f t="shared" si="3"/>
        <v>0.73681697765548448</v>
      </c>
      <c r="I15" s="7"/>
    </row>
    <row r="16" spans="1:9" ht="15.6" x14ac:dyDescent="0.35">
      <c r="A16" s="6" t="s">
        <v>77</v>
      </c>
      <c r="B16" s="6">
        <v>14</v>
      </c>
      <c r="D16" s="7">
        <v>0.49019418022907923</v>
      </c>
      <c r="E16" s="8">
        <f t="shared" si="0"/>
        <v>2</v>
      </c>
      <c r="F16" s="7">
        <f t="shared" si="1"/>
        <v>0.25793197926177669</v>
      </c>
      <c r="G16" s="7">
        <f t="shared" si="2"/>
        <v>0.50971980693638308</v>
      </c>
      <c r="H16" s="7">
        <f t="shared" si="3"/>
        <v>0.73681697765548448</v>
      </c>
      <c r="I16" s="7"/>
    </row>
    <row r="17" spans="1:29" ht="15.6" x14ac:dyDescent="0.35">
      <c r="A17" s="6" t="s">
        <v>78</v>
      </c>
      <c r="B17" s="6">
        <v>15</v>
      </c>
      <c r="D17" s="7">
        <v>0.29745354836027538</v>
      </c>
      <c r="E17" s="8">
        <f t="shared" ref="E17:E18" si="4">IF(D17&lt;$I$2,1,IF(D17&lt;$I$3,2,IF(D17&lt;$I$4,3,4)))</f>
        <v>2</v>
      </c>
      <c r="F17" s="7">
        <f t="shared" si="1"/>
        <v>0.25793197926177669</v>
      </c>
      <c r="G17" s="7">
        <f t="shared" si="2"/>
        <v>0.50971980693638308</v>
      </c>
      <c r="H17" s="7">
        <f t="shared" si="3"/>
        <v>0.73681697765548448</v>
      </c>
      <c r="I17" s="7"/>
    </row>
    <row r="18" spans="1:29" ht="15.6" x14ac:dyDescent="0.35">
      <c r="A18" s="6" t="s">
        <v>79</v>
      </c>
      <c r="B18" s="6">
        <v>16</v>
      </c>
      <c r="D18" s="7">
        <v>0.64620852864873013</v>
      </c>
      <c r="E18" s="8">
        <f t="shared" si="4"/>
        <v>3</v>
      </c>
      <c r="F18" s="7">
        <f t="shared" si="1"/>
        <v>0.25793197926177669</v>
      </c>
      <c r="G18" s="7">
        <f t="shared" si="2"/>
        <v>0.50971980693638308</v>
      </c>
      <c r="H18" s="7">
        <f t="shared" si="3"/>
        <v>0.73681697765548448</v>
      </c>
      <c r="I18" s="7"/>
    </row>
    <row r="19" spans="1:29" x14ac:dyDescent="0.3">
      <c r="D19" s="7"/>
      <c r="E19" s="8"/>
      <c r="F19" s="7"/>
      <c r="G19" s="7"/>
      <c r="H19" s="7"/>
      <c r="I19" s="7"/>
    </row>
    <row r="20" spans="1:29" x14ac:dyDescent="0.3">
      <c r="A20" s="6" t="s">
        <v>49</v>
      </c>
      <c r="I20" s="6">
        <v>1</v>
      </c>
      <c r="J20" s="6">
        <v>4</v>
      </c>
      <c r="K20" s="6">
        <v>3</v>
      </c>
      <c r="L20" s="6">
        <v>2</v>
      </c>
      <c r="M20" s="6">
        <v>1</v>
      </c>
      <c r="N20" s="6">
        <v>4</v>
      </c>
      <c r="O20" s="6">
        <v>3</v>
      </c>
      <c r="P20" s="6">
        <v>3</v>
      </c>
      <c r="Q20" s="6">
        <v>4</v>
      </c>
      <c r="R20" s="6">
        <v>2</v>
      </c>
      <c r="S20" s="6">
        <v>1</v>
      </c>
      <c r="T20" s="6">
        <v>1</v>
      </c>
      <c r="U20" s="6">
        <v>4</v>
      </c>
      <c r="V20" s="6">
        <v>2</v>
      </c>
      <c r="W20" s="6">
        <v>2</v>
      </c>
      <c r="X20" s="6">
        <v>3</v>
      </c>
    </row>
    <row r="21" spans="1:29" x14ac:dyDescent="0.3">
      <c r="A21" s="6">
        <v>1</v>
      </c>
      <c r="B21" s="6">
        <v>0</v>
      </c>
      <c r="C21" s="6">
        <v>0</v>
      </c>
      <c r="D21" s="6">
        <v>3</v>
      </c>
      <c r="E21" s="9">
        <f>SUM(A21:D21)</f>
        <v>4</v>
      </c>
      <c r="H21" s="8">
        <f>E3</f>
        <v>1</v>
      </c>
      <c r="I21" s="10">
        <f>INDEX($A$27:$D$30,$H21,I$20)</f>
        <v>0.25</v>
      </c>
      <c r="J21" s="10">
        <f t="shared" ref="J21:X36" si="5">INDEX($A$27:$D$30,$H21,J$20)</f>
        <v>0.75</v>
      </c>
      <c r="K21" s="10">
        <f t="shared" si="5"/>
        <v>0</v>
      </c>
      <c r="L21" s="10">
        <f t="shared" si="5"/>
        <v>0</v>
      </c>
      <c r="M21" s="10">
        <f t="shared" si="5"/>
        <v>0.25</v>
      </c>
      <c r="N21" s="10">
        <f t="shared" si="5"/>
        <v>0.75</v>
      </c>
      <c r="O21" s="10">
        <f t="shared" si="5"/>
        <v>0</v>
      </c>
      <c r="P21" s="10">
        <f t="shared" si="5"/>
        <v>0</v>
      </c>
      <c r="Q21" s="10">
        <f t="shared" si="5"/>
        <v>0.75</v>
      </c>
      <c r="R21" s="10">
        <f t="shared" si="5"/>
        <v>0</v>
      </c>
      <c r="S21" s="10">
        <f t="shared" si="5"/>
        <v>0.25</v>
      </c>
      <c r="T21" s="10">
        <f t="shared" si="5"/>
        <v>0.25</v>
      </c>
      <c r="U21" s="10">
        <f t="shared" si="5"/>
        <v>0.75</v>
      </c>
      <c r="V21" s="10">
        <f t="shared" si="5"/>
        <v>0</v>
      </c>
      <c r="W21" s="10">
        <f t="shared" si="5"/>
        <v>0</v>
      </c>
      <c r="X21" s="10">
        <f t="shared" si="5"/>
        <v>0</v>
      </c>
    </row>
    <row r="22" spans="1:29" x14ac:dyDescent="0.3">
      <c r="A22" s="6">
        <v>2</v>
      </c>
      <c r="B22" s="6">
        <v>1</v>
      </c>
      <c r="C22" s="6">
        <v>1</v>
      </c>
      <c r="D22" s="6">
        <v>0</v>
      </c>
      <c r="E22" s="9">
        <f t="shared" ref="E22:E24" si="6">SUM(A22:D22)</f>
        <v>4</v>
      </c>
      <c r="H22" s="8">
        <f t="shared" ref="H22:H35" si="7">E4</f>
        <v>4</v>
      </c>
      <c r="I22" s="10">
        <f t="shared" ref="I22:I36" si="8">INDEX($A$27:$D$30,$H22,I$20)</f>
        <v>0</v>
      </c>
      <c r="J22" s="10">
        <f t="shared" si="5"/>
        <v>0</v>
      </c>
      <c r="K22" s="10">
        <f t="shared" si="5"/>
        <v>0.5</v>
      </c>
      <c r="L22" s="10">
        <f t="shared" si="5"/>
        <v>0.5</v>
      </c>
      <c r="M22" s="10">
        <f t="shared" si="5"/>
        <v>0</v>
      </c>
      <c r="N22" s="10">
        <f t="shared" si="5"/>
        <v>0</v>
      </c>
      <c r="O22" s="10">
        <f t="shared" si="5"/>
        <v>0.5</v>
      </c>
      <c r="P22" s="10">
        <f t="shared" si="5"/>
        <v>0.5</v>
      </c>
      <c r="Q22" s="10">
        <f t="shared" si="5"/>
        <v>0</v>
      </c>
      <c r="R22" s="10">
        <f t="shared" si="5"/>
        <v>0.5</v>
      </c>
      <c r="S22" s="10">
        <f t="shared" si="5"/>
        <v>0</v>
      </c>
      <c r="T22" s="10">
        <f t="shared" si="5"/>
        <v>0</v>
      </c>
      <c r="U22" s="10">
        <f t="shared" si="5"/>
        <v>0</v>
      </c>
      <c r="V22" s="10">
        <f t="shared" si="5"/>
        <v>0.5</v>
      </c>
      <c r="W22" s="10">
        <f t="shared" si="5"/>
        <v>0.5</v>
      </c>
      <c r="X22" s="10">
        <f t="shared" si="5"/>
        <v>0.5</v>
      </c>
    </row>
    <row r="23" spans="1:29" x14ac:dyDescent="0.3">
      <c r="A23" s="6">
        <v>0</v>
      </c>
      <c r="B23" s="6">
        <v>1</v>
      </c>
      <c r="C23" s="6">
        <v>1</v>
      </c>
      <c r="D23" s="6">
        <v>1</v>
      </c>
      <c r="E23" s="9">
        <f t="shared" si="6"/>
        <v>3</v>
      </c>
      <c r="H23" s="8">
        <f t="shared" si="7"/>
        <v>3</v>
      </c>
      <c r="I23" s="10">
        <f t="shared" si="8"/>
        <v>0</v>
      </c>
      <c r="J23" s="10">
        <f t="shared" si="5"/>
        <v>0.33333333333333331</v>
      </c>
      <c r="K23" s="10">
        <f t="shared" si="5"/>
        <v>0.33333333333333331</v>
      </c>
      <c r="L23" s="10">
        <f t="shared" si="5"/>
        <v>0.33333333333333331</v>
      </c>
      <c r="M23" s="10">
        <f t="shared" si="5"/>
        <v>0</v>
      </c>
      <c r="N23" s="10">
        <f t="shared" si="5"/>
        <v>0.33333333333333331</v>
      </c>
      <c r="O23" s="10">
        <f t="shared" si="5"/>
        <v>0.33333333333333331</v>
      </c>
      <c r="P23" s="10">
        <f t="shared" si="5"/>
        <v>0.33333333333333331</v>
      </c>
      <c r="Q23" s="10">
        <f t="shared" si="5"/>
        <v>0.33333333333333331</v>
      </c>
      <c r="R23" s="10">
        <f t="shared" si="5"/>
        <v>0.33333333333333331</v>
      </c>
      <c r="S23" s="10">
        <f t="shared" si="5"/>
        <v>0</v>
      </c>
      <c r="T23" s="10">
        <f t="shared" si="5"/>
        <v>0</v>
      </c>
      <c r="U23" s="10">
        <f t="shared" si="5"/>
        <v>0.33333333333333331</v>
      </c>
      <c r="V23" s="10">
        <f t="shared" si="5"/>
        <v>0.33333333333333331</v>
      </c>
      <c r="W23" s="10">
        <f t="shared" si="5"/>
        <v>0.33333333333333331</v>
      </c>
      <c r="X23" s="10">
        <f t="shared" si="5"/>
        <v>0.33333333333333331</v>
      </c>
    </row>
    <row r="24" spans="1:29" x14ac:dyDescent="0.3">
      <c r="A24" s="6">
        <v>0</v>
      </c>
      <c r="B24" s="6">
        <v>2</v>
      </c>
      <c r="C24" s="6">
        <v>2</v>
      </c>
      <c r="D24" s="6">
        <v>0</v>
      </c>
      <c r="E24" s="9">
        <f t="shared" si="6"/>
        <v>4</v>
      </c>
      <c r="H24" s="8">
        <f t="shared" si="7"/>
        <v>2</v>
      </c>
      <c r="I24" s="10">
        <f t="shared" si="8"/>
        <v>0.5</v>
      </c>
      <c r="J24" s="10">
        <f t="shared" si="5"/>
        <v>0</v>
      </c>
      <c r="K24" s="10">
        <f t="shared" si="5"/>
        <v>0.25</v>
      </c>
      <c r="L24" s="10">
        <f t="shared" si="5"/>
        <v>0.25</v>
      </c>
      <c r="M24" s="10">
        <f t="shared" si="5"/>
        <v>0.5</v>
      </c>
      <c r="N24" s="10">
        <f t="shared" si="5"/>
        <v>0</v>
      </c>
      <c r="O24" s="10">
        <f t="shared" si="5"/>
        <v>0.25</v>
      </c>
      <c r="P24" s="10">
        <f t="shared" si="5"/>
        <v>0.25</v>
      </c>
      <c r="Q24" s="10">
        <f t="shared" si="5"/>
        <v>0</v>
      </c>
      <c r="R24" s="10">
        <f t="shared" si="5"/>
        <v>0.25</v>
      </c>
      <c r="S24" s="10">
        <f t="shared" si="5"/>
        <v>0.5</v>
      </c>
      <c r="T24" s="10">
        <f t="shared" si="5"/>
        <v>0.5</v>
      </c>
      <c r="U24" s="10">
        <f t="shared" si="5"/>
        <v>0</v>
      </c>
      <c r="V24" s="10">
        <f t="shared" si="5"/>
        <v>0.25</v>
      </c>
      <c r="W24" s="10">
        <f t="shared" si="5"/>
        <v>0.25</v>
      </c>
      <c r="X24" s="10">
        <f t="shared" si="5"/>
        <v>0.25</v>
      </c>
    </row>
    <row r="25" spans="1:29" x14ac:dyDescent="0.3">
      <c r="H25" s="8">
        <f t="shared" si="7"/>
        <v>1</v>
      </c>
      <c r="I25" s="10">
        <f t="shared" si="8"/>
        <v>0.25</v>
      </c>
      <c r="J25" s="10">
        <f t="shared" si="5"/>
        <v>0.75</v>
      </c>
      <c r="K25" s="10">
        <f t="shared" si="5"/>
        <v>0</v>
      </c>
      <c r="L25" s="10">
        <f t="shared" si="5"/>
        <v>0</v>
      </c>
      <c r="M25" s="10">
        <f t="shared" si="5"/>
        <v>0.25</v>
      </c>
      <c r="N25" s="10">
        <f t="shared" si="5"/>
        <v>0.75</v>
      </c>
      <c r="O25" s="10">
        <f t="shared" si="5"/>
        <v>0</v>
      </c>
      <c r="P25" s="10">
        <f t="shared" si="5"/>
        <v>0</v>
      </c>
      <c r="Q25" s="10">
        <f t="shared" si="5"/>
        <v>0.75</v>
      </c>
      <c r="R25" s="10">
        <f t="shared" si="5"/>
        <v>0</v>
      </c>
      <c r="S25" s="10">
        <f t="shared" si="5"/>
        <v>0.25</v>
      </c>
      <c r="T25" s="10">
        <f t="shared" si="5"/>
        <v>0.25</v>
      </c>
      <c r="U25" s="10">
        <f t="shared" si="5"/>
        <v>0.75</v>
      </c>
      <c r="V25" s="10">
        <f t="shared" si="5"/>
        <v>0</v>
      </c>
      <c r="W25" s="10">
        <f t="shared" si="5"/>
        <v>0</v>
      </c>
      <c r="X25" s="10">
        <f t="shared" si="5"/>
        <v>0</v>
      </c>
    </row>
    <row r="26" spans="1:29" x14ac:dyDescent="0.3">
      <c r="A26" s="6" t="s">
        <v>50</v>
      </c>
      <c r="H26" s="8">
        <f t="shared" si="7"/>
        <v>4</v>
      </c>
      <c r="I26" s="10">
        <f t="shared" si="8"/>
        <v>0</v>
      </c>
      <c r="J26" s="10">
        <f t="shared" si="5"/>
        <v>0</v>
      </c>
      <c r="K26" s="10">
        <f t="shared" si="5"/>
        <v>0.5</v>
      </c>
      <c r="L26" s="10">
        <f t="shared" si="5"/>
        <v>0.5</v>
      </c>
      <c r="M26" s="10">
        <f t="shared" si="5"/>
        <v>0</v>
      </c>
      <c r="N26" s="10">
        <f t="shared" si="5"/>
        <v>0</v>
      </c>
      <c r="O26" s="10">
        <f t="shared" si="5"/>
        <v>0.5</v>
      </c>
      <c r="P26" s="10">
        <f t="shared" si="5"/>
        <v>0.5</v>
      </c>
      <c r="Q26" s="10">
        <f t="shared" si="5"/>
        <v>0</v>
      </c>
      <c r="R26" s="10">
        <f t="shared" si="5"/>
        <v>0.5</v>
      </c>
      <c r="S26" s="10">
        <f t="shared" si="5"/>
        <v>0</v>
      </c>
      <c r="T26" s="10">
        <f t="shared" si="5"/>
        <v>0</v>
      </c>
      <c r="U26" s="10">
        <f t="shared" si="5"/>
        <v>0</v>
      </c>
      <c r="V26" s="10">
        <f t="shared" si="5"/>
        <v>0.5</v>
      </c>
      <c r="W26" s="10">
        <f t="shared" si="5"/>
        <v>0.5</v>
      </c>
      <c r="X26" s="10">
        <f t="shared" si="5"/>
        <v>0.5</v>
      </c>
    </row>
    <row r="27" spans="1:29" x14ac:dyDescent="0.3">
      <c r="A27" s="6">
        <f>A21/$E21</f>
        <v>0.25</v>
      </c>
      <c r="B27" s="6">
        <f t="shared" ref="B27:D27" si="9">B21/$E21</f>
        <v>0</v>
      </c>
      <c r="C27" s="6">
        <f t="shared" si="9"/>
        <v>0</v>
      </c>
      <c r="D27" s="6">
        <f t="shared" si="9"/>
        <v>0.75</v>
      </c>
      <c r="H27" s="8">
        <f t="shared" si="7"/>
        <v>3</v>
      </c>
      <c r="I27" s="10">
        <f t="shared" si="8"/>
        <v>0</v>
      </c>
      <c r="J27" s="10">
        <f t="shared" si="5"/>
        <v>0.33333333333333331</v>
      </c>
      <c r="K27" s="10">
        <f t="shared" si="5"/>
        <v>0.33333333333333331</v>
      </c>
      <c r="L27" s="10">
        <f t="shared" si="5"/>
        <v>0.33333333333333331</v>
      </c>
      <c r="M27" s="10">
        <f t="shared" si="5"/>
        <v>0</v>
      </c>
      <c r="N27" s="10">
        <f t="shared" si="5"/>
        <v>0.33333333333333331</v>
      </c>
      <c r="O27" s="10">
        <f t="shared" si="5"/>
        <v>0.33333333333333331</v>
      </c>
      <c r="P27" s="10">
        <f t="shared" si="5"/>
        <v>0.33333333333333331</v>
      </c>
      <c r="Q27" s="10">
        <f t="shared" si="5"/>
        <v>0.33333333333333331</v>
      </c>
      <c r="R27" s="10">
        <f t="shared" si="5"/>
        <v>0.33333333333333331</v>
      </c>
      <c r="S27" s="10">
        <f t="shared" si="5"/>
        <v>0</v>
      </c>
      <c r="T27" s="10">
        <f t="shared" si="5"/>
        <v>0</v>
      </c>
      <c r="U27" s="10">
        <f t="shared" si="5"/>
        <v>0.33333333333333331</v>
      </c>
      <c r="V27" s="10">
        <f t="shared" si="5"/>
        <v>0.33333333333333331</v>
      </c>
      <c r="W27" s="10">
        <f t="shared" si="5"/>
        <v>0.33333333333333331</v>
      </c>
      <c r="X27" s="10">
        <f t="shared" si="5"/>
        <v>0.33333333333333331</v>
      </c>
    </row>
    <row r="28" spans="1:29" ht="23.4" x14ac:dyDescent="0.45">
      <c r="A28" s="6">
        <f t="shared" ref="A28:D28" si="10">A22/$E22</f>
        <v>0.5</v>
      </c>
      <c r="B28" s="6">
        <f t="shared" si="10"/>
        <v>0.25</v>
      </c>
      <c r="C28" s="6">
        <f t="shared" si="10"/>
        <v>0.25</v>
      </c>
      <c r="D28" s="6">
        <f t="shared" si="10"/>
        <v>0</v>
      </c>
      <c r="H28" s="8">
        <f t="shared" si="7"/>
        <v>3</v>
      </c>
      <c r="I28" s="10">
        <f t="shared" si="8"/>
        <v>0</v>
      </c>
      <c r="J28" s="10">
        <f t="shared" si="5"/>
        <v>0.33333333333333331</v>
      </c>
      <c r="K28" s="10">
        <f t="shared" si="5"/>
        <v>0.33333333333333331</v>
      </c>
      <c r="L28" s="10">
        <f t="shared" si="5"/>
        <v>0.33333333333333331</v>
      </c>
      <c r="M28" s="10">
        <f t="shared" si="5"/>
        <v>0</v>
      </c>
      <c r="N28" s="10">
        <f t="shared" si="5"/>
        <v>0.33333333333333331</v>
      </c>
      <c r="O28" s="10">
        <f t="shared" si="5"/>
        <v>0.33333333333333331</v>
      </c>
      <c r="P28" s="10">
        <f t="shared" si="5"/>
        <v>0.33333333333333331</v>
      </c>
      <c r="Q28" s="10">
        <f t="shared" si="5"/>
        <v>0.33333333333333331</v>
      </c>
      <c r="R28" s="10">
        <f t="shared" si="5"/>
        <v>0.33333333333333331</v>
      </c>
      <c r="S28" s="10">
        <f t="shared" si="5"/>
        <v>0</v>
      </c>
      <c r="T28" s="10">
        <f t="shared" si="5"/>
        <v>0</v>
      </c>
      <c r="U28" s="10">
        <f t="shared" si="5"/>
        <v>0.33333333333333331</v>
      </c>
      <c r="V28" s="10">
        <f t="shared" si="5"/>
        <v>0.33333333333333331</v>
      </c>
      <c r="W28" s="10">
        <f t="shared" si="5"/>
        <v>0.33333333333333331</v>
      </c>
      <c r="X28" s="10">
        <f t="shared" si="5"/>
        <v>0.33333333333333331</v>
      </c>
      <c r="AC28" s="15"/>
    </row>
    <row r="29" spans="1:29" ht="23.4" x14ac:dyDescent="0.45">
      <c r="A29" s="6">
        <f t="shared" ref="A29:D29" si="11">A23/$E23</f>
        <v>0</v>
      </c>
      <c r="B29" s="6">
        <f t="shared" si="11"/>
        <v>0.33333333333333331</v>
      </c>
      <c r="C29" s="6">
        <f t="shared" si="11"/>
        <v>0.33333333333333331</v>
      </c>
      <c r="D29" s="6">
        <f t="shared" si="11"/>
        <v>0.33333333333333331</v>
      </c>
      <c r="H29" s="8">
        <f t="shared" si="7"/>
        <v>4</v>
      </c>
      <c r="I29" s="10">
        <f t="shared" si="8"/>
        <v>0</v>
      </c>
      <c r="J29" s="10">
        <f t="shared" si="5"/>
        <v>0</v>
      </c>
      <c r="K29" s="10">
        <f t="shared" si="5"/>
        <v>0.5</v>
      </c>
      <c r="L29" s="10">
        <f t="shared" si="5"/>
        <v>0.5</v>
      </c>
      <c r="M29" s="10">
        <f t="shared" si="5"/>
        <v>0</v>
      </c>
      <c r="N29" s="10">
        <f t="shared" si="5"/>
        <v>0</v>
      </c>
      <c r="O29" s="10">
        <f t="shared" si="5"/>
        <v>0.5</v>
      </c>
      <c r="P29" s="10">
        <f t="shared" si="5"/>
        <v>0.5</v>
      </c>
      <c r="Q29" s="10">
        <f t="shared" si="5"/>
        <v>0</v>
      </c>
      <c r="R29" s="10">
        <f t="shared" si="5"/>
        <v>0.5</v>
      </c>
      <c r="S29" s="10">
        <f t="shared" si="5"/>
        <v>0</v>
      </c>
      <c r="T29" s="10">
        <f t="shared" si="5"/>
        <v>0</v>
      </c>
      <c r="U29" s="10">
        <f t="shared" si="5"/>
        <v>0</v>
      </c>
      <c r="V29" s="10">
        <f t="shared" si="5"/>
        <v>0.5</v>
      </c>
      <c r="W29" s="10">
        <f t="shared" si="5"/>
        <v>0.5</v>
      </c>
      <c r="X29" s="10">
        <f t="shared" si="5"/>
        <v>0.5</v>
      </c>
      <c r="AC29" s="15"/>
    </row>
    <row r="30" spans="1:29" ht="23.4" x14ac:dyDescent="0.45">
      <c r="A30" s="6">
        <f t="shared" ref="A30:D30" si="12">A24/$E24</f>
        <v>0</v>
      </c>
      <c r="B30" s="6">
        <f t="shared" si="12"/>
        <v>0.5</v>
      </c>
      <c r="C30" s="6">
        <f t="shared" si="12"/>
        <v>0.5</v>
      </c>
      <c r="D30" s="6">
        <f t="shared" si="12"/>
        <v>0</v>
      </c>
      <c r="H30" s="8">
        <f t="shared" si="7"/>
        <v>2</v>
      </c>
      <c r="I30" s="10">
        <f t="shared" si="8"/>
        <v>0.5</v>
      </c>
      <c r="J30" s="10">
        <f t="shared" si="5"/>
        <v>0</v>
      </c>
      <c r="K30" s="10">
        <f t="shared" si="5"/>
        <v>0.25</v>
      </c>
      <c r="L30" s="10">
        <f t="shared" si="5"/>
        <v>0.25</v>
      </c>
      <c r="M30" s="10">
        <f t="shared" si="5"/>
        <v>0.5</v>
      </c>
      <c r="N30" s="10">
        <f t="shared" si="5"/>
        <v>0</v>
      </c>
      <c r="O30" s="10">
        <f t="shared" si="5"/>
        <v>0.25</v>
      </c>
      <c r="P30" s="10">
        <f t="shared" si="5"/>
        <v>0.25</v>
      </c>
      <c r="Q30" s="10">
        <f t="shared" si="5"/>
        <v>0</v>
      </c>
      <c r="R30" s="10">
        <f t="shared" si="5"/>
        <v>0.25</v>
      </c>
      <c r="S30" s="10">
        <f t="shared" si="5"/>
        <v>0.5</v>
      </c>
      <c r="T30" s="10">
        <f t="shared" si="5"/>
        <v>0.5</v>
      </c>
      <c r="U30" s="10">
        <f t="shared" si="5"/>
        <v>0</v>
      </c>
      <c r="V30" s="10">
        <f t="shared" si="5"/>
        <v>0.25</v>
      </c>
      <c r="W30" s="10">
        <f t="shared" si="5"/>
        <v>0.25</v>
      </c>
      <c r="X30" s="10">
        <f t="shared" si="5"/>
        <v>0.25</v>
      </c>
      <c r="AC30" s="15"/>
    </row>
    <row r="31" spans="1:29" ht="23.4" x14ac:dyDescent="0.45">
      <c r="H31" s="8">
        <f t="shared" si="7"/>
        <v>1</v>
      </c>
      <c r="I31" s="10">
        <f t="shared" si="8"/>
        <v>0.25</v>
      </c>
      <c r="J31" s="10">
        <f t="shared" si="5"/>
        <v>0.75</v>
      </c>
      <c r="K31" s="10">
        <f t="shared" si="5"/>
        <v>0</v>
      </c>
      <c r="L31" s="10">
        <f t="shared" si="5"/>
        <v>0</v>
      </c>
      <c r="M31" s="10">
        <f t="shared" si="5"/>
        <v>0.25</v>
      </c>
      <c r="N31" s="10">
        <f t="shared" si="5"/>
        <v>0.75</v>
      </c>
      <c r="O31" s="10">
        <f t="shared" si="5"/>
        <v>0</v>
      </c>
      <c r="P31" s="10">
        <f t="shared" si="5"/>
        <v>0</v>
      </c>
      <c r="Q31" s="10">
        <f t="shared" si="5"/>
        <v>0.75</v>
      </c>
      <c r="R31" s="10">
        <f t="shared" si="5"/>
        <v>0</v>
      </c>
      <c r="S31" s="10">
        <f t="shared" si="5"/>
        <v>0.25</v>
      </c>
      <c r="T31" s="10">
        <f t="shared" si="5"/>
        <v>0.25</v>
      </c>
      <c r="U31" s="10">
        <f t="shared" si="5"/>
        <v>0.75</v>
      </c>
      <c r="V31" s="10">
        <f t="shared" si="5"/>
        <v>0</v>
      </c>
      <c r="W31" s="10">
        <f t="shared" si="5"/>
        <v>0</v>
      </c>
      <c r="X31" s="10">
        <f t="shared" si="5"/>
        <v>0</v>
      </c>
      <c r="AC31" s="15"/>
    </row>
    <row r="32" spans="1:29" ht="23.4" x14ac:dyDescent="0.45">
      <c r="H32" s="8">
        <f t="shared" si="7"/>
        <v>1</v>
      </c>
      <c r="I32" s="10">
        <f t="shared" si="8"/>
        <v>0.25</v>
      </c>
      <c r="J32" s="10">
        <f t="shared" si="5"/>
        <v>0.75</v>
      </c>
      <c r="K32" s="10">
        <f t="shared" si="5"/>
        <v>0</v>
      </c>
      <c r="L32" s="10">
        <f t="shared" si="5"/>
        <v>0</v>
      </c>
      <c r="M32" s="10">
        <f t="shared" si="5"/>
        <v>0.25</v>
      </c>
      <c r="N32" s="10">
        <f t="shared" si="5"/>
        <v>0.75</v>
      </c>
      <c r="O32" s="10">
        <f t="shared" si="5"/>
        <v>0</v>
      </c>
      <c r="P32" s="10">
        <f t="shared" si="5"/>
        <v>0</v>
      </c>
      <c r="Q32" s="10">
        <f t="shared" si="5"/>
        <v>0.75</v>
      </c>
      <c r="R32" s="10">
        <f t="shared" si="5"/>
        <v>0</v>
      </c>
      <c r="S32" s="10">
        <f t="shared" si="5"/>
        <v>0.25</v>
      </c>
      <c r="T32" s="10">
        <f t="shared" si="5"/>
        <v>0.25</v>
      </c>
      <c r="U32" s="10">
        <f t="shared" si="5"/>
        <v>0.75</v>
      </c>
      <c r="V32" s="10">
        <f t="shared" si="5"/>
        <v>0</v>
      </c>
      <c r="W32" s="10">
        <f t="shared" si="5"/>
        <v>0</v>
      </c>
      <c r="X32" s="10">
        <f t="shared" si="5"/>
        <v>0</v>
      </c>
      <c r="AC32" s="15"/>
    </row>
    <row r="33" spans="7:44" ht="23.4" x14ac:dyDescent="0.45">
      <c r="H33" s="8">
        <f t="shared" si="7"/>
        <v>4</v>
      </c>
      <c r="I33" s="10">
        <f t="shared" si="8"/>
        <v>0</v>
      </c>
      <c r="J33" s="10">
        <f t="shared" si="5"/>
        <v>0</v>
      </c>
      <c r="K33" s="10">
        <f t="shared" si="5"/>
        <v>0.5</v>
      </c>
      <c r="L33" s="10">
        <f t="shared" si="5"/>
        <v>0.5</v>
      </c>
      <c r="M33" s="10">
        <f t="shared" si="5"/>
        <v>0</v>
      </c>
      <c r="N33" s="10">
        <f t="shared" si="5"/>
        <v>0</v>
      </c>
      <c r="O33" s="10">
        <f t="shared" si="5"/>
        <v>0.5</v>
      </c>
      <c r="P33" s="10">
        <f t="shared" si="5"/>
        <v>0.5</v>
      </c>
      <c r="Q33" s="10">
        <f t="shared" si="5"/>
        <v>0</v>
      </c>
      <c r="R33" s="10">
        <f t="shared" si="5"/>
        <v>0.5</v>
      </c>
      <c r="S33" s="10">
        <f t="shared" si="5"/>
        <v>0</v>
      </c>
      <c r="T33" s="10">
        <f t="shared" si="5"/>
        <v>0</v>
      </c>
      <c r="U33" s="10">
        <f t="shared" si="5"/>
        <v>0</v>
      </c>
      <c r="V33" s="10">
        <f t="shared" si="5"/>
        <v>0.5</v>
      </c>
      <c r="W33" s="10">
        <f t="shared" si="5"/>
        <v>0.5</v>
      </c>
      <c r="X33" s="10">
        <f t="shared" si="5"/>
        <v>0.5</v>
      </c>
      <c r="AC33" s="15"/>
    </row>
    <row r="34" spans="7:44" ht="23.4" x14ac:dyDescent="0.45">
      <c r="H34" s="8">
        <f t="shared" si="7"/>
        <v>2</v>
      </c>
      <c r="I34" s="10">
        <f t="shared" si="8"/>
        <v>0.5</v>
      </c>
      <c r="J34" s="10">
        <f t="shared" si="5"/>
        <v>0</v>
      </c>
      <c r="K34" s="10">
        <f t="shared" si="5"/>
        <v>0.25</v>
      </c>
      <c r="L34" s="10">
        <f t="shared" si="5"/>
        <v>0.25</v>
      </c>
      <c r="M34" s="10">
        <f t="shared" si="5"/>
        <v>0.5</v>
      </c>
      <c r="N34" s="10">
        <f t="shared" si="5"/>
        <v>0</v>
      </c>
      <c r="O34" s="10">
        <f t="shared" si="5"/>
        <v>0.25</v>
      </c>
      <c r="P34" s="10">
        <f t="shared" si="5"/>
        <v>0.25</v>
      </c>
      <c r="Q34" s="10">
        <f t="shared" si="5"/>
        <v>0</v>
      </c>
      <c r="R34" s="10">
        <f t="shared" si="5"/>
        <v>0.25</v>
      </c>
      <c r="S34" s="10">
        <f t="shared" si="5"/>
        <v>0.5</v>
      </c>
      <c r="T34" s="10">
        <f t="shared" si="5"/>
        <v>0.5</v>
      </c>
      <c r="U34" s="10">
        <f t="shared" si="5"/>
        <v>0</v>
      </c>
      <c r="V34" s="10">
        <f t="shared" si="5"/>
        <v>0.25</v>
      </c>
      <c r="W34" s="10">
        <f t="shared" si="5"/>
        <v>0.25</v>
      </c>
      <c r="X34" s="10">
        <f t="shared" si="5"/>
        <v>0.25</v>
      </c>
      <c r="AC34" s="15"/>
    </row>
    <row r="35" spans="7:44" ht="23.4" x14ac:dyDescent="0.45">
      <c r="H35" s="8">
        <f t="shared" si="7"/>
        <v>2</v>
      </c>
      <c r="I35" s="10">
        <f t="shared" si="8"/>
        <v>0.5</v>
      </c>
      <c r="J35" s="10">
        <f t="shared" si="5"/>
        <v>0</v>
      </c>
      <c r="K35" s="10">
        <f t="shared" si="5"/>
        <v>0.25</v>
      </c>
      <c r="L35" s="10">
        <f t="shared" si="5"/>
        <v>0.25</v>
      </c>
      <c r="M35" s="10">
        <f t="shared" si="5"/>
        <v>0.5</v>
      </c>
      <c r="N35" s="10">
        <f t="shared" si="5"/>
        <v>0</v>
      </c>
      <c r="O35" s="10">
        <f t="shared" si="5"/>
        <v>0.25</v>
      </c>
      <c r="P35" s="10">
        <f t="shared" si="5"/>
        <v>0.25</v>
      </c>
      <c r="Q35" s="10">
        <f t="shared" si="5"/>
        <v>0</v>
      </c>
      <c r="R35" s="10">
        <f t="shared" si="5"/>
        <v>0.25</v>
      </c>
      <c r="S35" s="10">
        <f t="shared" si="5"/>
        <v>0.5</v>
      </c>
      <c r="T35" s="10">
        <f t="shared" si="5"/>
        <v>0.5</v>
      </c>
      <c r="U35" s="10">
        <f t="shared" si="5"/>
        <v>0</v>
      </c>
      <c r="V35" s="10">
        <f t="shared" si="5"/>
        <v>0.25</v>
      </c>
      <c r="W35" s="10">
        <f t="shared" si="5"/>
        <v>0.25</v>
      </c>
      <c r="X35" s="10">
        <f t="shared" si="5"/>
        <v>0.25</v>
      </c>
      <c r="AC35" s="15"/>
    </row>
    <row r="36" spans="7:44" ht="23.4" x14ac:dyDescent="0.45">
      <c r="H36" s="8">
        <f>E18</f>
        <v>3</v>
      </c>
      <c r="I36" s="10">
        <f t="shared" si="8"/>
        <v>0</v>
      </c>
      <c r="J36" s="10">
        <f t="shared" si="5"/>
        <v>0.33333333333333331</v>
      </c>
      <c r="K36" s="10">
        <f t="shared" si="5"/>
        <v>0.33333333333333331</v>
      </c>
      <c r="L36" s="10">
        <f t="shared" si="5"/>
        <v>0.33333333333333331</v>
      </c>
      <c r="M36" s="10">
        <f t="shared" si="5"/>
        <v>0</v>
      </c>
      <c r="N36" s="10">
        <f t="shared" si="5"/>
        <v>0.33333333333333331</v>
      </c>
      <c r="O36" s="10">
        <f t="shared" si="5"/>
        <v>0.33333333333333331</v>
      </c>
      <c r="P36" s="10">
        <f t="shared" si="5"/>
        <v>0.33333333333333331</v>
      </c>
      <c r="Q36" s="10">
        <f t="shared" si="5"/>
        <v>0.33333333333333331</v>
      </c>
      <c r="R36" s="10">
        <f t="shared" si="5"/>
        <v>0.33333333333333331</v>
      </c>
      <c r="S36" s="10">
        <f t="shared" si="5"/>
        <v>0</v>
      </c>
      <c r="T36" s="10">
        <f t="shared" si="5"/>
        <v>0</v>
      </c>
      <c r="U36" s="10">
        <f t="shared" si="5"/>
        <v>0.33333333333333331</v>
      </c>
      <c r="V36" s="10">
        <f t="shared" si="5"/>
        <v>0.33333333333333331</v>
      </c>
      <c r="W36" s="10">
        <f t="shared" si="5"/>
        <v>0.33333333333333331</v>
      </c>
      <c r="X36" s="10">
        <f t="shared" si="5"/>
        <v>0.33333333333333331</v>
      </c>
      <c r="AC36" s="15"/>
    </row>
    <row r="37" spans="7:44" ht="23.4" x14ac:dyDescent="0.45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AC37" s="15"/>
    </row>
    <row r="38" spans="7:44" ht="63" x14ac:dyDescent="1.35">
      <c r="G38" s="11"/>
      <c r="H38" s="11"/>
      <c r="I38" s="25" t="s">
        <v>86</v>
      </c>
      <c r="J38" s="25" t="s">
        <v>87</v>
      </c>
      <c r="K38" s="25" t="s">
        <v>88</v>
      </c>
      <c r="L38" s="25" t="s">
        <v>89</v>
      </c>
      <c r="M38" s="25" t="s">
        <v>90</v>
      </c>
      <c r="N38" s="25" t="s">
        <v>91</v>
      </c>
      <c r="O38" s="25" t="s">
        <v>92</v>
      </c>
      <c r="P38" s="25" t="s">
        <v>93</v>
      </c>
      <c r="Q38" s="25" t="s">
        <v>94</v>
      </c>
      <c r="R38" s="25" t="s">
        <v>95</v>
      </c>
      <c r="S38" s="25" t="s">
        <v>96</v>
      </c>
      <c r="T38" s="25" t="s">
        <v>97</v>
      </c>
      <c r="U38" s="25" t="s">
        <v>98</v>
      </c>
      <c r="V38" s="25" t="s">
        <v>99</v>
      </c>
      <c r="W38" s="25" t="s">
        <v>100</v>
      </c>
      <c r="X38" s="25" t="s">
        <v>101</v>
      </c>
      <c r="Y38" s="11"/>
      <c r="Z38" s="11"/>
      <c r="AC38" s="15"/>
    </row>
    <row r="39" spans="7:44" s="19" customFormat="1" ht="72" customHeight="1" x14ac:dyDescent="1.35">
      <c r="G39" s="18"/>
      <c r="H39" s="20"/>
      <c r="I39" s="25" t="s">
        <v>102</v>
      </c>
      <c r="J39" s="25" t="s">
        <v>103</v>
      </c>
      <c r="K39" s="25" t="s">
        <v>104</v>
      </c>
      <c r="L39" s="25" t="s">
        <v>105</v>
      </c>
      <c r="M39" s="25" t="s">
        <v>102</v>
      </c>
      <c r="N39" s="25" t="s">
        <v>103</v>
      </c>
      <c r="O39" s="25" t="s">
        <v>104</v>
      </c>
      <c r="P39" s="25" t="s">
        <v>104</v>
      </c>
      <c r="Q39" s="25" t="s">
        <v>103</v>
      </c>
      <c r="R39" s="25" t="s">
        <v>105</v>
      </c>
      <c r="S39" s="25" t="s">
        <v>102</v>
      </c>
      <c r="T39" s="25" t="s">
        <v>102</v>
      </c>
      <c r="U39" s="25" t="s">
        <v>103</v>
      </c>
      <c r="V39" s="25" t="s">
        <v>105</v>
      </c>
      <c r="W39" s="25" t="s">
        <v>105</v>
      </c>
      <c r="X39" s="25" t="s">
        <v>104</v>
      </c>
      <c r="Y39" s="18"/>
      <c r="Z39" s="18"/>
      <c r="AC39" s="17"/>
      <c r="AO39" s="18"/>
      <c r="AR39" s="18"/>
    </row>
    <row r="40" spans="7:44" ht="84" customHeight="1" x14ac:dyDescent="1.5">
      <c r="G40" s="25" t="s">
        <v>86</v>
      </c>
      <c r="H40" s="25" t="s">
        <v>102</v>
      </c>
      <c r="I40" s="38">
        <f t="shared" ref="I40:X40" si="13">I21</f>
        <v>0.25</v>
      </c>
      <c r="J40" s="38">
        <f t="shared" si="13"/>
        <v>0.75</v>
      </c>
      <c r="K40" s="38">
        <f t="shared" si="13"/>
        <v>0</v>
      </c>
      <c r="L40" s="38">
        <f t="shared" si="13"/>
        <v>0</v>
      </c>
      <c r="M40" s="38">
        <f t="shared" si="13"/>
        <v>0.25</v>
      </c>
      <c r="N40" s="38">
        <f t="shared" si="13"/>
        <v>0.75</v>
      </c>
      <c r="O40" s="38">
        <f t="shared" si="13"/>
        <v>0</v>
      </c>
      <c r="P40" s="38">
        <f t="shared" si="13"/>
        <v>0</v>
      </c>
      <c r="Q40" s="38">
        <f t="shared" si="13"/>
        <v>0.75</v>
      </c>
      <c r="R40" s="38">
        <f t="shared" si="13"/>
        <v>0</v>
      </c>
      <c r="S40" s="38">
        <f t="shared" si="13"/>
        <v>0.25</v>
      </c>
      <c r="T40" s="38">
        <f t="shared" si="13"/>
        <v>0.25</v>
      </c>
      <c r="U40" s="38">
        <f t="shared" si="13"/>
        <v>0.75</v>
      </c>
      <c r="V40" s="38">
        <f t="shared" si="13"/>
        <v>0</v>
      </c>
      <c r="W40" s="38">
        <f t="shared" si="13"/>
        <v>0</v>
      </c>
      <c r="X40" s="38">
        <f t="shared" si="13"/>
        <v>0</v>
      </c>
      <c r="Y40" s="11"/>
      <c r="Z40" s="11"/>
      <c r="AA40" s="24" t="s">
        <v>82</v>
      </c>
      <c r="AC40" s="15"/>
      <c r="AO40" s="11"/>
    </row>
    <row r="41" spans="7:44" ht="84" customHeight="1" x14ac:dyDescent="1.5">
      <c r="G41" s="25" t="s">
        <v>87</v>
      </c>
      <c r="H41" s="25" t="s">
        <v>103</v>
      </c>
      <c r="I41" s="38">
        <f t="shared" ref="I41:X41" si="14">I22</f>
        <v>0</v>
      </c>
      <c r="J41" s="38">
        <f t="shared" si="14"/>
        <v>0</v>
      </c>
      <c r="K41" s="38">
        <f t="shared" si="14"/>
        <v>0.5</v>
      </c>
      <c r="L41" s="38">
        <f t="shared" si="14"/>
        <v>0.5</v>
      </c>
      <c r="M41" s="38">
        <f t="shared" si="14"/>
        <v>0</v>
      </c>
      <c r="N41" s="38">
        <f t="shared" si="14"/>
        <v>0</v>
      </c>
      <c r="O41" s="38">
        <f t="shared" si="14"/>
        <v>0.5</v>
      </c>
      <c r="P41" s="38">
        <f t="shared" si="14"/>
        <v>0.5</v>
      </c>
      <c r="Q41" s="38">
        <f t="shared" si="14"/>
        <v>0</v>
      </c>
      <c r="R41" s="38">
        <f t="shared" si="14"/>
        <v>0.5</v>
      </c>
      <c r="S41" s="38">
        <f t="shared" si="14"/>
        <v>0</v>
      </c>
      <c r="T41" s="38">
        <f t="shared" si="14"/>
        <v>0</v>
      </c>
      <c r="U41" s="38">
        <f t="shared" si="14"/>
        <v>0</v>
      </c>
      <c r="V41" s="38">
        <f t="shared" si="14"/>
        <v>0.5</v>
      </c>
      <c r="W41" s="38">
        <f t="shared" si="14"/>
        <v>0.5</v>
      </c>
      <c r="X41" s="38">
        <f t="shared" si="14"/>
        <v>0.5</v>
      </c>
      <c r="Y41" s="11"/>
      <c r="Z41" s="11"/>
      <c r="AA41" s="24" t="s">
        <v>83</v>
      </c>
      <c r="AC41" s="15"/>
      <c r="AO41" s="11"/>
    </row>
    <row r="42" spans="7:44" ht="84" customHeight="1" x14ac:dyDescent="1.5">
      <c r="G42" s="25" t="s">
        <v>88</v>
      </c>
      <c r="H42" s="25" t="s">
        <v>104</v>
      </c>
      <c r="I42" s="38">
        <f t="shared" ref="I42:X42" si="15">I23</f>
        <v>0</v>
      </c>
      <c r="J42" s="38">
        <f t="shared" si="15"/>
        <v>0.33333333333333331</v>
      </c>
      <c r="K42" s="38">
        <f t="shared" si="15"/>
        <v>0.33333333333333331</v>
      </c>
      <c r="L42" s="38">
        <f t="shared" si="15"/>
        <v>0.33333333333333331</v>
      </c>
      <c r="M42" s="38">
        <f t="shared" si="15"/>
        <v>0</v>
      </c>
      <c r="N42" s="38">
        <f t="shared" si="15"/>
        <v>0.33333333333333331</v>
      </c>
      <c r="O42" s="38">
        <f t="shared" si="15"/>
        <v>0.33333333333333331</v>
      </c>
      <c r="P42" s="38">
        <f t="shared" si="15"/>
        <v>0.33333333333333331</v>
      </c>
      <c r="Q42" s="38">
        <f t="shared" si="15"/>
        <v>0.33333333333333331</v>
      </c>
      <c r="R42" s="38">
        <f t="shared" si="15"/>
        <v>0.33333333333333331</v>
      </c>
      <c r="S42" s="38">
        <f t="shared" si="15"/>
        <v>0</v>
      </c>
      <c r="T42" s="38">
        <f t="shared" si="15"/>
        <v>0</v>
      </c>
      <c r="U42" s="38">
        <f t="shared" si="15"/>
        <v>0.33333333333333331</v>
      </c>
      <c r="V42" s="38">
        <f t="shared" si="15"/>
        <v>0.33333333333333331</v>
      </c>
      <c r="W42" s="38">
        <f t="shared" si="15"/>
        <v>0.33333333333333331</v>
      </c>
      <c r="X42" s="38">
        <f t="shared" si="15"/>
        <v>0.33333333333333331</v>
      </c>
      <c r="Y42" s="11"/>
      <c r="Z42" s="11"/>
      <c r="AA42" s="24" t="s">
        <v>84</v>
      </c>
      <c r="AC42" s="15"/>
      <c r="AO42" s="11"/>
    </row>
    <row r="43" spans="7:44" ht="84" customHeight="1" x14ac:dyDescent="1.5">
      <c r="G43" s="25" t="s">
        <v>89</v>
      </c>
      <c r="H43" s="25" t="s">
        <v>105</v>
      </c>
      <c r="I43" s="38">
        <f t="shared" ref="I43:X43" si="16">I24</f>
        <v>0.5</v>
      </c>
      <c r="J43" s="38">
        <f t="shared" si="16"/>
        <v>0</v>
      </c>
      <c r="K43" s="38">
        <f t="shared" si="16"/>
        <v>0.25</v>
      </c>
      <c r="L43" s="38">
        <f t="shared" si="16"/>
        <v>0.25</v>
      </c>
      <c r="M43" s="38">
        <f t="shared" si="16"/>
        <v>0.5</v>
      </c>
      <c r="N43" s="38">
        <f t="shared" si="16"/>
        <v>0</v>
      </c>
      <c r="O43" s="38">
        <f t="shared" si="16"/>
        <v>0.25</v>
      </c>
      <c r="P43" s="38">
        <f t="shared" si="16"/>
        <v>0.25</v>
      </c>
      <c r="Q43" s="38">
        <f t="shared" si="16"/>
        <v>0</v>
      </c>
      <c r="R43" s="38">
        <f t="shared" si="16"/>
        <v>0.25</v>
      </c>
      <c r="S43" s="38">
        <f t="shared" si="16"/>
        <v>0.5</v>
      </c>
      <c r="T43" s="38">
        <f t="shared" si="16"/>
        <v>0.5</v>
      </c>
      <c r="U43" s="38">
        <f t="shared" si="16"/>
        <v>0</v>
      </c>
      <c r="V43" s="38">
        <f t="shared" si="16"/>
        <v>0.25</v>
      </c>
      <c r="W43" s="38">
        <f t="shared" si="16"/>
        <v>0.25</v>
      </c>
      <c r="X43" s="38">
        <f t="shared" si="16"/>
        <v>0.25</v>
      </c>
      <c r="Y43" s="11"/>
      <c r="Z43" s="11"/>
      <c r="AA43" s="24" t="s">
        <v>85</v>
      </c>
      <c r="AC43" s="15"/>
      <c r="AO43" s="11"/>
    </row>
    <row r="44" spans="7:44" ht="84" customHeight="1" x14ac:dyDescent="1.35">
      <c r="G44" s="25" t="s">
        <v>90</v>
      </c>
      <c r="H44" s="25" t="s">
        <v>102</v>
      </c>
      <c r="I44" s="38">
        <f t="shared" ref="I44:X44" si="17">I25</f>
        <v>0.25</v>
      </c>
      <c r="J44" s="38">
        <f t="shared" si="17"/>
        <v>0.75</v>
      </c>
      <c r="K44" s="38">
        <f t="shared" si="17"/>
        <v>0</v>
      </c>
      <c r="L44" s="38">
        <f t="shared" si="17"/>
        <v>0</v>
      </c>
      <c r="M44" s="38">
        <f t="shared" si="17"/>
        <v>0.25</v>
      </c>
      <c r="N44" s="38">
        <f t="shared" si="17"/>
        <v>0.75</v>
      </c>
      <c r="O44" s="38">
        <f t="shared" si="17"/>
        <v>0</v>
      </c>
      <c r="P44" s="38">
        <f t="shared" si="17"/>
        <v>0</v>
      </c>
      <c r="Q44" s="38">
        <f t="shared" si="17"/>
        <v>0.75</v>
      </c>
      <c r="R44" s="38">
        <f t="shared" si="17"/>
        <v>0</v>
      </c>
      <c r="S44" s="38">
        <f t="shared" si="17"/>
        <v>0.25</v>
      </c>
      <c r="T44" s="38">
        <f t="shared" si="17"/>
        <v>0.25</v>
      </c>
      <c r="U44" s="38">
        <f t="shared" si="17"/>
        <v>0.75</v>
      </c>
      <c r="V44" s="38">
        <f t="shared" si="17"/>
        <v>0</v>
      </c>
      <c r="W44" s="38">
        <f t="shared" si="17"/>
        <v>0</v>
      </c>
      <c r="X44" s="38">
        <f t="shared" si="17"/>
        <v>0</v>
      </c>
      <c r="Y44" s="11"/>
      <c r="Z44" s="11"/>
      <c r="AC44" s="15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7:44" ht="84" customHeight="1" x14ac:dyDescent="1.35">
      <c r="G45" s="25" t="s">
        <v>91</v>
      </c>
      <c r="H45" s="25" t="s">
        <v>103</v>
      </c>
      <c r="I45" s="38">
        <f t="shared" ref="I45:X45" si="18">I26</f>
        <v>0</v>
      </c>
      <c r="J45" s="38">
        <f t="shared" si="18"/>
        <v>0</v>
      </c>
      <c r="K45" s="38">
        <f t="shared" si="18"/>
        <v>0.5</v>
      </c>
      <c r="L45" s="38">
        <f t="shared" si="18"/>
        <v>0.5</v>
      </c>
      <c r="M45" s="38">
        <f t="shared" si="18"/>
        <v>0</v>
      </c>
      <c r="N45" s="38">
        <f t="shared" si="18"/>
        <v>0</v>
      </c>
      <c r="O45" s="38">
        <f t="shared" si="18"/>
        <v>0.5</v>
      </c>
      <c r="P45" s="38">
        <f t="shared" si="18"/>
        <v>0.5</v>
      </c>
      <c r="Q45" s="38">
        <f t="shared" si="18"/>
        <v>0</v>
      </c>
      <c r="R45" s="38">
        <f t="shared" si="18"/>
        <v>0.5</v>
      </c>
      <c r="S45" s="38">
        <f t="shared" si="18"/>
        <v>0</v>
      </c>
      <c r="T45" s="38">
        <f t="shared" si="18"/>
        <v>0</v>
      </c>
      <c r="U45" s="38">
        <f t="shared" si="18"/>
        <v>0</v>
      </c>
      <c r="V45" s="38">
        <f t="shared" si="18"/>
        <v>0.5</v>
      </c>
      <c r="W45" s="38">
        <f t="shared" si="18"/>
        <v>0.5</v>
      </c>
      <c r="X45" s="38">
        <f t="shared" si="18"/>
        <v>0.5</v>
      </c>
      <c r="Y45" s="11"/>
      <c r="Z45" s="11"/>
      <c r="AC45" s="16"/>
    </row>
    <row r="46" spans="7:44" ht="84" customHeight="1" x14ac:dyDescent="1.35">
      <c r="G46" s="25" t="s">
        <v>92</v>
      </c>
      <c r="H46" s="25" t="s">
        <v>104</v>
      </c>
      <c r="I46" s="38">
        <f t="shared" ref="I46:X46" si="19">I27</f>
        <v>0</v>
      </c>
      <c r="J46" s="38">
        <f t="shared" si="19"/>
        <v>0.33333333333333331</v>
      </c>
      <c r="K46" s="38">
        <f t="shared" si="19"/>
        <v>0.33333333333333331</v>
      </c>
      <c r="L46" s="38">
        <f t="shared" si="19"/>
        <v>0.33333333333333331</v>
      </c>
      <c r="M46" s="38">
        <f t="shared" si="19"/>
        <v>0</v>
      </c>
      <c r="N46" s="38">
        <f t="shared" si="19"/>
        <v>0.33333333333333331</v>
      </c>
      <c r="O46" s="38">
        <f t="shared" si="19"/>
        <v>0.33333333333333331</v>
      </c>
      <c r="P46" s="38">
        <f t="shared" si="19"/>
        <v>0.33333333333333331</v>
      </c>
      <c r="Q46" s="38">
        <f t="shared" si="19"/>
        <v>0.33333333333333331</v>
      </c>
      <c r="R46" s="38">
        <f t="shared" si="19"/>
        <v>0.33333333333333331</v>
      </c>
      <c r="S46" s="38">
        <f t="shared" si="19"/>
        <v>0</v>
      </c>
      <c r="T46" s="38">
        <f t="shared" si="19"/>
        <v>0</v>
      </c>
      <c r="U46" s="38">
        <f t="shared" si="19"/>
        <v>0.33333333333333331</v>
      </c>
      <c r="V46" s="38">
        <f t="shared" si="19"/>
        <v>0.33333333333333331</v>
      </c>
      <c r="W46" s="38">
        <f t="shared" si="19"/>
        <v>0.33333333333333331</v>
      </c>
      <c r="X46" s="38">
        <f t="shared" si="19"/>
        <v>0.33333333333333331</v>
      </c>
      <c r="Y46" s="11"/>
      <c r="Z46" s="11"/>
    </row>
    <row r="47" spans="7:44" ht="84" customHeight="1" x14ac:dyDescent="1.35">
      <c r="G47" s="25" t="s">
        <v>93</v>
      </c>
      <c r="H47" s="25" t="s">
        <v>104</v>
      </c>
      <c r="I47" s="38">
        <f t="shared" ref="I47:X47" si="20">I28</f>
        <v>0</v>
      </c>
      <c r="J47" s="38">
        <f t="shared" si="20"/>
        <v>0.33333333333333331</v>
      </c>
      <c r="K47" s="38">
        <f t="shared" si="20"/>
        <v>0.33333333333333331</v>
      </c>
      <c r="L47" s="38">
        <f t="shared" si="20"/>
        <v>0.33333333333333331</v>
      </c>
      <c r="M47" s="38">
        <f t="shared" si="20"/>
        <v>0</v>
      </c>
      <c r="N47" s="38">
        <f t="shared" si="20"/>
        <v>0.33333333333333331</v>
      </c>
      <c r="O47" s="38">
        <f t="shared" si="20"/>
        <v>0.33333333333333331</v>
      </c>
      <c r="P47" s="38">
        <f t="shared" si="20"/>
        <v>0.33333333333333331</v>
      </c>
      <c r="Q47" s="38">
        <f t="shared" si="20"/>
        <v>0.33333333333333331</v>
      </c>
      <c r="R47" s="38">
        <f t="shared" si="20"/>
        <v>0.33333333333333331</v>
      </c>
      <c r="S47" s="38">
        <f t="shared" si="20"/>
        <v>0</v>
      </c>
      <c r="T47" s="38">
        <f t="shared" si="20"/>
        <v>0</v>
      </c>
      <c r="U47" s="38">
        <f t="shared" si="20"/>
        <v>0.33333333333333331</v>
      </c>
      <c r="V47" s="38">
        <f t="shared" si="20"/>
        <v>0.33333333333333331</v>
      </c>
      <c r="W47" s="38">
        <f t="shared" si="20"/>
        <v>0.33333333333333331</v>
      </c>
      <c r="X47" s="38">
        <f t="shared" si="20"/>
        <v>0.33333333333333331</v>
      </c>
      <c r="Y47" s="11"/>
      <c r="Z47" s="11"/>
    </row>
    <row r="48" spans="7:44" ht="84" customHeight="1" x14ac:dyDescent="1.35">
      <c r="G48" s="25" t="s">
        <v>94</v>
      </c>
      <c r="H48" s="25" t="s">
        <v>103</v>
      </c>
      <c r="I48" s="38">
        <f t="shared" ref="I48:X48" si="21">I29</f>
        <v>0</v>
      </c>
      <c r="J48" s="38">
        <f t="shared" si="21"/>
        <v>0</v>
      </c>
      <c r="K48" s="38">
        <f t="shared" si="21"/>
        <v>0.5</v>
      </c>
      <c r="L48" s="38">
        <f t="shared" si="21"/>
        <v>0.5</v>
      </c>
      <c r="M48" s="38">
        <f t="shared" si="21"/>
        <v>0</v>
      </c>
      <c r="N48" s="38">
        <f t="shared" si="21"/>
        <v>0</v>
      </c>
      <c r="O48" s="38">
        <f t="shared" si="21"/>
        <v>0.5</v>
      </c>
      <c r="P48" s="38">
        <f t="shared" si="21"/>
        <v>0.5</v>
      </c>
      <c r="Q48" s="38">
        <f t="shared" si="21"/>
        <v>0</v>
      </c>
      <c r="R48" s="38">
        <f t="shared" si="21"/>
        <v>0.5</v>
      </c>
      <c r="S48" s="38">
        <f t="shared" si="21"/>
        <v>0</v>
      </c>
      <c r="T48" s="38">
        <f t="shared" si="21"/>
        <v>0</v>
      </c>
      <c r="U48" s="38">
        <f t="shared" si="21"/>
        <v>0</v>
      </c>
      <c r="V48" s="38">
        <f t="shared" si="21"/>
        <v>0.5</v>
      </c>
      <c r="W48" s="38">
        <f t="shared" si="21"/>
        <v>0.5</v>
      </c>
      <c r="X48" s="38">
        <f t="shared" si="21"/>
        <v>0.5</v>
      </c>
      <c r="Y48" s="11"/>
      <c r="Z48" s="11"/>
    </row>
    <row r="49" spans="7:26" ht="84" customHeight="1" x14ac:dyDescent="1.35">
      <c r="G49" s="25" t="s">
        <v>95</v>
      </c>
      <c r="H49" s="25" t="s">
        <v>105</v>
      </c>
      <c r="I49" s="38">
        <f t="shared" ref="I49:X49" si="22">I30</f>
        <v>0.5</v>
      </c>
      <c r="J49" s="38">
        <f t="shared" si="22"/>
        <v>0</v>
      </c>
      <c r="K49" s="38">
        <f t="shared" si="22"/>
        <v>0.25</v>
      </c>
      <c r="L49" s="38">
        <f t="shared" si="22"/>
        <v>0.25</v>
      </c>
      <c r="M49" s="38">
        <f t="shared" si="22"/>
        <v>0.5</v>
      </c>
      <c r="N49" s="38">
        <f t="shared" si="22"/>
        <v>0</v>
      </c>
      <c r="O49" s="38">
        <f t="shared" si="22"/>
        <v>0.25</v>
      </c>
      <c r="P49" s="38">
        <f t="shared" si="22"/>
        <v>0.25</v>
      </c>
      <c r="Q49" s="38">
        <f t="shared" si="22"/>
        <v>0</v>
      </c>
      <c r="R49" s="38">
        <f t="shared" si="22"/>
        <v>0.25</v>
      </c>
      <c r="S49" s="38">
        <f t="shared" si="22"/>
        <v>0.5</v>
      </c>
      <c r="T49" s="38">
        <f t="shared" si="22"/>
        <v>0.5</v>
      </c>
      <c r="U49" s="38">
        <f t="shared" si="22"/>
        <v>0</v>
      </c>
      <c r="V49" s="38">
        <f t="shared" si="22"/>
        <v>0.25</v>
      </c>
      <c r="W49" s="38">
        <f t="shared" si="22"/>
        <v>0.25</v>
      </c>
      <c r="X49" s="38">
        <f t="shared" si="22"/>
        <v>0.25</v>
      </c>
      <c r="Y49" s="11"/>
      <c r="Z49" s="11"/>
    </row>
    <row r="50" spans="7:26" ht="84" customHeight="1" x14ac:dyDescent="1.35">
      <c r="G50" s="25" t="s">
        <v>96</v>
      </c>
      <c r="H50" s="25" t="s">
        <v>102</v>
      </c>
      <c r="I50" s="38">
        <f t="shared" ref="I50:X50" si="23">I31</f>
        <v>0.25</v>
      </c>
      <c r="J50" s="38">
        <f t="shared" si="23"/>
        <v>0.75</v>
      </c>
      <c r="K50" s="38">
        <f t="shared" si="23"/>
        <v>0</v>
      </c>
      <c r="L50" s="38">
        <f t="shared" si="23"/>
        <v>0</v>
      </c>
      <c r="M50" s="38">
        <f t="shared" si="23"/>
        <v>0.25</v>
      </c>
      <c r="N50" s="38">
        <f t="shared" si="23"/>
        <v>0.75</v>
      </c>
      <c r="O50" s="38">
        <f t="shared" si="23"/>
        <v>0</v>
      </c>
      <c r="P50" s="38">
        <f t="shared" si="23"/>
        <v>0</v>
      </c>
      <c r="Q50" s="38">
        <f t="shared" si="23"/>
        <v>0.75</v>
      </c>
      <c r="R50" s="38">
        <f t="shared" si="23"/>
        <v>0</v>
      </c>
      <c r="S50" s="38">
        <f t="shared" si="23"/>
        <v>0.25</v>
      </c>
      <c r="T50" s="38">
        <f t="shared" si="23"/>
        <v>0.25</v>
      </c>
      <c r="U50" s="38">
        <f t="shared" si="23"/>
        <v>0.75</v>
      </c>
      <c r="V50" s="38">
        <f t="shared" si="23"/>
        <v>0</v>
      </c>
      <c r="W50" s="38">
        <f t="shared" si="23"/>
        <v>0</v>
      </c>
      <c r="X50" s="38">
        <f t="shared" si="23"/>
        <v>0</v>
      </c>
      <c r="Y50" s="11"/>
      <c r="Z50" s="11"/>
    </row>
    <row r="51" spans="7:26" ht="84" customHeight="1" x14ac:dyDescent="1.35">
      <c r="G51" s="25" t="s">
        <v>97</v>
      </c>
      <c r="H51" s="25" t="s">
        <v>102</v>
      </c>
      <c r="I51" s="38">
        <f t="shared" ref="I51:X51" si="24">I32</f>
        <v>0.25</v>
      </c>
      <c r="J51" s="38">
        <f t="shared" si="24"/>
        <v>0.75</v>
      </c>
      <c r="K51" s="38">
        <f t="shared" si="24"/>
        <v>0</v>
      </c>
      <c r="L51" s="38">
        <f t="shared" si="24"/>
        <v>0</v>
      </c>
      <c r="M51" s="38">
        <f t="shared" si="24"/>
        <v>0.25</v>
      </c>
      <c r="N51" s="38">
        <f t="shared" si="24"/>
        <v>0.75</v>
      </c>
      <c r="O51" s="38">
        <f t="shared" si="24"/>
        <v>0</v>
      </c>
      <c r="P51" s="38">
        <f t="shared" si="24"/>
        <v>0</v>
      </c>
      <c r="Q51" s="38">
        <f t="shared" si="24"/>
        <v>0.75</v>
      </c>
      <c r="R51" s="38">
        <f t="shared" si="24"/>
        <v>0</v>
      </c>
      <c r="S51" s="38">
        <f t="shared" si="24"/>
        <v>0.25</v>
      </c>
      <c r="T51" s="38">
        <f t="shared" si="24"/>
        <v>0.25</v>
      </c>
      <c r="U51" s="38">
        <f t="shared" si="24"/>
        <v>0.75</v>
      </c>
      <c r="V51" s="38">
        <f t="shared" si="24"/>
        <v>0</v>
      </c>
      <c r="W51" s="38">
        <f t="shared" si="24"/>
        <v>0</v>
      </c>
      <c r="X51" s="38">
        <f t="shared" si="24"/>
        <v>0</v>
      </c>
      <c r="Y51" s="11"/>
      <c r="Z51" s="11"/>
    </row>
    <row r="52" spans="7:26" ht="84" customHeight="1" x14ac:dyDescent="1.35">
      <c r="G52" s="25" t="s">
        <v>98</v>
      </c>
      <c r="H52" s="25" t="s">
        <v>103</v>
      </c>
      <c r="I52" s="38">
        <f t="shared" ref="I52:X52" si="25">I33</f>
        <v>0</v>
      </c>
      <c r="J52" s="38">
        <f t="shared" si="25"/>
        <v>0</v>
      </c>
      <c r="K52" s="38">
        <f t="shared" si="25"/>
        <v>0.5</v>
      </c>
      <c r="L52" s="38">
        <f t="shared" si="25"/>
        <v>0.5</v>
      </c>
      <c r="M52" s="38">
        <f t="shared" si="25"/>
        <v>0</v>
      </c>
      <c r="N52" s="38">
        <f t="shared" si="25"/>
        <v>0</v>
      </c>
      <c r="O52" s="38">
        <f t="shared" si="25"/>
        <v>0.5</v>
      </c>
      <c r="P52" s="38">
        <f t="shared" si="25"/>
        <v>0.5</v>
      </c>
      <c r="Q52" s="38">
        <f t="shared" si="25"/>
        <v>0</v>
      </c>
      <c r="R52" s="38">
        <f t="shared" si="25"/>
        <v>0.5</v>
      </c>
      <c r="S52" s="38">
        <f t="shared" si="25"/>
        <v>0</v>
      </c>
      <c r="T52" s="38">
        <f t="shared" si="25"/>
        <v>0</v>
      </c>
      <c r="U52" s="38">
        <f t="shared" si="25"/>
        <v>0</v>
      </c>
      <c r="V52" s="38">
        <f t="shared" si="25"/>
        <v>0.5</v>
      </c>
      <c r="W52" s="38">
        <f t="shared" si="25"/>
        <v>0.5</v>
      </c>
      <c r="X52" s="38">
        <f t="shared" si="25"/>
        <v>0.5</v>
      </c>
      <c r="Y52" s="11"/>
      <c r="Z52" s="11"/>
    </row>
    <row r="53" spans="7:26" ht="84" customHeight="1" x14ac:dyDescent="1.35">
      <c r="G53" s="25" t="s">
        <v>99</v>
      </c>
      <c r="H53" s="25" t="s">
        <v>105</v>
      </c>
      <c r="I53" s="38">
        <f t="shared" ref="I53:X53" si="26">I34</f>
        <v>0.5</v>
      </c>
      <c r="J53" s="38">
        <f t="shared" si="26"/>
        <v>0</v>
      </c>
      <c r="K53" s="38">
        <f t="shared" si="26"/>
        <v>0.25</v>
      </c>
      <c r="L53" s="38">
        <f t="shared" si="26"/>
        <v>0.25</v>
      </c>
      <c r="M53" s="38">
        <f t="shared" si="26"/>
        <v>0.5</v>
      </c>
      <c r="N53" s="38">
        <f t="shared" si="26"/>
        <v>0</v>
      </c>
      <c r="O53" s="38">
        <f t="shared" si="26"/>
        <v>0.25</v>
      </c>
      <c r="P53" s="38">
        <f t="shared" si="26"/>
        <v>0.25</v>
      </c>
      <c r="Q53" s="38">
        <f t="shared" si="26"/>
        <v>0</v>
      </c>
      <c r="R53" s="38">
        <f t="shared" si="26"/>
        <v>0.25</v>
      </c>
      <c r="S53" s="38">
        <f t="shared" si="26"/>
        <v>0.5</v>
      </c>
      <c r="T53" s="38">
        <f t="shared" si="26"/>
        <v>0.5</v>
      </c>
      <c r="U53" s="38">
        <f t="shared" si="26"/>
        <v>0</v>
      </c>
      <c r="V53" s="38">
        <f t="shared" si="26"/>
        <v>0.25</v>
      </c>
      <c r="W53" s="38">
        <f t="shared" si="26"/>
        <v>0.25</v>
      </c>
      <c r="X53" s="38">
        <f t="shared" si="26"/>
        <v>0.25</v>
      </c>
      <c r="Y53" s="11"/>
      <c r="Z53" s="11"/>
    </row>
    <row r="54" spans="7:26" ht="84" customHeight="1" x14ac:dyDescent="1.35">
      <c r="G54" s="25" t="s">
        <v>100</v>
      </c>
      <c r="H54" s="25" t="s">
        <v>105</v>
      </c>
      <c r="I54" s="38">
        <f t="shared" ref="I54:X54" si="27">I35</f>
        <v>0.5</v>
      </c>
      <c r="J54" s="38">
        <f t="shared" si="27"/>
        <v>0</v>
      </c>
      <c r="K54" s="38">
        <f t="shared" si="27"/>
        <v>0.25</v>
      </c>
      <c r="L54" s="38">
        <f t="shared" si="27"/>
        <v>0.25</v>
      </c>
      <c r="M54" s="38">
        <f t="shared" si="27"/>
        <v>0.5</v>
      </c>
      <c r="N54" s="38">
        <f t="shared" si="27"/>
        <v>0</v>
      </c>
      <c r="O54" s="38">
        <f t="shared" si="27"/>
        <v>0.25</v>
      </c>
      <c r="P54" s="38">
        <f t="shared" si="27"/>
        <v>0.25</v>
      </c>
      <c r="Q54" s="38">
        <f t="shared" si="27"/>
        <v>0</v>
      </c>
      <c r="R54" s="38">
        <f t="shared" si="27"/>
        <v>0.25</v>
      </c>
      <c r="S54" s="38">
        <f t="shared" si="27"/>
        <v>0.5</v>
      </c>
      <c r="T54" s="38">
        <f t="shared" si="27"/>
        <v>0.5</v>
      </c>
      <c r="U54" s="38">
        <f t="shared" si="27"/>
        <v>0</v>
      </c>
      <c r="V54" s="38">
        <f t="shared" si="27"/>
        <v>0.25</v>
      </c>
      <c r="W54" s="38">
        <f t="shared" si="27"/>
        <v>0.25</v>
      </c>
      <c r="X54" s="38">
        <f t="shared" si="27"/>
        <v>0.25</v>
      </c>
      <c r="Y54" s="11"/>
      <c r="Z54" s="11"/>
    </row>
    <row r="55" spans="7:26" ht="84" customHeight="1" x14ac:dyDescent="1.35">
      <c r="G55" s="25" t="s">
        <v>101</v>
      </c>
      <c r="H55" s="25" t="s">
        <v>104</v>
      </c>
      <c r="I55" s="38">
        <f t="shared" ref="I55:X55" si="28">I36</f>
        <v>0</v>
      </c>
      <c r="J55" s="38">
        <f t="shared" si="28"/>
        <v>0.33333333333333331</v>
      </c>
      <c r="K55" s="38">
        <f t="shared" si="28"/>
        <v>0.33333333333333331</v>
      </c>
      <c r="L55" s="38">
        <f t="shared" si="28"/>
        <v>0.33333333333333331</v>
      </c>
      <c r="M55" s="38">
        <f t="shared" si="28"/>
        <v>0</v>
      </c>
      <c r="N55" s="38">
        <f t="shared" si="28"/>
        <v>0.33333333333333331</v>
      </c>
      <c r="O55" s="38">
        <f t="shared" si="28"/>
        <v>0.33333333333333331</v>
      </c>
      <c r="P55" s="38">
        <f t="shared" si="28"/>
        <v>0.33333333333333331</v>
      </c>
      <c r="Q55" s="38">
        <f t="shared" si="28"/>
        <v>0.33333333333333331</v>
      </c>
      <c r="R55" s="38">
        <f t="shared" si="28"/>
        <v>0.33333333333333331</v>
      </c>
      <c r="S55" s="38">
        <f t="shared" si="28"/>
        <v>0</v>
      </c>
      <c r="T55" s="38">
        <f t="shared" si="28"/>
        <v>0</v>
      </c>
      <c r="U55" s="38">
        <f t="shared" si="28"/>
        <v>0.33333333333333331</v>
      </c>
      <c r="V55" s="38">
        <f t="shared" si="28"/>
        <v>0.33333333333333331</v>
      </c>
      <c r="W55" s="38">
        <f t="shared" si="28"/>
        <v>0.33333333333333331</v>
      </c>
      <c r="X55" s="38">
        <f t="shared" si="28"/>
        <v>0.33333333333333331</v>
      </c>
      <c r="Y55" s="11"/>
      <c r="Z55" s="11"/>
    </row>
    <row r="56" spans="7:26" s="11" customFormat="1" ht="27.6" customHeight="1" x14ac:dyDescent="0.3">
      <c r="H56" s="5"/>
    </row>
    <row r="57" spans="7:26" s="11" customFormat="1" x14ac:dyDescent="0.3"/>
    <row r="67" spans="33:43" ht="46.8" customHeight="1" x14ac:dyDescent="0.3">
      <c r="AG67" s="11"/>
      <c r="AH67" s="12" t="s">
        <v>58</v>
      </c>
      <c r="AI67" s="12" t="s">
        <v>59</v>
      </c>
      <c r="AJ67" s="12" t="s">
        <v>60</v>
      </c>
      <c r="AK67" s="12" t="s">
        <v>61</v>
      </c>
      <c r="AL67" s="11"/>
      <c r="AM67" s="11"/>
      <c r="AN67" s="12" t="s">
        <v>58</v>
      </c>
      <c r="AO67" s="12" t="s">
        <v>59</v>
      </c>
      <c r="AP67" s="12" t="s">
        <v>60</v>
      </c>
      <c r="AQ67" s="12" t="s">
        <v>61</v>
      </c>
    </row>
    <row r="68" spans="33:43" ht="46.8" customHeight="1" x14ac:dyDescent="0.3">
      <c r="AG68" s="12" t="s">
        <v>54</v>
      </c>
      <c r="AH68" s="13">
        <v>1</v>
      </c>
      <c r="AI68" s="13">
        <v>0</v>
      </c>
      <c r="AJ68" s="13">
        <v>0</v>
      </c>
      <c r="AK68" s="13">
        <v>3</v>
      </c>
      <c r="AL68" s="11"/>
      <c r="AM68" s="12" t="s">
        <v>54</v>
      </c>
      <c r="AN68" s="14">
        <v>0.25</v>
      </c>
      <c r="AO68" s="14">
        <v>0</v>
      </c>
      <c r="AP68" s="14">
        <v>0</v>
      </c>
      <c r="AQ68" s="14">
        <v>0.75</v>
      </c>
    </row>
    <row r="69" spans="33:43" ht="46.8" customHeight="1" x14ac:dyDescent="0.3">
      <c r="AG69" s="12" t="s">
        <v>55</v>
      </c>
      <c r="AH69" s="13">
        <v>2</v>
      </c>
      <c r="AI69" s="13">
        <v>1</v>
      </c>
      <c r="AJ69" s="13">
        <v>1</v>
      </c>
      <c r="AK69" s="13">
        <v>0</v>
      </c>
      <c r="AL69" s="11"/>
      <c r="AM69" s="12" t="s">
        <v>55</v>
      </c>
      <c r="AN69" s="14">
        <v>0.5</v>
      </c>
      <c r="AO69" s="14">
        <v>0.25</v>
      </c>
      <c r="AP69" s="14">
        <v>0.25</v>
      </c>
      <c r="AQ69" s="14">
        <v>0</v>
      </c>
    </row>
    <row r="70" spans="33:43" ht="46.8" customHeight="1" x14ac:dyDescent="0.3">
      <c r="AG70" s="12" t="s">
        <v>56</v>
      </c>
      <c r="AH70" s="13">
        <v>0</v>
      </c>
      <c r="AI70" s="13">
        <v>1</v>
      </c>
      <c r="AJ70" s="13">
        <v>1</v>
      </c>
      <c r="AK70" s="13">
        <v>1</v>
      </c>
      <c r="AL70" s="11"/>
      <c r="AM70" s="12" t="s">
        <v>56</v>
      </c>
      <c r="AN70" s="14">
        <v>0</v>
      </c>
      <c r="AO70" s="14">
        <v>0.33333333333333331</v>
      </c>
      <c r="AP70" s="14">
        <v>0.33333333333333331</v>
      </c>
      <c r="AQ70" s="14">
        <v>0.33333333333333331</v>
      </c>
    </row>
    <row r="71" spans="33:43" ht="46.8" customHeight="1" x14ac:dyDescent="0.3">
      <c r="AG71" s="12" t="s">
        <v>57</v>
      </c>
      <c r="AH71" s="13">
        <v>0</v>
      </c>
      <c r="AI71" s="13">
        <v>2</v>
      </c>
      <c r="AJ71" s="13">
        <v>2</v>
      </c>
      <c r="AK71" s="13">
        <v>0</v>
      </c>
      <c r="AL71" s="11"/>
      <c r="AM71" s="12" t="s">
        <v>57</v>
      </c>
      <c r="AN71" s="14">
        <v>0</v>
      </c>
      <c r="AO71" s="14">
        <v>0.5</v>
      </c>
      <c r="AP71" s="14">
        <v>0.5</v>
      </c>
      <c r="AQ71" s="14">
        <v>0</v>
      </c>
    </row>
    <row r="72" spans="33:43" s="11" customFormat="1" ht="17.399999999999999" customHeight="1" x14ac:dyDescent="0.3"/>
  </sheetData>
  <sortState ref="C21:C35">
    <sortCondition ref="C21"/>
  </sortState>
  <phoneticPr fontId="6" type="noConversion"/>
  <conditionalFormatting sqref="I21:X37">
    <cfRule type="colorScale" priority="2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I40:X5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zoomScale="55" zoomScaleNormal="55" workbookViewId="0">
      <selection activeCell="AF26" sqref="AF26"/>
    </sheetView>
  </sheetViews>
  <sheetFormatPr defaultRowHeight="21" x14ac:dyDescent="0.4"/>
  <cols>
    <col min="1" max="1" width="8.88671875" style="22" customWidth="1"/>
    <col min="2" max="2" width="5.88671875" style="22" customWidth="1"/>
    <col min="3" max="17" width="8.88671875" style="22"/>
    <col min="18" max="18" width="11.6640625" style="22" customWidth="1"/>
    <col min="19" max="19" width="8.88671875" style="22"/>
    <col min="20" max="32" width="5.109375" style="22" customWidth="1"/>
    <col min="33" max="33" width="2.6640625" style="22" customWidth="1"/>
    <col min="34" max="16384" width="8.88671875" style="22"/>
  </cols>
  <sheetData>
    <row r="1" spans="1:28" ht="21.6" thickBot="1" x14ac:dyDescent="0.4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8" x14ac:dyDescent="0.4">
      <c r="A2" s="21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8"/>
    </row>
    <row r="3" spans="1:28" ht="28.2" customHeight="1" x14ac:dyDescent="0.4">
      <c r="A3" s="21"/>
      <c r="B3" s="29"/>
      <c r="C3" s="30" t="s">
        <v>63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1"/>
      <c r="R3" s="23"/>
      <c r="S3" s="30" t="s">
        <v>106</v>
      </c>
      <c r="T3" s="23"/>
      <c r="U3" s="23"/>
      <c r="V3" s="23"/>
      <c r="W3" s="23"/>
      <c r="X3" s="23"/>
      <c r="Y3" s="23"/>
      <c r="Z3" s="23"/>
      <c r="AA3" s="23"/>
      <c r="AB3" s="31"/>
    </row>
    <row r="4" spans="1:28" ht="28.2" customHeight="1" x14ac:dyDescent="0.4">
      <c r="A4" s="21"/>
      <c r="B4" s="29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31"/>
    </row>
    <row r="5" spans="1:28" ht="28.2" customHeight="1" x14ac:dyDescent="0.4">
      <c r="A5" s="21"/>
      <c r="B5" s="2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2"/>
    </row>
    <row r="6" spans="1:28" ht="28.2" customHeight="1" x14ac:dyDescent="0.4">
      <c r="A6" s="21"/>
      <c r="B6" s="29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32"/>
    </row>
    <row r="7" spans="1:28" ht="28.2" customHeight="1" x14ac:dyDescent="0.4">
      <c r="A7" s="21"/>
      <c r="B7" s="2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32"/>
    </row>
    <row r="8" spans="1:28" ht="28.2" customHeight="1" x14ac:dyDescent="0.4">
      <c r="A8" s="21"/>
      <c r="B8" s="2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32"/>
    </row>
    <row r="9" spans="1:28" ht="28.2" customHeight="1" x14ac:dyDescent="0.4">
      <c r="A9" s="21"/>
      <c r="B9" s="2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32"/>
    </row>
    <row r="10" spans="1:28" ht="28.2" customHeight="1" x14ac:dyDescent="0.4">
      <c r="A10" s="21"/>
      <c r="B10" s="2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32"/>
    </row>
    <row r="11" spans="1:28" ht="28.2" customHeight="1" x14ac:dyDescent="0.4">
      <c r="A11" s="21"/>
      <c r="B11" s="2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32"/>
    </row>
    <row r="12" spans="1:28" ht="28.2" customHeight="1" x14ac:dyDescent="0.4">
      <c r="A12" s="21"/>
      <c r="B12" s="2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32"/>
    </row>
    <row r="13" spans="1:28" ht="28.2" customHeight="1" x14ac:dyDescent="0.4">
      <c r="A13" s="21"/>
      <c r="B13" s="2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32"/>
    </row>
    <row r="14" spans="1:28" ht="28.2" customHeight="1" x14ac:dyDescent="0.4">
      <c r="A14" s="21"/>
      <c r="B14" s="2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32"/>
    </row>
    <row r="15" spans="1:28" ht="28.2" customHeight="1" x14ac:dyDescent="0.4">
      <c r="A15" s="21"/>
      <c r="B15" s="2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32"/>
    </row>
    <row r="16" spans="1:28" x14ac:dyDescent="0.4">
      <c r="A16" s="21"/>
      <c r="B16" s="2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32"/>
    </row>
    <row r="17" spans="1:28" x14ac:dyDescent="0.4">
      <c r="A17" s="21"/>
      <c r="B17" s="29"/>
      <c r="C17" s="33" t="s">
        <v>80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33"/>
      <c r="T17" s="21"/>
      <c r="U17" s="21"/>
      <c r="V17" s="21"/>
      <c r="W17" s="21"/>
      <c r="X17" s="21"/>
      <c r="Y17" s="21"/>
      <c r="Z17" s="21"/>
      <c r="AA17" s="21"/>
      <c r="AB17" s="32"/>
    </row>
    <row r="18" spans="1:28" x14ac:dyDescent="0.4">
      <c r="A18" s="21"/>
      <c r="B18" s="29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33"/>
      <c r="T18" s="21"/>
      <c r="U18" s="21"/>
      <c r="V18" s="21"/>
      <c r="W18" s="21"/>
      <c r="X18" s="21"/>
      <c r="Y18" s="21"/>
      <c r="Z18" s="21"/>
      <c r="AA18" s="21"/>
      <c r="AB18" s="32"/>
    </row>
    <row r="19" spans="1:28" x14ac:dyDescent="0.4">
      <c r="A19" s="21"/>
      <c r="B19" s="2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32"/>
    </row>
    <row r="20" spans="1:28" x14ac:dyDescent="0.4">
      <c r="A20" s="21"/>
      <c r="B20" s="2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32"/>
    </row>
    <row r="21" spans="1:28" ht="21" customHeight="1" x14ac:dyDescent="0.4">
      <c r="A21" s="21"/>
      <c r="B21" s="29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30" t="s">
        <v>107</v>
      </c>
      <c r="T21" s="30"/>
      <c r="U21" s="30"/>
      <c r="V21" s="30"/>
      <c r="W21" s="30"/>
      <c r="X21" s="30"/>
      <c r="Y21" s="30"/>
      <c r="Z21" s="30"/>
      <c r="AA21" s="21"/>
      <c r="AB21" s="32"/>
    </row>
    <row r="22" spans="1:28" x14ac:dyDescent="0.4">
      <c r="A22" s="21"/>
      <c r="B22" s="2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30"/>
      <c r="T22" s="30"/>
      <c r="U22" s="30"/>
      <c r="V22" s="30"/>
      <c r="W22" s="30"/>
      <c r="X22" s="30"/>
      <c r="Y22" s="30"/>
      <c r="Z22" s="30"/>
      <c r="AA22" s="21"/>
      <c r="AB22" s="32"/>
    </row>
    <row r="23" spans="1:28" x14ac:dyDescent="0.4">
      <c r="A23" s="21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32"/>
    </row>
    <row r="24" spans="1:28" x14ac:dyDescent="0.4">
      <c r="A24" s="21"/>
      <c r="B24" s="2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32"/>
    </row>
    <row r="25" spans="1:28" x14ac:dyDescent="0.4">
      <c r="B25" s="29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32"/>
    </row>
    <row r="26" spans="1:28" x14ac:dyDescent="0.4">
      <c r="B26" s="2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32"/>
    </row>
    <row r="27" spans="1:28" x14ac:dyDescent="0.4">
      <c r="B27" s="2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32"/>
    </row>
    <row r="28" spans="1:28" x14ac:dyDescent="0.4">
      <c r="B28" s="2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32"/>
    </row>
    <row r="29" spans="1:28" x14ac:dyDescent="0.4">
      <c r="B29" s="2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32"/>
    </row>
    <row r="30" spans="1:28" x14ac:dyDescent="0.4">
      <c r="B30" s="2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32"/>
    </row>
    <row r="31" spans="1:28" x14ac:dyDescent="0.4">
      <c r="B31" s="2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32"/>
    </row>
    <row r="32" spans="1:28" x14ac:dyDescent="0.4">
      <c r="B32" s="29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32"/>
    </row>
    <row r="33" spans="2:28" ht="33.6" x14ac:dyDescent="0.75">
      <c r="B33" s="29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34" t="s">
        <v>81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32"/>
    </row>
    <row r="34" spans="2:28" x14ac:dyDescent="0.4">
      <c r="B34" s="29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32"/>
    </row>
    <row r="35" spans="2:28" x14ac:dyDescent="0.4">
      <c r="B35" s="29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32"/>
    </row>
    <row r="36" spans="2:28" x14ac:dyDescent="0.4">
      <c r="B36" s="29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32"/>
    </row>
    <row r="37" spans="2:28" x14ac:dyDescent="0.4">
      <c r="B37" s="2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32"/>
    </row>
    <row r="38" spans="2:28" x14ac:dyDescent="0.4">
      <c r="B38" s="29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32"/>
    </row>
    <row r="39" spans="2:28" x14ac:dyDescent="0.4">
      <c r="B39" s="2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32"/>
    </row>
    <row r="40" spans="2:28" x14ac:dyDescent="0.4">
      <c r="B40" s="29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32"/>
    </row>
    <row r="41" spans="2:28" x14ac:dyDescent="0.4">
      <c r="B41" s="29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32"/>
    </row>
    <row r="42" spans="2:28" x14ac:dyDescent="0.4">
      <c r="B42" s="2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32"/>
    </row>
    <row r="43" spans="2:28" x14ac:dyDescent="0.4">
      <c r="B43" s="2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32"/>
    </row>
    <row r="44" spans="2:28" x14ac:dyDescent="0.4">
      <c r="B44" s="29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32"/>
    </row>
    <row r="45" spans="2:28" ht="21.6" thickBot="1" x14ac:dyDescent="0.45"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44</v>
      </c>
      <c r="E1" t="s">
        <v>26</v>
      </c>
    </row>
    <row r="2" spans="1:7" ht="15.6" x14ac:dyDescent="0.35">
      <c r="A2" t="s">
        <v>19</v>
      </c>
      <c r="B2">
        <v>1</v>
      </c>
      <c r="E2" t="s">
        <v>45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30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31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32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33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34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29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40</v>
      </c>
      <c r="T18" t="s">
        <v>41</v>
      </c>
      <c r="U18" t="s">
        <v>14</v>
      </c>
      <c r="V18" t="s">
        <v>15</v>
      </c>
      <c r="W18" t="s">
        <v>16</v>
      </c>
      <c r="X18" t="s">
        <v>17</v>
      </c>
      <c r="Y18" t="s">
        <v>42</v>
      </c>
      <c r="Z18" t="s">
        <v>43</v>
      </c>
      <c r="AA18" t="s">
        <v>36</v>
      </c>
      <c r="AB18" t="s">
        <v>37</v>
      </c>
      <c r="AC18" t="s">
        <v>38</v>
      </c>
      <c r="AD18" t="s">
        <v>39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44</v>
      </c>
      <c r="Z23" t="s">
        <v>26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45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30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31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32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33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34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35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36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37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38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39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"/>
      <c r="M39" s="4" t="s">
        <v>2</v>
      </c>
      <c r="N39" s="4" t="s">
        <v>3</v>
      </c>
      <c r="O39" s="4" t="s">
        <v>4</v>
      </c>
      <c r="P39" s="4" t="s">
        <v>5</v>
      </c>
      <c r="Q39" s="4" t="s">
        <v>27</v>
      </c>
      <c r="R39" s="4" t="s">
        <v>28</v>
      </c>
      <c r="S39" s="2"/>
      <c r="AG39" t="s">
        <v>29</v>
      </c>
    </row>
    <row r="40" spans="12:39" ht="43.8" customHeight="1" x14ac:dyDescent="0.35">
      <c r="L40" s="4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3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4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3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4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3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4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3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4" t="s">
        <v>27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3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4" t="s">
        <v>28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3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"/>
      <c r="M46" s="3"/>
      <c r="N46" s="3"/>
      <c r="O46" s="3"/>
      <c r="P46" s="3"/>
      <c r="Q46" s="3"/>
      <c r="R46" s="3"/>
      <c r="S46" s="3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MTF</vt:lpstr>
      <vt:lpstr>visuals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2019-06-21T13:21:00Z</dcterms:modified>
</cp:coreProperties>
</file>