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480" yWindow="30" windowWidth="18195" windowHeight="12075" tabRatio="710"/>
  </bookViews>
  <sheets>
    <sheet name="plots" sheetId="40" r:id="rId1"/>
    <sheet name="data" sheetId="37" r:id="rId2"/>
  </sheets>
  <definedNames>
    <definedName name="_xlnm.Print_Area" localSheetId="0">plots!$A$1:$I$50</definedName>
  </definedNames>
  <calcPr calcId="145621"/>
</workbook>
</file>

<file path=xl/calcChain.xml><?xml version="1.0" encoding="utf-8"?>
<calcChain xmlns="http://schemas.openxmlformats.org/spreadsheetml/2006/main">
  <c r="R5" i="37"/>
  <c r="R6"/>
  <c r="R7"/>
  <c r="R8"/>
  <c r="R9"/>
  <c r="R10"/>
  <c r="R11"/>
  <c r="R12"/>
  <c r="R13"/>
  <c r="R14"/>
  <c r="R15"/>
  <c r="R16"/>
  <c r="R17"/>
  <c r="R18"/>
  <c r="R19"/>
  <c r="R20"/>
  <c r="R21"/>
  <c r="R22"/>
  <c r="R4"/>
  <c r="Q5"/>
  <c r="Q6"/>
  <c r="Q7"/>
  <c r="Q8"/>
  <c r="Q9"/>
  <c r="Q10"/>
  <c r="Q11"/>
  <c r="Q12"/>
  <c r="Q13"/>
  <c r="Q14"/>
  <c r="Q15"/>
  <c r="Q16"/>
  <c r="Q17"/>
  <c r="Q18"/>
  <c r="Q19"/>
  <c r="Q20"/>
  <c r="Q21"/>
  <c r="Q22"/>
  <c r="Q4"/>
  <c r="W5"/>
  <c r="W6"/>
  <c r="W7"/>
  <c r="W8"/>
  <c r="W9"/>
  <c r="W10"/>
  <c r="W11"/>
  <c r="W12"/>
  <c r="W13"/>
  <c r="W14"/>
  <c r="W15"/>
  <c r="W16"/>
  <c r="W17"/>
  <c r="W18"/>
  <c r="W19"/>
  <c r="W20"/>
  <c r="W21"/>
  <c r="W22"/>
  <c r="W4"/>
  <c r="V5"/>
  <c r="V6"/>
  <c r="V7"/>
  <c r="V8"/>
  <c r="V9"/>
  <c r="V10"/>
  <c r="V11"/>
  <c r="V12"/>
  <c r="V13"/>
  <c r="V14"/>
  <c r="V15"/>
  <c r="V16"/>
  <c r="V17"/>
  <c r="V18"/>
  <c r="V19"/>
  <c r="V20"/>
  <c r="V21"/>
  <c r="V22"/>
  <c r="V4"/>
  <c r="V3"/>
  <c r="W3"/>
  <c r="U5" l="1"/>
  <c r="U6"/>
  <c r="U7"/>
  <c r="U8"/>
  <c r="U9"/>
  <c r="U10"/>
  <c r="U11"/>
  <c r="U12"/>
  <c r="U13"/>
  <c r="U14"/>
  <c r="U15"/>
  <c r="U16"/>
  <c r="U17"/>
  <c r="U18"/>
  <c r="U19"/>
  <c r="U20"/>
  <c r="U21"/>
  <c r="U22"/>
  <c r="U4"/>
  <c r="T5"/>
  <c r="T6"/>
  <c r="T7"/>
  <c r="T8"/>
  <c r="T9"/>
  <c r="T10"/>
  <c r="T11"/>
  <c r="T12"/>
  <c r="T13"/>
  <c r="T14"/>
  <c r="T15"/>
  <c r="T16"/>
  <c r="T17"/>
  <c r="T18"/>
  <c r="T19"/>
  <c r="T20"/>
  <c r="T21"/>
  <c r="T22"/>
  <c r="T4"/>
  <c r="U3"/>
  <c r="T3"/>
  <c r="S4" l="1"/>
  <c r="S5"/>
  <c r="S6"/>
  <c r="S7"/>
  <c r="S8"/>
  <c r="S9"/>
  <c r="S10"/>
  <c r="S11"/>
  <c r="S12"/>
  <c r="S13"/>
  <c r="S14"/>
  <c r="S15"/>
  <c r="S16"/>
  <c r="S17"/>
  <c r="S18"/>
  <c r="S19"/>
  <c r="S20"/>
  <c r="S21"/>
  <c r="S22"/>
  <c r="S3"/>
  <c r="R3" l="1"/>
  <c r="Q3"/>
</calcChain>
</file>

<file path=xl/sharedStrings.xml><?xml version="1.0" encoding="utf-8"?>
<sst xmlns="http://schemas.openxmlformats.org/spreadsheetml/2006/main" count="32" uniqueCount="32">
  <si>
    <t>BIC</t>
  </si>
  <si>
    <t>AIC</t>
  </si>
  <si>
    <t>L</t>
  </si>
  <si>
    <t>AvePP</t>
  </si>
  <si>
    <t>AvePP -</t>
  </si>
  <si>
    <t>OCC</t>
  </si>
  <si>
    <t>OCC -</t>
  </si>
  <si>
    <t>Mismatch</t>
  </si>
  <si>
    <t>SD</t>
  </si>
  <si>
    <t>SD +</t>
  </si>
  <si>
    <t>.</t>
  </si>
  <si>
    <t>AvePP_crit</t>
  </si>
  <si>
    <t>OCC_crit</t>
  </si>
  <si>
    <t>Mismatch +</t>
  </si>
  <si>
    <t>Highest BIC</t>
  </si>
  <si>
    <t>pij_crit</t>
  </si>
  <si>
    <t>Percentage of individuals belonging to the smallest group</t>
  </si>
  <si>
    <t>Odds of correct classification</t>
  </si>
  <si>
    <t>Posterior probability, mismatch and SD</t>
  </si>
  <si>
    <t>Akaike's information criterion, Bayesian information criterion and Likelihood</t>
  </si>
  <si>
    <t>Fit-Criteria Assessment Plots</t>
  </si>
  <si>
    <t>Group</t>
  </si>
  <si>
    <t>Estimated</t>
  </si>
  <si>
    <t>Assigned</t>
  </si>
  <si>
    <t>F-CAP version 1.1.0</t>
  </si>
  <si>
    <t>Convergence</t>
  </si>
  <si>
    <t>BIC singular +</t>
  </si>
  <si>
    <t>BIC singular -</t>
  </si>
  <si>
    <t>BIC false +</t>
  </si>
  <si>
    <t>BIC false -</t>
  </si>
  <si>
    <r>
      <t>BIC</t>
    </r>
    <r>
      <rPr>
        <vertAlign val="subscript"/>
        <sz val="10"/>
        <color theme="0" tint="-0.34998626667073579"/>
        <rFont val="Times New Roman"/>
        <family val="1"/>
      </rPr>
      <t>j</t>
    </r>
    <r>
      <rPr>
        <sz val="10"/>
        <color theme="0" tint="-0.34998626667073579"/>
        <rFont val="Times New Roman"/>
        <family val="1"/>
      </rPr>
      <t xml:space="preserve"> &gt; BIC</t>
    </r>
    <r>
      <rPr>
        <vertAlign val="subscript"/>
        <sz val="10"/>
        <color theme="0" tint="-0.34998626667073579"/>
        <rFont val="Times New Roman"/>
        <family val="1"/>
      </rPr>
      <t>j-1</t>
    </r>
  </si>
  <si>
    <r>
      <t>BIC</t>
    </r>
    <r>
      <rPr>
        <vertAlign val="subscript"/>
        <sz val="10"/>
        <color theme="0" tint="-0.34998626667073579"/>
        <rFont val="Times New Roman"/>
        <family val="1"/>
      </rPr>
      <t>j</t>
    </r>
    <r>
      <rPr>
        <sz val="10"/>
        <color theme="0" tint="-0.34998626667073579"/>
        <rFont val="Times New Roman"/>
        <family val="1"/>
      </rPr>
      <t xml:space="preserve"> ≤ BIC</t>
    </r>
    <r>
      <rPr>
        <vertAlign val="subscript"/>
        <sz val="10"/>
        <color theme="0" tint="-0.34998626667073579"/>
        <rFont val="Times New Roman"/>
        <family val="1"/>
      </rPr>
      <t>j-1</t>
    </r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</si>
</sst>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0" tint="-0.34998626667073579"/>
      <name val="Times New Roman"/>
      <family val="1"/>
    </font>
    <font>
      <vertAlign val="subscript"/>
      <sz val="10"/>
      <color theme="0" tint="-0.34998626667073579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/>
    <xf numFmtId="2" fontId="2" fillId="0" borderId="0" xfId="0" applyNumberFormat="1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right"/>
    </xf>
    <xf numFmtId="10" fontId="1" fillId="0" borderId="0" xfId="0" applyNumberFormat="1" applyFont="1" applyFill="1" applyBorder="1"/>
    <xf numFmtId="0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2" fontId="3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0" fontId="5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4" fillId="0" borderId="0" xfId="0" applyFont="1"/>
    <xf numFmtId="0" fontId="5" fillId="0" borderId="0" xfId="0" applyNumberFormat="1" applyFont="1" applyFill="1" applyAlignment="1">
      <alignment horizontal="right"/>
    </xf>
    <xf numFmtId="10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0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1" fontId="4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"/>
  <c:chart>
    <c:autoTitleDeleted val="1"/>
    <c:plotArea>
      <c:layout>
        <c:manualLayout>
          <c:layoutTarget val="inner"/>
          <c:xMode val="edge"/>
          <c:yMode val="edge"/>
          <c:x val="9.5420665554740644E-2"/>
          <c:y val="4.5964705882352942E-2"/>
          <c:w val="0.68269433450802353"/>
          <c:h val="0.82525032679738552"/>
        </c:manualLayout>
      </c:layout>
      <c:lineChart>
        <c:grouping val="standard"/>
        <c:ser>
          <c:idx val="0"/>
          <c:order val="0"/>
          <c:tx>
            <c:strRef>
              <c:f>data!$J$1</c:f>
              <c:strCache>
                <c:ptCount val="1"/>
                <c:pt idx="0">
                  <c:v>Assigned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data!$J$2:$J$22</c:f>
              <c:numCache>
                <c:formatCode>0.00%</c:formatCode>
                <c:ptCount val="21"/>
              </c:numCache>
            </c:numRef>
          </c:val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>
              <a:solidFill>
                <a:schemeClr val="accent5"/>
              </a:solidFill>
            </a:ln>
          </c:spPr>
          <c:marker>
            <c:symbol val="x"/>
            <c:size val="5"/>
            <c:spPr>
              <a:solidFill>
                <a:schemeClr val="bg1"/>
              </a:solidFill>
              <a:ln w="19050">
                <a:solidFill>
                  <a:schemeClr val="accent5"/>
                </a:solidFill>
              </a:ln>
            </c:spPr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data!$K$2:$K$22</c:f>
              <c:numCache>
                <c:formatCode>0.00%</c:formatCode>
                <c:ptCount val="21"/>
              </c:numCache>
            </c:numRef>
          </c:val>
        </c:ser>
        <c:ser>
          <c:idx val="2"/>
          <c:order val="2"/>
          <c:tx>
            <c:strRef>
              <c:f>data!$Z$1</c:f>
              <c:strCache>
                <c:ptCount val="1"/>
                <c:pt idx="0">
                  <c:v>pij_crit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data!$Z$2:$Z$22</c:f>
              <c:numCache>
                <c:formatCode>0.00%</c:formatCode>
                <c:ptCount val="2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val>
        </c:ser>
        <c:dLbls/>
        <c:marker val="1"/>
        <c:axId val="88263680"/>
        <c:axId val="88081536"/>
      </c:lineChart>
      <c:catAx>
        <c:axId val="882636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 algn="l">
                  <a:defRPr b="0"/>
                </a:pPr>
                <a:r>
                  <a:rPr lang="nl-NL" b="0"/>
                  <a:t>k</a:t>
                </a:r>
              </a:p>
            </c:rich>
          </c:tx>
          <c:layout>
            <c:manualLayout>
              <c:xMode val="edge"/>
              <c:yMode val="edge"/>
              <c:x val="0.81469962088072334"/>
              <c:y val="0.87964052287581707"/>
            </c:manualLayout>
          </c:layout>
        </c:title>
        <c:numFmt formatCode="General" sourceLinked="1"/>
        <c:majorTickMark val="cross"/>
        <c:tickLblPos val="low"/>
        <c:crossAx val="88081536"/>
        <c:crosses val="autoZero"/>
        <c:auto val="1"/>
        <c:lblAlgn val="ctr"/>
        <c:lblOffset val="0"/>
        <c:tickLblSkip val="5"/>
        <c:tickMarkSkip val="5"/>
      </c:catAx>
      <c:valAx>
        <c:axId val="88081536"/>
        <c:scaling>
          <c:logBase val="10"/>
          <c:orientation val="minMax"/>
          <c:max val="1"/>
          <c:min val="1.0000000000000005E-4"/>
        </c:scaling>
        <c:axPos val="l"/>
        <c:majorGridlines/>
        <c:numFmt formatCode="0.0%" sourceLinked="0"/>
        <c:majorTickMark val="none"/>
        <c:minorTickMark val="in"/>
        <c:tickLblPos val="nextTo"/>
        <c:crossAx val="88263680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0671296296296269"/>
          <c:y val="4.4274509803921584E-3"/>
          <c:w val="0.17939814814814817"/>
          <c:h val="0.24842483660130724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autoTitleDeleted val="1"/>
    <c:plotArea>
      <c:layout>
        <c:manualLayout>
          <c:layoutTarget val="inner"/>
          <c:xMode val="edge"/>
          <c:yMode val="edge"/>
          <c:x val="0.10028007368644139"/>
          <c:y val="4.6057814916036166E-2"/>
          <c:w val="0.68404607032816578"/>
          <c:h val="0.82489634273731149"/>
        </c:manualLayout>
      </c:layout>
      <c:lineChart>
        <c:grouping val="standard"/>
        <c:ser>
          <c:idx val="2"/>
          <c:order val="0"/>
          <c:tx>
            <c:strRef>
              <c:f>data!$N$1</c:f>
              <c:strCache>
                <c:ptCount val="1"/>
                <c:pt idx="0">
                  <c:v>L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data!$N$2:$N$22</c:f>
              <c:numCache>
                <c:formatCode>0.00</c:formatCode>
                <c:ptCount val="21"/>
              </c:numCache>
            </c:numRef>
          </c:val>
        </c:ser>
        <c:ser>
          <c:idx val="0"/>
          <c:order val="1"/>
          <c:tx>
            <c:strRef>
              <c:f>data!$L$1</c:f>
              <c:strCache>
                <c:ptCount val="1"/>
                <c:pt idx="0">
                  <c:v>AIC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data!$L$2:$L$22</c:f>
              <c:numCache>
                <c:formatCode>0.00</c:formatCode>
                <c:ptCount val="21"/>
              </c:numCache>
            </c:numRef>
          </c:val>
        </c:ser>
        <c:ser>
          <c:idx val="1"/>
          <c:order val="2"/>
          <c:tx>
            <c:strRef>
              <c:f>data!$M$1</c:f>
              <c:strCache>
                <c:ptCount val="1"/>
                <c:pt idx="0">
                  <c:v>BIC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data!$M$2:$M$22</c:f>
              <c:numCache>
                <c:formatCode>General</c:formatCode>
                <c:ptCount val="21"/>
              </c:numCache>
            </c:numRef>
          </c:val>
        </c:ser>
        <c:ser>
          <c:idx val="3"/>
          <c:order val="3"/>
          <c:tx>
            <c:strRef>
              <c:f>data!$Q$1</c:f>
              <c:strCache>
                <c:ptCount val="1"/>
                <c:pt idx="0">
                  <c:v>BICj &gt; BICj-1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solidFill>
                <a:schemeClr val="bg1"/>
              </a:solidFill>
              <a:ln w="15875">
                <a:solidFill>
                  <a:schemeClr val="accent3"/>
                </a:solidFill>
              </a:ln>
            </c:spPr>
          </c:marker>
          <c:val>
            <c:numRef>
              <c:f>data!$Q$2:$Q$22</c:f>
              <c:numCache>
                <c:formatCode>0.00</c:formatCode>
                <c:ptCount val="21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data!$R$1</c:f>
              <c:strCache>
                <c:ptCount val="1"/>
                <c:pt idx="0">
                  <c:v>BICj ≤ BICj-1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</c:spPr>
          </c:marker>
          <c:val>
            <c:numRef>
              <c:f>data!$R$2:$R$22</c:f>
              <c:numCache>
                <c:formatCode>0.00</c:formatCode>
                <c:ptCount val="21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data!$S$1</c:f>
              <c:strCache>
                <c:ptCount val="1"/>
                <c:pt idx="0">
                  <c:v>Highest BIC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</c:spPr>
          </c:marker>
          <c:val>
            <c:numRef>
              <c:f>data!$S$2:$S$22</c:f>
              <c:numCache>
                <c:formatCode>0.00</c:formatCode>
                <c:ptCount val="21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data!$T$1</c:f>
              <c:strCache>
                <c:ptCount val="1"/>
                <c:pt idx="0">
                  <c:v>BIC singular +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rgbClr val="FFFF00"/>
              </a:solidFill>
              <a:ln w="15875">
                <a:noFill/>
              </a:ln>
            </c:spPr>
          </c:marker>
          <c:val>
            <c:numRef>
              <c:f>data!$T$2:$T$22</c:f>
              <c:numCache>
                <c:formatCode>0.00</c:formatCode>
                <c:ptCount val="21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ser>
          <c:idx val="7"/>
          <c:order val="7"/>
          <c:tx>
            <c:strRef>
              <c:f>data!$U$1</c:f>
              <c:strCache>
                <c:ptCount val="1"/>
                <c:pt idx="0">
                  <c:v>BIC singular -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rgbClr val="FFFF00"/>
              </a:solidFill>
              <a:ln w="15875">
                <a:noFill/>
              </a:ln>
            </c:spPr>
          </c:marker>
          <c:val>
            <c:numRef>
              <c:f>data!$U$2:$U$22</c:f>
              <c:numCache>
                <c:formatCode>0.00</c:formatCode>
                <c:ptCount val="21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ser>
          <c:idx val="8"/>
          <c:order val="8"/>
          <c:tx>
            <c:strRef>
              <c:f>data!$V$1</c:f>
              <c:strCache>
                <c:ptCount val="1"/>
                <c:pt idx="0">
                  <c:v>BIC false +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 w="15875">
                <a:noFill/>
              </a:ln>
            </c:spPr>
          </c:marker>
          <c:val>
            <c:numRef>
              <c:f>data!$V$2:$V$22</c:f>
              <c:numCache>
                <c:formatCode>0.00</c:formatCode>
                <c:ptCount val="21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ser>
          <c:idx val="9"/>
          <c:order val="9"/>
          <c:tx>
            <c:strRef>
              <c:f>data!$W$1</c:f>
              <c:strCache>
                <c:ptCount val="1"/>
                <c:pt idx="0">
                  <c:v>BIC false -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 w="15875">
                <a:noFill/>
              </a:ln>
            </c:spPr>
          </c:marker>
          <c:val>
            <c:numRef>
              <c:f>data!$W$2:$W$22</c:f>
              <c:numCache>
                <c:formatCode>0.00</c:formatCode>
                <c:ptCount val="21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dLbls/>
        <c:marker val="1"/>
        <c:axId val="97962240"/>
        <c:axId val="97018240"/>
      </c:lineChart>
      <c:catAx>
        <c:axId val="979622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 algn="l">
                  <a:defRPr b="0"/>
                </a:pPr>
                <a:r>
                  <a:rPr lang="nl-NL" b="0"/>
                  <a:t>k</a:t>
                </a:r>
              </a:p>
            </c:rich>
          </c:tx>
          <c:layout>
            <c:manualLayout>
              <c:xMode val="edge"/>
              <c:yMode val="edge"/>
              <c:x val="0.81584973753280865"/>
              <c:y val="0.87939671505861194"/>
            </c:manualLayout>
          </c:layout>
        </c:title>
        <c:numFmt formatCode="General" sourceLinked="1"/>
        <c:majorTickMark val="cross"/>
        <c:tickLblPos val="low"/>
        <c:crossAx val="97018240"/>
        <c:crosses val="autoZero"/>
        <c:auto val="1"/>
        <c:lblAlgn val="ctr"/>
        <c:lblOffset val="0"/>
        <c:tickLblSkip val="5"/>
        <c:tickMarkSkip val="5"/>
      </c:catAx>
      <c:valAx>
        <c:axId val="97018240"/>
        <c:scaling>
          <c:orientation val="minMax"/>
        </c:scaling>
        <c:axPos val="l"/>
        <c:majorGridlines/>
        <c:numFmt formatCode="0" sourceLinked="0"/>
        <c:majorTickMark val="none"/>
        <c:tickLblPos val="nextTo"/>
        <c:crossAx val="97962240"/>
        <c:crosses val="autoZero"/>
        <c:crossBetween val="midCat"/>
      </c:valAx>
    </c:plotArea>
    <c:legend>
      <c:legendPos val="r"/>
      <c:legendEntry>
        <c:idx val="3"/>
        <c:txPr>
          <a:bodyPr/>
          <a:lstStyle/>
          <a:p>
            <a:pPr>
              <a:defRPr sz="1000"/>
            </a:pPr>
            <a:endParaRPr lang="nl-NL"/>
          </a:p>
        </c:txPr>
      </c:legendEntry>
      <c:legendEntry>
        <c:idx val="4"/>
        <c:txPr>
          <a:bodyPr/>
          <a:lstStyle/>
          <a:p>
            <a:pPr>
              <a:defRPr sz="1000"/>
            </a:pPr>
            <a:endParaRPr lang="nl-NL"/>
          </a:p>
        </c:txPr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9676910177894422"/>
          <c:y val="6.9906025710799666E-3"/>
          <c:w val="0.20323089822105569"/>
          <c:h val="0.78837152491933038"/>
        </c:manualLayout>
      </c:layout>
      <c:txPr>
        <a:bodyPr/>
        <a:lstStyle/>
        <a:p>
          <a:pPr>
            <a:defRPr sz="1000"/>
          </a:pPr>
          <a:endParaRPr lang="nl-NL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0122246456282166"/>
          <c:y val="2.8397334948516047E-2"/>
          <c:w val="0.68261662127914768"/>
          <c:h val="0.87665374520492634"/>
        </c:manualLayout>
      </c:layout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AvePP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data!$B$2:$B$22</c:f>
              <c:numCache>
                <c:formatCode>0.00</c:formatCode>
                <c:ptCount val="21"/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AvePP -</c:v>
                </c:pt>
              </c:strCache>
            </c:strRef>
          </c:tx>
          <c:spPr>
            <a:ln w="19050">
              <a:solidFill>
                <a:schemeClr val="accent5"/>
              </a:solidFill>
            </a:ln>
          </c:spPr>
          <c:marker>
            <c:symbol val="x"/>
            <c:size val="5"/>
            <c:spPr>
              <a:solidFill>
                <a:schemeClr val="bg1"/>
              </a:solidFill>
              <a:ln w="19050">
                <a:solidFill>
                  <a:schemeClr val="accent5"/>
                </a:solidFill>
              </a:ln>
            </c:spPr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data!$C$2:$C$22</c:f>
              <c:numCache>
                <c:formatCode>0.00</c:formatCode>
                <c:ptCount val="21"/>
              </c:numCache>
            </c:numRef>
          </c:val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SD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data!$H$2:$H$22</c:f>
              <c:numCache>
                <c:formatCode>0.00</c:formatCode>
                <c:ptCount val="21"/>
              </c:numCache>
            </c:numRef>
          </c:val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SD +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data!$I$2:$I$22</c:f>
              <c:numCache>
                <c:formatCode>0.00</c:formatCode>
                <c:ptCount val="21"/>
              </c:numCache>
            </c:numRef>
          </c:val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Mismatch</c:v>
                </c:pt>
              </c:strCache>
            </c:strRef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data!$F$2:$F$22</c:f>
              <c:numCache>
                <c:formatCode>0.00</c:formatCode>
                <c:ptCount val="21"/>
              </c:numCache>
            </c:numRef>
          </c:val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Mismatch +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data!$G$2:$G$22</c:f>
              <c:numCache>
                <c:formatCode>0.00</c:formatCode>
                <c:ptCount val="21"/>
              </c:numCache>
            </c:numRef>
          </c:val>
        </c:ser>
        <c:ser>
          <c:idx val="6"/>
          <c:order val="6"/>
          <c:tx>
            <c:strRef>
              <c:f>data!$X$1</c:f>
              <c:strCache>
                <c:ptCount val="1"/>
                <c:pt idx="0">
                  <c:v>AvePP_crit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lgDash"/>
            </a:ln>
          </c:spPr>
          <c:marker>
            <c:symbol val="none"/>
          </c:marker>
          <c:val>
            <c:numRef>
              <c:f>data!$X$2:$X$22</c:f>
              <c:numCache>
                <c:formatCode>0.00</c:formatCode>
                <c:ptCount val="2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</c:numCache>
            </c:numRef>
          </c:val>
        </c:ser>
        <c:dLbls/>
        <c:marker val="1"/>
        <c:axId val="98272000"/>
        <c:axId val="98273920"/>
      </c:lineChart>
      <c:catAx>
        <c:axId val="982720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 algn="l">
                  <a:defRPr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nl-NL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81573855351414415"/>
              <c:y val="0.92202543912780144"/>
            </c:manualLayout>
          </c:layout>
        </c:title>
        <c:numFmt formatCode="General" sourceLinked="1"/>
        <c:majorTickMark val="cross"/>
        <c:tickLblPos val="low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nl-NL"/>
          </a:p>
        </c:txPr>
        <c:crossAx val="98273920"/>
        <c:crosses val="autoZero"/>
        <c:auto val="1"/>
        <c:lblAlgn val="ctr"/>
        <c:lblOffset val="100"/>
        <c:tickLblSkip val="5"/>
        <c:tickMarkSkip val="5"/>
      </c:catAx>
      <c:valAx>
        <c:axId val="98273920"/>
        <c:scaling>
          <c:orientation val="minMax"/>
          <c:max val="1"/>
          <c:min val="0"/>
        </c:scaling>
        <c:axPos val="l"/>
        <c:majorGridlines/>
        <c:numFmt formatCode="#,##0.00" sourceLinked="0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nl-NL"/>
          </a:p>
        </c:txPr>
        <c:crossAx val="98272000"/>
        <c:crosses val="autoZero"/>
        <c:crossBetween val="midCat"/>
      </c:valAx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9505832604257809"/>
          <c:y val="1.473854229759698E-4"/>
          <c:w val="0.20494167395742202"/>
          <c:h val="0.46204926307288535"/>
        </c:manualLayout>
      </c:layout>
      <c:txPr>
        <a:bodyPr/>
        <a:lstStyle/>
        <a:p>
          <a:pPr>
            <a:defRPr sz="10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nl-NL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0.10027779136303616"/>
          <c:y val="4.5964705882352942E-2"/>
          <c:w val="0.68265532025888076"/>
          <c:h val="0.82485032679738568"/>
        </c:manualLayout>
      </c:layout>
      <c:lineChart>
        <c:grouping val="standard"/>
        <c:ser>
          <c:idx val="0"/>
          <c:order val="0"/>
          <c:tx>
            <c:strRef>
              <c:f>data!$D$1</c:f>
              <c:strCache>
                <c:ptCount val="1"/>
                <c:pt idx="0">
                  <c:v>OCC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data!$D$2:$D$22</c:f>
              <c:numCache>
                <c:formatCode>0.00</c:formatCode>
                <c:ptCount val="21"/>
              </c:numCache>
            </c:numRef>
          </c:val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OCC -</c:v>
                </c:pt>
              </c:strCache>
            </c:strRef>
          </c:tx>
          <c:spPr>
            <a:ln w="19050">
              <a:solidFill>
                <a:schemeClr val="accent5"/>
              </a:solidFill>
            </a:ln>
          </c:spPr>
          <c:marker>
            <c:symbol val="x"/>
            <c:size val="5"/>
            <c:spPr>
              <a:solidFill>
                <a:schemeClr val="bg1"/>
              </a:solidFill>
              <a:ln w="19050">
                <a:solidFill>
                  <a:schemeClr val="accent5"/>
                </a:solidFill>
              </a:ln>
            </c:spPr>
          </c:marker>
          <c:cat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data!$E$2:$E$22</c:f>
              <c:numCache>
                <c:formatCode>0.00</c:formatCode>
                <c:ptCount val="21"/>
              </c:numCache>
            </c:numRef>
          </c:val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OCC_crit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data!$Y$2:$Y$22</c:f>
              <c:numCache>
                <c:formatCode>0.00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</c:ser>
        <c:dLbls/>
        <c:marker val="1"/>
        <c:axId val="100408704"/>
        <c:axId val="100419072"/>
      </c:lineChart>
      <c:catAx>
        <c:axId val="1004087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 algn="l">
                  <a:defRPr b="0"/>
                </a:pPr>
                <a:r>
                  <a:rPr lang="nl-NL" b="0"/>
                  <a:t>k</a:t>
                </a:r>
              </a:p>
            </c:rich>
          </c:tx>
          <c:layout>
            <c:manualLayout>
              <c:xMode val="edge"/>
              <c:yMode val="edge"/>
              <c:x val="0.81490756422282262"/>
              <c:y val="0.87964052287581707"/>
            </c:manualLayout>
          </c:layout>
        </c:title>
        <c:numFmt formatCode="General" sourceLinked="1"/>
        <c:tickLblPos val="low"/>
        <c:crossAx val="100419072"/>
        <c:crossesAt val="1"/>
        <c:auto val="1"/>
        <c:lblAlgn val="ctr"/>
        <c:lblOffset val="100"/>
        <c:tickLblSkip val="5"/>
        <c:tickMarkSkip val="5"/>
      </c:catAx>
      <c:valAx>
        <c:axId val="100419072"/>
        <c:scaling>
          <c:logBase val="10"/>
          <c:orientation val="minMax"/>
          <c:min val="1"/>
        </c:scaling>
        <c:axPos val="l"/>
        <c:majorGridlines/>
        <c:numFmt formatCode="#,##0" sourceLinked="0"/>
        <c:minorTickMark val="in"/>
        <c:tickLblPos val="nextTo"/>
        <c:crossAx val="10040870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0930698089175201"/>
          <c:y val="2.2581699346405238E-3"/>
          <c:w val="0.13051558863350032"/>
          <c:h val="0.24842483660130724"/>
        </c:manualLayout>
      </c:layout>
      <c:txPr>
        <a:bodyPr/>
        <a:lstStyle/>
        <a:p>
          <a:pPr>
            <a:defRPr sz="1000"/>
          </a:pPr>
          <a:endParaRPr lang="nl-NL"/>
        </a:p>
      </c:txPr>
    </c:legend>
    <c:plotVisOnly val="1"/>
    <c:dispBlanksAs val="gap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l-NL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183696</xdr:rowOff>
    </xdr:from>
    <xdr:to>
      <xdr:col>9</xdr:col>
      <xdr:colOff>0</xdr:colOff>
      <xdr:row>47</xdr:row>
      <xdr:rowOff>189696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10</xdr:row>
      <xdr:rowOff>2907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13</xdr:row>
      <xdr:rowOff>2721</xdr:rowOff>
    </xdr:from>
    <xdr:to>
      <xdr:col>9</xdr:col>
      <xdr:colOff>1</xdr:colOff>
      <xdr:row>26</xdr:row>
      <xdr:rowOff>2721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189139</xdr:rowOff>
    </xdr:from>
    <xdr:to>
      <xdr:col>9</xdr:col>
      <xdr:colOff>707</xdr:colOff>
      <xdr:row>37</xdr:row>
      <xdr:rowOff>4639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/>
        </a:solidFill>
      </a:spPr>
      <a:bodyPr vertOverflow="clip" wrap="square" rtlCol="0"/>
      <a:lstStyle>
        <a:defPPr algn="l">
          <a:defRPr sz="110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9"/>
  <sheetViews>
    <sheetView tabSelected="1" zoomScaleNormal="100" workbookViewId="0"/>
  </sheetViews>
  <sheetFormatPr defaultRowHeight="15"/>
  <cols>
    <col min="1" max="1" width="9.140625" style="1"/>
    <col min="2" max="9" width="9.140625" style="3"/>
    <col min="10" max="10" width="9.140625" style="1"/>
    <col min="11" max="11" width="9.7109375" style="1" bestFit="1" customWidth="1"/>
    <col min="12" max="19" width="9.140625" style="1"/>
    <col min="20" max="20" width="9.140625" style="5"/>
    <col min="21" max="21" width="9.140625" style="6"/>
    <col min="22" max="16384" width="9.140625" style="1"/>
  </cols>
  <sheetData>
    <row r="1" spans="2:23" ht="15.75">
      <c r="B1" s="2" t="s">
        <v>20</v>
      </c>
      <c r="M1" s="4" t="s">
        <v>10</v>
      </c>
    </row>
    <row r="2" spans="2:23">
      <c r="H2" s="7"/>
      <c r="I2" s="7"/>
      <c r="V2" s="6"/>
      <c r="W2" s="6"/>
    </row>
    <row r="4" spans="2:23">
      <c r="J4" s="8"/>
    </row>
    <row r="5" spans="2:23">
      <c r="J5" s="8"/>
    </row>
    <row r="6" spans="2:23">
      <c r="J6" s="8"/>
    </row>
    <row r="7" spans="2:23">
      <c r="J7" s="8"/>
    </row>
    <row r="8" spans="2:23">
      <c r="J8" s="8"/>
      <c r="V8" s="6"/>
      <c r="W8" s="6"/>
    </row>
    <row r="9" spans="2:23">
      <c r="J9" s="8"/>
    </row>
    <row r="10" spans="2:23">
      <c r="J10" s="8"/>
    </row>
    <row r="11" spans="2:23">
      <c r="B11" s="9" t="s">
        <v>19</v>
      </c>
      <c r="J11" s="8"/>
    </row>
    <row r="12" spans="2:23">
      <c r="J12" s="8"/>
    </row>
    <row r="13" spans="2:23">
      <c r="J13" s="8"/>
    </row>
    <row r="14" spans="2:23">
      <c r="J14" s="8"/>
    </row>
    <row r="15" spans="2:23">
      <c r="J15" s="8"/>
    </row>
    <row r="16" spans="2:23">
      <c r="J16" s="8"/>
    </row>
    <row r="17" spans="1:10">
      <c r="J17" s="8"/>
    </row>
    <row r="18" spans="1:10">
      <c r="J18" s="8"/>
    </row>
    <row r="19" spans="1:10">
      <c r="J19" s="8"/>
    </row>
    <row r="20" spans="1:10">
      <c r="J20" s="8"/>
    </row>
    <row r="21" spans="1:10">
      <c r="J21" s="8"/>
    </row>
    <row r="22" spans="1:10">
      <c r="J22" s="8"/>
    </row>
    <row r="23" spans="1:10">
      <c r="J23" s="8"/>
    </row>
    <row r="24" spans="1:10">
      <c r="A24" s="10"/>
      <c r="J24" s="8"/>
    </row>
    <row r="25" spans="1:10">
      <c r="J25" s="8"/>
    </row>
    <row r="26" spans="1:10">
      <c r="J26" s="8"/>
    </row>
    <row r="27" spans="1:10">
      <c r="B27" s="9" t="s">
        <v>18</v>
      </c>
      <c r="J27" s="8"/>
    </row>
    <row r="28" spans="1:10">
      <c r="J28" s="8"/>
    </row>
    <row r="29" spans="1:10">
      <c r="J29" s="8"/>
    </row>
    <row r="30" spans="1:10">
      <c r="J30" s="8"/>
    </row>
    <row r="31" spans="1:10">
      <c r="J31" s="8"/>
    </row>
    <row r="32" spans="1:10">
      <c r="J32" s="8"/>
    </row>
    <row r="33" spans="2:10">
      <c r="J33" s="8"/>
    </row>
    <row r="34" spans="2:10">
      <c r="J34" s="8"/>
    </row>
    <row r="35" spans="2:10">
      <c r="J35" s="8"/>
    </row>
    <row r="36" spans="2:10">
      <c r="J36" s="8"/>
    </row>
    <row r="37" spans="2:10">
      <c r="J37" s="8"/>
    </row>
    <row r="38" spans="2:10">
      <c r="B38" s="9" t="s">
        <v>17</v>
      </c>
      <c r="J38" s="8"/>
    </row>
    <row r="39" spans="2:10">
      <c r="J39" s="8"/>
    </row>
    <row r="49" spans="2:2">
      <c r="B49" s="11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7"/>
  <sheetViews>
    <sheetView zoomScaleNormal="100" workbookViewId="0">
      <selection activeCell="B3" sqref="B3"/>
    </sheetView>
  </sheetViews>
  <sheetFormatPr defaultRowHeight="12.75"/>
  <cols>
    <col min="1" max="1" width="11.85546875" style="12" customWidth="1"/>
    <col min="2" max="10" width="11.85546875" style="13" customWidth="1"/>
    <col min="11" max="16" width="11.85546875" style="12" customWidth="1"/>
    <col min="17" max="23" width="11.85546875" style="14" customWidth="1"/>
    <col min="24" max="25" width="11.85546875" style="12" customWidth="1"/>
    <col min="26" max="26" width="11.85546875" style="15" customWidth="1"/>
    <col min="27" max="27" width="16.85546875" style="22" bestFit="1" customWidth="1"/>
    <col min="28" max="28" width="9.140625" style="17"/>
    <col min="29" max="16384" width="9.140625" style="12"/>
  </cols>
  <sheetData>
    <row r="1" spans="1:29" ht="14.25">
      <c r="A1" s="12" t="s">
        <v>21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13</v>
      </c>
      <c r="H1" s="13" t="s">
        <v>8</v>
      </c>
      <c r="I1" s="13" t="s">
        <v>9</v>
      </c>
      <c r="J1" s="13" t="s">
        <v>23</v>
      </c>
      <c r="K1" s="12" t="s">
        <v>22</v>
      </c>
      <c r="L1" s="12" t="s">
        <v>1</v>
      </c>
      <c r="M1" s="12" t="s">
        <v>0</v>
      </c>
      <c r="N1" s="12" t="s">
        <v>2</v>
      </c>
      <c r="O1" s="12" t="s">
        <v>25</v>
      </c>
      <c r="Q1" s="14" t="s">
        <v>30</v>
      </c>
      <c r="R1" s="14" t="s">
        <v>31</v>
      </c>
      <c r="S1" s="14" t="s">
        <v>14</v>
      </c>
      <c r="T1" s="14" t="s">
        <v>26</v>
      </c>
      <c r="U1" s="14" t="s">
        <v>27</v>
      </c>
      <c r="V1" s="14" t="s">
        <v>28</v>
      </c>
      <c r="W1" s="14" t="s">
        <v>29</v>
      </c>
      <c r="X1" s="14" t="s">
        <v>11</v>
      </c>
      <c r="Y1" s="14" t="s">
        <v>12</v>
      </c>
      <c r="Z1" s="15" t="s">
        <v>15</v>
      </c>
      <c r="AA1" s="16" t="s">
        <v>24</v>
      </c>
      <c r="AC1" s="18"/>
    </row>
    <row r="2" spans="1:29">
      <c r="A2" s="12">
        <v>0</v>
      </c>
      <c r="J2" s="19"/>
      <c r="K2" s="19"/>
      <c r="L2" s="13"/>
      <c r="M2" s="13"/>
      <c r="N2" s="13"/>
      <c r="O2" s="20"/>
      <c r="P2" s="13"/>
      <c r="Q2" s="21"/>
      <c r="R2" s="21"/>
      <c r="S2" s="21"/>
      <c r="T2" s="21"/>
      <c r="U2" s="21"/>
      <c r="V2" s="21"/>
      <c r="W2" s="21"/>
      <c r="X2" s="21">
        <v>0.7</v>
      </c>
      <c r="Y2" s="21">
        <v>5</v>
      </c>
      <c r="Z2" s="15">
        <v>0.01</v>
      </c>
    </row>
    <row r="3" spans="1:29">
      <c r="A3" s="12">
        <v>1</v>
      </c>
      <c r="J3" s="19"/>
      <c r="K3" s="19"/>
      <c r="L3" s="13"/>
      <c r="M3" s="22"/>
      <c r="N3" s="13"/>
      <c r="O3" s="20"/>
      <c r="P3" s="13"/>
      <c r="Q3" s="21" t="e">
        <f>NA()</f>
        <v>#N/A</v>
      </c>
      <c r="R3" s="21" t="e">
        <f>NA()</f>
        <v>#N/A</v>
      </c>
      <c r="S3" s="21" t="e">
        <f>IF(M3=MAX(M$3:M$22), IF(ISNUMBER(M3), M3, NA()), NA())</f>
        <v>#N/A</v>
      </c>
      <c r="T3" s="21" t="e">
        <f>IF(O3=7, IF(ISNUMBER(M3), M3, NA()),NA())</f>
        <v>#N/A</v>
      </c>
      <c r="U3" s="21" t="e">
        <f>NA()</f>
        <v>#N/A</v>
      </c>
      <c r="V3" s="21" t="e">
        <f>IF(O3=8, IF(ISNUMBER(M3), M3, NA()),NA())</f>
        <v>#N/A</v>
      </c>
      <c r="W3" s="21" t="e">
        <f>NA()</f>
        <v>#N/A</v>
      </c>
      <c r="X3" s="21">
        <v>0.7</v>
      </c>
      <c r="Y3" s="21">
        <v>5</v>
      </c>
      <c r="Z3" s="15">
        <v>0.01</v>
      </c>
      <c r="AA3" s="18"/>
    </row>
    <row r="4" spans="1:29">
      <c r="A4" s="12">
        <v>2</v>
      </c>
      <c r="J4" s="19"/>
      <c r="K4" s="19"/>
      <c r="L4" s="13"/>
      <c r="M4" s="22"/>
      <c r="N4" s="13"/>
      <c r="O4" s="20"/>
      <c r="P4" s="13"/>
      <c r="Q4" s="21" t="e">
        <f>IF(O4=4, IF(M4&gt;M3, IF(ISNUMBER(M4), M4, NA()), NA()), NA())</f>
        <v>#N/A</v>
      </c>
      <c r="R4" s="21" t="e">
        <f>IF(O4=4, IF(M4&lt;=M3, IF(ISNUMBER(M4), IF(ISNUMBER(M3), M4, NA()), NA()), NA()), NA())</f>
        <v>#N/A</v>
      </c>
      <c r="S4" s="21" t="e">
        <f t="shared" ref="S4:S22" si="0">IF(M4=MAX(M$3:M$22), IF(ISNUMBER(M4), M4, NA()), NA())</f>
        <v>#N/A</v>
      </c>
      <c r="T4" s="21" t="e">
        <f>IF(M4&gt;M3,IF(O4=7, IF(ISNUMBER(M4), M4, NA()),NA()),NA())</f>
        <v>#N/A</v>
      </c>
      <c r="U4" s="21" t="e">
        <f>IF(M4&lt;=M3,IF(O4=7, IF(ISNUMBER(M4), M4, NA()),NA()),NA())</f>
        <v>#N/A</v>
      </c>
      <c r="V4" s="21" t="e">
        <f>IF(M4&gt;M3,IF(O4=8, IF(ISNUMBER(M4), M4, NA()),NA()),NA())</f>
        <v>#N/A</v>
      </c>
      <c r="W4" s="21" t="e">
        <f>IF(M4&lt;=M3,IF(O4=8, IF(ISNUMBER(M4), M4, NA()),NA()),NA())</f>
        <v>#N/A</v>
      </c>
      <c r="X4" s="21">
        <v>0.7</v>
      </c>
      <c r="Y4" s="21">
        <v>5</v>
      </c>
      <c r="Z4" s="15">
        <v>0.01</v>
      </c>
      <c r="AA4" s="18"/>
    </row>
    <row r="5" spans="1:29">
      <c r="A5" s="12">
        <v>3</v>
      </c>
      <c r="J5" s="19"/>
      <c r="K5" s="19"/>
      <c r="L5" s="13"/>
      <c r="M5" s="22"/>
      <c r="N5" s="13"/>
      <c r="O5" s="20"/>
      <c r="P5" s="13"/>
      <c r="Q5" s="21" t="e">
        <f t="shared" ref="Q5:Q22" si="1">IF(O5=4, IF(M5&gt;M4, IF(ISNUMBER(M5), M5, NA()), NA()), NA())</f>
        <v>#N/A</v>
      </c>
      <c r="R5" s="21" t="e">
        <f t="shared" ref="R5:R22" si="2">IF(O5=4, IF(M5&lt;=M4, IF(ISNUMBER(M5), IF(ISNUMBER(M4), M5, NA()), NA()), NA()), NA())</f>
        <v>#N/A</v>
      </c>
      <c r="S5" s="21" t="e">
        <f t="shared" si="0"/>
        <v>#N/A</v>
      </c>
      <c r="T5" s="21" t="e">
        <f t="shared" ref="T5:T22" si="3">IF(M5&gt;M4,IF(O5=7, IF(ISNUMBER(M5), M5, NA()),NA()),NA())</f>
        <v>#N/A</v>
      </c>
      <c r="U5" s="21" t="e">
        <f t="shared" ref="U5:U22" si="4">IF(M5&lt;=M4,IF(O5=7, IF(ISNUMBER(M5), M5, NA()),NA()),NA())</f>
        <v>#N/A</v>
      </c>
      <c r="V5" s="21" t="e">
        <f t="shared" ref="V5:V22" si="5">IF(M5&gt;M4,IF(O5=8, IF(ISNUMBER(M5), M5, NA()),NA()),NA())</f>
        <v>#N/A</v>
      </c>
      <c r="W5" s="21" t="e">
        <f t="shared" ref="W5:W22" si="6">IF(M5&lt;=M4,IF(O5=8, IF(ISNUMBER(M5), M5, NA()),NA()),NA())</f>
        <v>#N/A</v>
      </c>
      <c r="X5" s="21">
        <v>0.7</v>
      </c>
      <c r="Y5" s="21">
        <v>5</v>
      </c>
      <c r="Z5" s="15">
        <v>0.01</v>
      </c>
      <c r="AA5" s="18"/>
    </row>
    <row r="6" spans="1:29">
      <c r="A6" s="12">
        <v>4</v>
      </c>
      <c r="J6" s="19"/>
      <c r="K6" s="19"/>
      <c r="L6" s="13"/>
      <c r="M6" s="22"/>
      <c r="N6" s="13"/>
      <c r="O6" s="20"/>
      <c r="P6" s="13"/>
      <c r="Q6" s="21" t="e">
        <f t="shared" si="1"/>
        <v>#N/A</v>
      </c>
      <c r="R6" s="21" t="e">
        <f t="shared" si="2"/>
        <v>#N/A</v>
      </c>
      <c r="S6" s="21" t="e">
        <f t="shared" si="0"/>
        <v>#N/A</v>
      </c>
      <c r="T6" s="21" t="e">
        <f t="shared" si="3"/>
        <v>#N/A</v>
      </c>
      <c r="U6" s="21" t="e">
        <f t="shared" si="4"/>
        <v>#N/A</v>
      </c>
      <c r="V6" s="21" t="e">
        <f t="shared" si="5"/>
        <v>#N/A</v>
      </c>
      <c r="W6" s="21" t="e">
        <f t="shared" si="6"/>
        <v>#N/A</v>
      </c>
      <c r="X6" s="21">
        <v>0.7</v>
      </c>
      <c r="Y6" s="21">
        <v>5</v>
      </c>
      <c r="Z6" s="15">
        <v>0.01</v>
      </c>
      <c r="AA6" s="18"/>
    </row>
    <row r="7" spans="1:29">
      <c r="A7" s="12">
        <v>5</v>
      </c>
      <c r="J7" s="19"/>
      <c r="K7" s="19"/>
      <c r="L7" s="13"/>
      <c r="M7" s="22"/>
      <c r="N7" s="13"/>
      <c r="O7" s="20"/>
      <c r="P7" s="13"/>
      <c r="Q7" s="21" t="e">
        <f t="shared" si="1"/>
        <v>#N/A</v>
      </c>
      <c r="R7" s="21" t="e">
        <f t="shared" si="2"/>
        <v>#N/A</v>
      </c>
      <c r="S7" s="21" t="e">
        <f t="shared" si="0"/>
        <v>#N/A</v>
      </c>
      <c r="T7" s="21" t="e">
        <f t="shared" si="3"/>
        <v>#N/A</v>
      </c>
      <c r="U7" s="21" t="e">
        <f t="shared" si="4"/>
        <v>#N/A</v>
      </c>
      <c r="V7" s="21" t="e">
        <f t="shared" si="5"/>
        <v>#N/A</v>
      </c>
      <c r="W7" s="21" t="e">
        <f t="shared" si="6"/>
        <v>#N/A</v>
      </c>
      <c r="X7" s="21">
        <v>0.7</v>
      </c>
      <c r="Y7" s="21">
        <v>5</v>
      </c>
      <c r="Z7" s="15">
        <v>0.01</v>
      </c>
      <c r="AA7" s="18"/>
      <c r="AC7" s="18"/>
    </row>
    <row r="8" spans="1:29">
      <c r="A8" s="12">
        <v>6</v>
      </c>
      <c r="J8" s="19"/>
      <c r="K8" s="19"/>
      <c r="L8" s="13"/>
      <c r="M8" s="22"/>
      <c r="N8" s="13"/>
      <c r="O8" s="20"/>
      <c r="P8" s="13"/>
      <c r="Q8" s="21" t="e">
        <f t="shared" si="1"/>
        <v>#N/A</v>
      </c>
      <c r="R8" s="21" t="e">
        <f t="shared" si="2"/>
        <v>#N/A</v>
      </c>
      <c r="S8" s="21" t="e">
        <f t="shared" si="0"/>
        <v>#N/A</v>
      </c>
      <c r="T8" s="21" t="e">
        <f t="shared" si="3"/>
        <v>#N/A</v>
      </c>
      <c r="U8" s="21" t="e">
        <f t="shared" si="4"/>
        <v>#N/A</v>
      </c>
      <c r="V8" s="21" t="e">
        <f t="shared" si="5"/>
        <v>#N/A</v>
      </c>
      <c r="W8" s="21" t="e">
        <f t="shared" si="6"/>
        <v>#N/A</v>
      </c>
      <c r="X8" s="21">
        <v>0.7</v>
      </c>
      <c r="Y8" s="21">
        <v>5</v>
      </c>
      <c r="Z8" s="15">
        <v>0.01</v>
      </c>
      <c r="AA8" s="18"/>
    </row>
    <row r="9" spans="1:29">
      <c r="A9" s="12">
        <v>7</v>
      </c>
      <c r="J9" s="19"/>
      <c r="K9" s="19"/>
      <c r="L9" s="13"/>
      <c r="M9" s="22"/>
      <c r="N9" s="13"/>
      <c r="O9" s="20"/>
      <c r="P9" s="13"/>
      <c r="Q9" s="21" t="e">
        <f t="shared" si="1"/>
        <v>#N/A</v>
      </c>
      <c r="R9" s="21" t="e">
        <f t="shared" si="2"/>
        <v>#N/A</v>
      </c>
      <c r="S9" s="21" t="e">
        <f t="shared" si="0"/>
        <v>#N/A</v>
      </c>
      <c r="T9" s="21" t="e">
        <f t="shared" si="3"/>
        <v>#N/A</v>
      </c>
      <c r="U9" s="21" t="e">
        <f t="shared" si="4"/>
        <v>#N/A</v>
      </c>
      <c r="V9" s="21" t="e">
        <f t="shared" si="5"/>
        <v>#N/A</v>
      </c>
      <c r="W9" s="21" t="e">
        <f t="shared" si="6"/>
        <v>#N/A</v>
      </c>
      <c r="X9" s="21">
        <v>0.7</v>
      </c>
      <c r="Y9" s="21">
        <v>5</v>
      </c>
      <c r="Z9" s="15">
        <v>0.01</v>
      </c>
      <c r="AA9" s="18"/>
    </row>
    <row r="10" spans="1:29">
      <c r="A10" s="12">
        <v>8</v>
      </c>
      <c r="J10" s="19"/>
      <c r="K10" s="19"/>
      <c r="L10" s="13"/>
      <c r="M10" s="22"/>
      <c r="N10" s="13"/>
      <c r="O10" s="20"/>
      <c r="P10" s="13"/>
      <c r="Q10" s="21" t="e">
        <f t="shared" si="1"/>
        <v>#N/A</v>
      </c>
      <c r="R10" s="21" t="e">
        <f t="shared" si="2"/>
        <v>#N/A</v>
      </c>
      <c r="S10" s="21" t="e">
        <f t="shared" si="0"/>
        <v>#N/A</v>
      </c>
      <c r="T10" s="21" t="e">
        <f t="shared" si="3"/>
        <v>#N/A</v>
      </c>
      <c r="U10" s="21" t="e">
        <f t="shared" si="4"/>
        <v>#N/A</v>
      </c>
      <c r="V10" s="21" t="e">
        <f t="shared" si="5"/>
        <v>#N/A</v>
      </c>
      <c r="W10" s="21" t="e">
        <f t="shared" si="6"/>
        <v>#N/A</v>
      </c>
      <c r="X10" s="21">
        <v>0.7</v>
      </c>
      <c r="Y10" s="21">
        <v>5</v>
      </c>
      <c r="Z10" s="15">
        <v>0.01</v>
      </c>
    </row>
    <row r="11" spans="1:29">
      <c r="A11" s="12">
        <v>9</v>
      </c>
      <c r="J11" s="24"/>
      <c r="K11" s="19"/>
      <c r="L11" s="13"/>
      <c r="M11" s="22"/>
      <c r="N11" s="13"/>
      <c r="O11" s="20"/>
      <c r="P11" s="13"/>
      <c r="Q11" s="21" t="e">
        <f t="shared" si="1"/>
        <v>#N/A</v>
      </c>
      <c r="R11" s="21" t="e">
        <f t="shared" si="2"/>
        <v>#N/A</v>
      </c>
      <c r="S11" s="21" t="e">
        <f t="shared" si="0"/>
        <v>#N/A</v>
      </c>
      <c r="T11" s="21" t="e">
        <f t="shared" si="3"/>
        <v>#N/A</v>
      </c>
      <c r="U11" s="21" t="e">
        <f t="shared" si="4"/>
        <v>#N/A</v>
      </c>
      <c r="V11" s="21" t="e">
        <f t="shared" si="5"/>
        <v>#N/A</v>
      </c>
      <c r="W11" s="21" t="e">
        <f t="shared" si="6"/>
        <v>#N/A</v>
      </c>
      <c r="X11" s="21">
        <v>0.7</v>
      </c>
      <c r="Y11" s="21">
        <v>5</v>
      </c>
      <c r="Z11" s="15">
        <v>0.01</v>
      </c>
    </row>
    <row r="12" spans="1:29">
      <c r="A12" s="12">
        <v>10</v>
      </c>
      <c r="J12" s="24"/>
      <c r="K12" s="24"/>
      <c r="L12" s="13"/>
      <c r="M12" s="22"/>
      <c r="N12" s="13"/>
      <c r="O12" s="20"/>
      <c r="P12" s="13"/>
      <c r="Q12" s="21" t="e">
        <f t="shared" si="1"/>
        <v>#N/A</v>
      </c>
      <c r="R12" s="21" t="e">
        <f t="shared" si="2"/>
        <v>#N/A</v>
      </c>
      <c r="S12" s="21" t="e">
        <f t="shared" si="0"/>
        <v>#N/A</v>
      </c>
      <c r="T12" s="21" t="e">
        <f t="shared" si="3"/>
        <v>#N/A</v>
      </c>
      <c r="U12" s="21" t="e">
        <f t="shared" si="4"/>
        <v>#N/A</v>
      </c>
      <c r="V12" s="21" t="e">
        <f t="shared" si="5"/>
        <v>#N/A</v>
      </c>
      <c r="W12" s="21" t="e">
        <f t="shared" si="6"/>
        <v>#N/A</v>
      </c>
      <c r="X12" s="21">
        <v>0.7</v>
      </c>
      <c r="Y12" s="21">
        <v>5</v>
      </c>
      <c r="Z12" s="15">
        <v>0.01</v>
      </c>
      <c r="AA12" s="18"/>
    </row>
    <row r="13" spans="1:29">
      <c r="A13" s="12">
        <v>11</v>
      </c>
      <c r="J13" s="24"/>
      <c r="K13" s="19"/>
      <c r="L13" s="13"/>
      <c r="M13" s="22"/>
      <c r="N13" s="13"/>
      <c r="O13" s="20"/>
      <c r="P13" s="13"/>
      <c r="Q13" s="21" t="e">
        <f t="shared" si="1"/>
        <v>#N/A</v>
      </c>
      <c r="R13" s="21" t="e">
        <f t="shared" si="2"/>
        <v>#N/A</v>
      </c>
      <c r="S13" s="21" t="e">
        <f t="shared" si="0"/>
        <v>#N/A</v>
      </c>
      <c r="T13" s="21" t="e">
        <f t="shared" si="3"/>
        <v>#N/A</v>
      </c>
      <c r="U13" s="21" t="e">
        <f t="shared" si="4"/>
        <v>#N/A</v>
      </c>
      <c r="V13" s="21" t="e">
        <f t="shared" si="5"/>
        <v>#N/A</v>
      </c>
      <c r="W13" s="21" t="e">
        <f t="shared" si="6"/>
        <v>#N/A</v>
      </c>
      <c r="X13" s="21">
        <v>0.7</v>
      </c>
      <c r="Y13" s="21">
        <v>5</v>
      </c>
      <c r="Z13" s="15">
        <v>0.01</v>
      </c>
      <c r="AA13" s="18"/>
    </row>
    <row r="14" spans="1:29">
      <c r="A14" s="12">
        <v>12</v>
      </c>
      <c r="J14" s="24"/>
      <c r="K14" s="19"/>
      <c r="L14" s="13"/>
      <c r="M14" s="22"/>
      <c r="N14" s="13"/>
      <c r="O14" s="20"/>
      <c r="P14" s="13"/>
      <c r="Q14" s="21" t="e">
        <f t="shared" si="1"/>
        <v>#N/A</v>
      </c>
      <c r="R14" s="21" t="e">
        <f t="shared" si="2"/>
        <v>#N/A</v>
      </c>
      <c r="S14" s="21" t="e">
        <f t="shared" si="0"/>
        <v>#N/A</v>
      </c>
      <c r="T14" s="21" t="e">
        <f t="shared" si="3"/>
        <v>#N/A</v>
      </c>
      <c r="U14" s="21" t="e">
        <f t="shared" si="4"/>
        <v>#N/A</v>
      </c>
      <c r="V14" s="21" t="e">
        <f t="shared" si="5"/>
        <v>#N/A</v>
      </c>
      <c r="W14" s="21" t="e">
        <f t="shared" si="6"/>
        <v>#N/A</v>
      </c>
      <c r="X14" s="21">
        <v>0.7</v>
      </c>
      <c r="Y14" s="21">
        <v>5</v>
      </c>
      <c r="Z14" s="15">
        <v>0.01</v>
      </c>
      <c r="AA14" s="18"/>
    </row>
    <row r="15" spans="1:29">
      <c r="A15" s="12">
        <v>13</v>
      </c>
      <c r="J15" s="24"/>
      <c r="K15" s="24"/>
      <c r="L15" s="13"/>
      <c r="M15" s="22"/>
      <c r="N15" s="13"/>
      <c r="O15" s="20"/>
      <c r="P15" s="13"/>
      <c r="Q15" s="21" t="e">
        <f t="shared" si="1"/>
        <v>#N/A</v>
      </c>
      <c r="R15" s="21" t="e">
        <f t="shared" si="2"/>
        <v>#N/A</v>
      </c>
      <c r="S15" s="21" t="e">
        <f t="shared" si="0"/>
        <v>#N/A</v>
      </c>
      <c r="T15" s="21" t="e">
        <f t="shared" si="3"/>
        <v>#N/A</v>
      </c>
      <c r="U15" s="21" t="e">
        <f t="shared" si="4"/>
        <v>#N/A</v>
      </c>
      <c r="V15" s="21" t="e">
        <f t="shared" si="5"/>
        <v>#N/A</v>
      </c>
      <c r="W15" s="21" t="e">
        <f t="shared" si="6"/>
        <v>#N/A</v>
      </c>
      <c r="X15" s="21">
        <v>0.7</v>
      </c>
      <c r="Y15" s="21">
        <v>5</v>
      </c>
      <c r="Z15" s="15">
        <v>0.01</v>
      </c>
      <c r="AA15" s="18"/>
    </row>
    <row r="16" spans="1:29">
      <c r="A16" s="12">
        <v>14</v>
      </c>
      <c r="J16" s="24"/>
      <c r="K16" s="19"/>
      <c r="L16" s="13"/>
      <c r="M16" s="22"/>
      <c r="N16" s="13"/>
      <c r="O16" s="20"/>
      <c r="P16" s="13"/>
      <c r="Q16" s="21" t="e">
        <f t="shared" si="1"/>
        <v>#N/A</v>
      </c>
      <c r="R16" s="21" t="e">
        <f t="shared" si="2"/>
        <v>#N/A</v>
      </c>
      <c r="S16" s="21" t="e">
        <f t="shared" si="0"/>
        <v>#N/A</v>
      </c>
      <c r="T16" s="21" t="e">
        <f t="shared" si="3"/>
        <v>#N/A</v>
      </c>
      <c r="U16" s="21" t="e">
        <f t="shared" si="4"/>
        <v>#N/A</v>
      </c>
      <c r="V16" s="21" t="e">
        <f t="shared" si="5"/>
        <v>#N/A</v>
      </c>
      <c r="W16" s="21" t="e">
        <f t="shared" si="6"/>
        <v>#N/A</v>
      </c>
      <c r="X16" s="21">
        <v>0.7</v>
      </c>
      <c r="Y16" s="21">
        <v>5</v>
      </c>
      <c r="Z16" s="15">
        <v>0.01</v>
      </c>
      <c r="AA16" s="18"/>
    </row>
    <row r="17" spans="1:27">
      <c r="A17" s="12">
        <v>15</v>
      </c>
      <c r="J17" s="24"/>
      <c r="K17" s="24"/>
      <c r="L17" s="13"/>
      <c r="M17" s="22"/>
      <c r="N17" s="13"/>
      <c r="O17" s="20"/>
      <c r="P17" s="13"/>
      <c r="Q17" s="21" t="e">
        <f t="shared" si="1"/>
        <v>#N/A</v>
      </c>
      <c r="R17" s="21" t="e">
        <f t="shared" si="2"/>
        <v>#N/A</v>
      </c>
      <c r="S17" s="21" t="e">
        <f t="shared" si="0"/>
        <v>#N/A</v>
      </c>
      <c r="T17" s="21" t="e">
        <f t="shared" si="3"/>
        <v>#N/A</v>
      </c>
      <c r="U17" s="21" t="e">
        <f t="shared" si="4"/>
        <v>#N/A</v>
      </c>
      <c r="V17" s="21" t="e">
        <f t="shared" si="5"/>
        <v>#N/A</v>
      </c>
      <c r="W17" s="21" t="e">
        <f t="shared" si="6"/>
        <v>#N/A</v>
      </c>
      <c r="X17" s="21">
        <v>0.7</v>
      </c>
      <c r="Y17" s="21">
        <v>5</v>
      </c>
      <c r="Z17" s="15">
        <v>0.01</v>
      </c>
      <c r="AA17" s="18"/>
    </row>
    <row r="18" spans="1:27">
      <c r="A18" s="12">
        <v>16</v>
      </c>
      <c r="J18" s="19"/>
      <c r="K18" s="19"/>
      <c r="L18" s="13"/>
      <c r="M18" s="22"/>
      <c r="N18" s="13"/>
      <c r="O18" s="20"/>
      <c r="P18" s="13"/>
      <c r="Q18" s="21" t="e">
        <f t="shared" si="1"/>
        <v>#N/A</v>
      </c>
      <c r="R18" s="21" t="e">
        <f t="shared" si="2"/>
        <v>#N/A</v>
      </c>
      <c r="S18" s="21" t="e">
        <f t="shared" si="0"/>
        <v>#N/A</v>
      </c>
      <c r="T18" s="21" t="e">
        <f t="shared" si="3"/>
        <v>#N/A</v>
      </c>
      <c r="U18" s="21" t="e">
        <f t="shared" si="4"/>
        <v>#N/A</v>
      </c>
      <c r="V18" s="21" t="e">
        <f t="shared" si="5"/>
        <v>#N/A</v>
      </c>
      <c r="W18" s="21" t="e">
        <f t="shared" si="6"/>
        <v>#N/A</v>
      </c>
      <c r="X18" s="21">
        <v>0.7</v>
      </c>
      <c r="Y18" s="21">
        <v>5</v>
      </c>
      <c r="Z18" s="15">
        <v>0.01</v>
      </c>
      <c r="AA18" s="18"/>
    </row>
    <row r="19" spans="1:27">
      <c r="A19" s="12">
        <v>17</v>
      </c>
      <c r="J19" s="19"/>
      <c r="K19" s="19"/>
      <c r="L19" s="13"/>
      <c r="M19" s="22"/>
      <c r="N19" s="13"/>
      <c r="O19" s="20"/>
      <c r="P19" s="13"/>
      <c r="Q19" s="21" t="e">
        <f t="shared" si="1"/>
        <v>#N/A</v>
      </c>
      <c r="R19" s="21" t="e">
        <f t="shared" si="2"/>
        <v>#N/A</v>
      </c>
      <c r="S19" s="21" t="e">
        <f t="shared" si="0"/>
        <v>#N/A</v>
      </c>
      <c r="T19" s="21" t="e">
        <f t="shared" si="3"/>
        <v>#N/A</v>
      </c>
      <c r="U19" s="21" t="e">
        <f t="shared" si="4"/>
        <v>#N/A</v>
      </c>
      <c r="V19" s="21" t="e">
        <f t="shared" si="5"/>
        <v>#N/A</v>
      </c>
      <c r="W19" s="21" t="e">
        <f t="shared" si="6"/>
        <v>#N/A</v>
      </c>
      <c r="X19" s="21">
        <v>0.7</v>
      </c>
      <c r="Y19" s="21">
        <v>5</v>
      </c>
      <c r="Z19" s="15">
        <v>0.01</v>
      </c>
      <c r="AA19" s="18"/>
    </row>
    <row r="20" spans="1:27">
      <c r="A20" s="12">
        <v>18</v>
      </c>
      <c r="J20" s="19"/>
      <c r="K20" s="19"/>
      <c r="L20" s="13"/>
      <c r="M20" s="22"/>
      <c r="N20" s="13"/>
      <c r="O20" s="20"/>
      <c r="P20" s="13"/>
      <c r="Q20" s="21" t="e">
        <f t="shared" si="1"/>
        <v>#N/A</v>
      </c>
      <c r="R20" s="21" t="e">
        <f t="shared" si="2"/>
        <v>#N/A</v>
      </c>
      <c r="S20" s="21" t="e">
        <f t="shared" si="0"/>
        <v>#N/A</v>
      </c>
      <c r="T20" s="21" t="e">
        <f t="shared" si="3"/>
        <v>#N/A</v>
      </c>
      <c r="U20" s="21" t="e">
        <f t="shared" si="4"/>
        <v>#N/A</v>
      </c>
      <c r="V20" s="21" t="e">
        <f t="shared" si="5"/>
        <v>#N/A</v>
      </c>
      <c r="W20" s="21" t="e">
        <f t="shared" si="6"/>
        <v>#N/A</v>
      </c>
      <c r="X20" s="21">
        <v>0.7</v>
      </c>
      <c r="Y20" s="21">
        <v>5</v>
      </c>
      <c r="Z20" s="15">
        <v>0.01</v>
      </c>
      <c r="AA20" s="18"/>
    </row>
    <row r="21" spans="1:27">
      <c r="A21" s="12">
        <v>19</v>
      </c>
      <c r="J21" s="19"/>
      <c r="K21" s="19"/>
      <c r="L21" s="13"/>
      <c r="M21" s="22"/>
      <c r="N21" s="13"/>
      <c r="O21" s="20"/>
      <c r="P21" s="13"/>
      <c r="Q21" s="21" t="e">
        <f t="shared" si="1"/>
        <v>#N/A</v>
      </c>
      <c r="R21" s="21" t="e">
        <f t="shared" si="2"/>
        <v>#N/A</v>
      </c>
      <c r="S21" s="21" t="e">
        <f t="shared" si="0"/>
        <v>#N/A</v>
      </c>
      <c r="T21" s="21" t="e">
        <f t="shared" si="3"/>
        <v>#N/A</v>
      </c>
      <c r="U21" s="21" t="e">
        <f t="shared" si="4"/>
        <v>#N/A</v>
      </c>
      <c r="V21" s="21" t="e">
        <f t="shared" si="5"/>
        <v>#N/A</v>
      </c>
      <c r="W21" s="21" t="e">
        <f t="shared" si="6"/>
        <v>#N/A</v>
      </c>
      <c r="X21" s="21">
        <v>0.7</v>
      </c>
      <c r="Y21" s="21">
        <v>5</v>
      </c>
      <c r="Z21" s="15">
        <v>0.01</v>
      </c>
      <c r="AA21" s="18"/>
    </row>
    <row r="22" spans="1:27">
      <c r="A22" s="12">
        <v>20</v>
      </c>
      <c r="J22" s="19"/>
      <c r="K22" s="19"/>
      <c r="L22" s="13"/>
      <c r="M22" s="22"/>
      <c r="N22" s="13"/>
      <c r="O22" s="20"/>
      <c r="P22" s="13"/>
      <c r="Q22" s="21" t="e">
        <f t="shared" si="1"/>
        <v>#N/A</v>
      </c>
      <c r="R22" s="21" t="e">
        <f t="shared" si="2"/>
        <v>#N/A</v>
      </c>
      <c r="S22" s="21" t="e">
        <f t="shared" si="0"/>
        <v>#N/A</v>
      </c>
      <c r="T22" s="21" t="e">
        <f t="shared" si="3"/>
        <v>#N/A</v>
      </c>
      <c r="U22" s="21" t="e">
        <f t="shared" si="4"/>
        <v>#N/A</v>
      </c>
      <c r="V22" s="21" t="e">
        <f t="shared" si="5"/>
        <v>#N/A</v>
      </c>
      <c r="W22" s="21" t="e">
        <f t="shared" si="6"/>
        <v>#N/A</v>
      </c>
      <c r="X22" s="21">
        <v>0.7</v>
      </c>
      <c r="Y22" s="21">
        <v>5</v>
      </c>
      <c r="Z22" s="15">
        <v>0.01</v>
      </c>
      <c r="AA22" s="18"/>
    </row>
    <row r="23" spans="1:27">
      <c r="K23" s="23"/>
    </row>
    <row r="24" spans="1:27">
      <c r="K24" s="23"/>
      <c r="S24" s="21"/>
      <c r="T24" s="21"/>
      <c r="U24" s="21"/>
      <c r="V24" s="21"/>
      <c r="W24" s="21"/>
    </row>
    <row r="25" spans="1:27">
      <c r="K25" s="23"/>
    </row>
    <row r="26" spans="1:27">
      <c r="K26" s="23"/>
    </row>
    <row r="27" spans="1:27">
      <c r="K27" s="23"/>
    </row>
    <row r="28" spans="1:27">
      <c r="K28" s="23"/>
    </row>
    <row r="29" spans="1:27">
      <c r="K29" s="23"/>
    </row>
    <row r="30" spans="1:27">
      <c r="K30" s="23"/>
    </row>
    <row r="31" spans="1:27">
      <c r="K31" s="23"/>
    </row>
    <row r="32" spans="1:27">
      <c r="K32" s="23"/>
    </row>
    <row r="33" spans="11:11">
      <c r="K33" s="23"/>
    </row>
    <row r="34" spans="11:11">
      <c r="K34" s="23"/>
    </row>
    <row r="35" spans="11:11">
      <c r="K35" s="23"/>
    </row>
    <row r="36" spans="11:11">
      <c r="K36" s="23"/>
    </row>
    <row r="37" spans="11:11">
      <c r="K37" s="23"/>
    </row>
  </sheetData>
  <pageMargins left="0.7" right="0.7" top="0.75" bottom="0.75" header="0.3" footer="0.3"/>
  <pageSetup paperSize="9" orientation="portrait" r:id="rId1"/>
  <ignoredErrors>
    <ignoredError sqref="V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plots</vt:lpstr>
      <vt:lpstr>data</vt:lpstr>
      <vt:lpstr>plots!Print_Area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valeria</cp:lastModifiedBy>
  <cp:lastPrinted>2014-07-25T15:08:34Z</cp:lastPrinted>
  <dcterms:created xsi:type="dcterms:W3CDTF">2014-02-17T15:08:16Z</dcterms:created>
  <dcterms:modified xsi:type="dcterms:W3CDTF">2015-02-11T15:01:13Z</dcterms:modified>
</cp:coreProperties>
</file>