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lr\Documents\FORMACIÓN\Keep coding\modulo excel\Entrega excel\"/>
    </mc:Choice>
  </mc:AlternateContent>
  <xr:revisionPtr revIDLastSave="0" documentId="13_ncr:1_{ED05768F-7D6C-4491-8F2B-D1E697A30AF3}" xr6:coauthVersionLast="47" xr6:coauthVersionMax="47" xr10:uidLastSave="{00000000-0000-0000-0000-000000000000}"/>
  <bookViews>
    <workbookView xWindow="-120" yWindow="-120" windowWidth="29040" windowHeight="15720" xr2:uid="{FA90A61F-6A15-4230-B460-10991AD196EB}"/>
  </bookViews>
  <sheets>
    <sheet name="Tema 1 y 2" sheetId="1" r:id="rId1"/>
    <sheet name="Tema 3" sheetId="3" r:id="rId2"/>
  </sheets>
  <definedNames>
    <definedName name="_xlnm._FilterDatabase" localSheetId="0" hidden="1">'Tema 1 y 2'!$A$1:$C$1</definedName>
  </definedName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11" i="1"/>
  <c r="E2" i="1"/>
  <c r="E3" i="1"/>
  <c r="E4" i="1"/>
  <c r="E5" i="1"/>
  <c r="E6" i="1"/>
  <c r="E7" i="1"/>
  <c r="E8" i="1"/>
  <c r="E9" i="1"/>
  <c r="D10" i="1" a="1"/>
  <c r="D10" i="1" s="1"/>
  <c r="E10" i="1" s="1"/>
  <c r="J5" i="1" s="1"/>
  <c r="I5" i="1"/>
  <c r="H5" i="1"/>
  <c r="K2" i="1"/>
  <c r="J2" i="1"/>
  <c r="I2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<sst xmlns="http://schemas.openxmlformats.org/spreadsheetml/2006/main" count="43" uniqueCount="37">
  <si>
    <t>Puntuaje</t>
  </si>
  <si>
    <t>Edad</t>
  </si>
  <si>
    <t>Nombre</t>
  </si>
  <si>
    <t>Claudia Velázquez</t>
  </si>
  <si>
    <t>Julio Hidalgo</t>
  </si>
  <si>
    <t>Marina Herrera</t>
  </si>
  <si>
    <t>Carolina Rubio</t>
  </si>
  <si>
    <t>José Molino</t>
  </si>
  <si>
    <t>Manuela Castillo</t>
  </si>
  <si>
    <t>Lucía Pérez</t>
  </si>
  <si>
    <t>Carmen Roldán</t>
  </si>
  <si>
    <t>Zoila Reinoso</t>
  </si>
  <si>
    <t>Fernando Álvarez</t>
  </si>
  <si>
    <t>Helio Murillo</t>
  </si>
  <si>
    <t>Celia Boza</t>
  </si>
  <si>
    <t>Juan José Campos</t>
  </si>
  <si>
    <t>Marta Caballero</t>
  </si>
  <si>
    <t>Noelia Juarez</t>
  </si>
  <si>
    <t>Mario Moreno</t>
  </si>
  <si>
    <t>Clara Cuenca</t>
  </si>
  <si>
    <t>Jorge Roble</t>
  </si>
  <si>
    <t>Marcos Hernández</t>
  </si>
  <si>
    <t>Promedio</t>
  </si>
  <si>
    <t>Máximo</t>
  </si>
  <si>
    <t>Mínimo</t>
  </si>
  <si>
    <t>Suma total puntuaje</t>
  </si>
  <si>
    <t>Tema 1</t>
  </si>
  <si>
    <t>Tema 2</t>
  </si>
  <si>
    <t>Aprobados</t>
  </si>
  <si>
    <t>Total registros de edad</t>
  </si>
  <si>
    <t>Total general</t>
  </si>
  <si>
    <t>Suma de Edad</t>
  </si>
  <si>
    <t>Suma de Puntuaje</t>
  </si>
  <si>
    <t>Filtro personas de 20 años.</t>
  </si>
  <si>
    <t>Pago examen</t>
  </si>
  <si>
    <t>Pago tasas examen</t>
  </si>
  <si>
    <t>Estado del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</si>
</sst>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3" borderId="5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2" fillId="3" borderId="7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Edad por persona.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'Tema 1 y 2'!$B$1</c:f>
              <c:strCache>
                <c:ptCount val="1"/>
                <c:pt idx="0">
                  <c:v>Edad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'Tema 1 y 2'!$A$2:$A$20</c:f>
              <c:strCache>
                <c:ptCount val="19"/>
                <c:pt idx="0">
                  <c:v>Carmen Roldán</c:v>
                </c:pt>
                <c:pt idx="1">
                  <c:v>Carolina Rubio</c:v>
                </c:pt>
                <c:pt idx="2">
                  <c:v>Celia Boza</c:v>
                </c:pt>
                <c:pt idx="3">
                  <c:v>Clara Cuenca</c:v>
                </c:pt>
                <c:pt idx="4">
                  <c:v>Claudia Velázquez</c:v>
                </c:pt>
                <c:pt idx="5">
                  <c:v>Fernando Álvarez</c:v>
                </c:pt>
                <c:pt idx="6">
                  <c:v>Helio Murillo</c:v>
                </c:pt>
                <c:pt idx="7">
                  <c:v>Jorge Roble</c:v>
                </c:pt>
                <c:pt idx="8">
                  <c:v>José Molino</c:v>
                </c:pt>
                <c:pt idx="9">
                  <c:v>Juan José Campos</c:v>
                </c:pt>
                <c:pt idx="10">
                  <c:v>Julio Hidalgo</c:v>
                </c:pt>
                <c:pt idx="11">
                  <c:v>Lucía Pérez</c:v>
                </c:pt>
                <c:pt idx="12">
                  <c:v>Manuela Castillo</c:v>
                </c:pt>
                <c:pt idx="13">
                  <c:v>Marcos Hernández</c:v>
                </c:pt>
                <c:pt idx="14">
                  <c:v>Marina Herrera</c:v>
                </c:pt>
                <c:pt idx="15">
                  <c:v>Mario Moreno</c:v>
                </c:pt>
                <c:pt idx="16">
                  <c:v>Marta Caballero</c:v>
                </c:pt>
                <c:pt idx="17">
                  <c:v>Noelia Juarez</c:v>
                </c:pt>
                <c:pt idx="18">
                  <c:v>Zoila Reinoso</c:v>
                </c:pt>
              </c:strCache>
            </c:strRef>
          </c:cat>
          <c:val>
            <c:numRef>
              <c:f>'Tema 1 y 2'!$B$2:$B$20</c:f>
              <c:numCache>
                <c:formatCode>0</c:formatCode>
                <c:ptCount val="19"/>
                <c:pt idx="0">
                  <c:v>18</c:v>
                </c:pt>
                <c:pt idx="1">
                  <c:v>25</c:v>
                </c:pt>
                <c:pt idx="2">
                  <c:v>18</c:v>
                </c:pt>
                <c:pt idx="3">
                  <c:v>25</c:v>
                </c:pt>
                <c:pt idx="4">
                  <c:v>30</c:v>
                </c:pt>
                <c:pt idx="5">
                  <c:v>25</c:v>
                </c:pt>
                <c:pt idx="6">
                  <c:v>18</c:v>
                </c:pt>
                <c:pt idx="7">
                  <c:v>30</c:v>
                </c:pt>
                <c:pt idx="8">
                  <c:v>18</c:v>
                </c:pt>
                <c:pt idx="9">
                  <c:v>20</c:v>
                </c:pt>
                <c:pt idx="10">
                  <c:v>18</c:v>
                </c:pt>
                <c:pt idx="11">
                  <c:v>20</c:v>
                </c:pt>
                <c:pt idx="12">
                  <c:v>30</c:v>
                </c:pt>
                <c:pt idx="13">
                  <c:v>25</c:v>
                </c:pt>
                <c:pt idx="14">
                  <c:v>25</c:v>
                </c:pt>
                <c:pt idx="15">
                  <c:v>30</c:v>
                </c:pt>
                <c:pt idx="16">
                  <c:v>20</c:v>
                </c:pt>
                <c:pt idx="17">
                  <c:v>20</c:v>
                </c:pt>
                <c:pt idx="1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B-485F-A6B8-78BD92319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0151535"/>
        <c:axId val="2090153455"/>
      </c:barChart>
      <c:catAx>
        <c:axId val="209015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0153455"/>
        <c:crosses val="autoZero"/>
        <c:auto val="1"/>
        <c:lblAlgn val="ctr"/>
        <c:lblOffset val="100"/>
        <c:noMultiLvlLbl val="0"/>
      </c:catAx>
      <c:valAx>
        <c:axId val="209015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015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Puntuaje</a:t>
            </a:r>
            <a:r>
              <a:rPr lang="en-US" b="1" baseline="0"/>
              <a:t> de los estudiantes.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'Tema 1 y 2'!$C$1</c:f>
              <c:strCache>
                <c:ptCount val="1"/>
                <c:pt idx="0">
                  <c:v>Puntuaje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'Tema 1 y 2'!$A$2:$A$20</c:f>
              <c:strCache>
                <c:ptCount val="19"/>
                <c:pt idx="0">
                  <c:v>Carmen Roldán</c:v>
                </c:pt>
                <c:pt idx="1">
                  <c:v>Carolina Rubio</c:v>
                </c:pt>
                <c:pt idx="2">
                  <c:v>Celia Boza</c:v>
                </c:pt>
                <c:pt idx="3">
                  <c:v>Clara Cuenca</c:v>
                </c:pt>
                <c:pt idx="4">
                  <c:v>Claudia Velázquez</c:v>
                </c:pt>
                <c:pt idx="5">
                  <c:v>Fernando Álvarez</c:v>
                </c:pt>
                <c:pt idx="6">
                  <c:v>Helio Murillo</c:v>
                </c:pt>
                <c:pt idx="7">
                  <c:v>Jorge Roble</c:v>
                </c:pt>
                <c:pt idx="8">
                  <c:v>José Molino</c:v>
                </c:pt>
                <c:pt idx="9">
                  <c:v>Juan José Campos</c:v>
                </c:pt>
                <c:pt idx="10">
                  <c:v>Julio Hidalgo</c:v>
                </c:pt>
                <c:pt idx="11">
                  <c:v>Lucía Pérez</c:v>
                </c:pt>
                <c:pt idx="12">
                  <c:v>Manuela Castillo</c:v>
                </c:pt>
                <c:pt idx="13">
                  <c:v>Marcos Hernández</c:v>
                </c:pt>
                <c:pt idx="14">
                  <c:v>Marina Herrera</c:v>
                </c:pt>
                <c:pt idx="15">
                  <c:v>Mario Moreno</c:v>
                </c:pt>
                <c:pt idx="16">
                  <c:v>Marta Caballero</c:v>
                </c:pt>
                <c:pt idx="17">
                  <c:v>Noelia Juarez</c:v>
                </c:pt>
                <c:pt idx="18">
                  <c:v>Zoila Reinoso</c:v>
                </c:pt>
              </c:strCache>
            </c:strRef>
          </c:cat>
          <c:val>
            <c:numRef>
              <c:f>'Tema 1 y 2'!$C$2:$C$20</c:f>
              <c:numCache>
                <c:formatCode>0</c:formatCode>
                <c:ptCount val="19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9</c:v>
                </c:pt>
                <c:pt idx="8">
                  <c:v>5</c:v>
                </c:pt>
                <c:pt idx="9">
                  <c:v>4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10</c:v>
                </c:pt>
                <c:pt idx="14">
                  <c:v>6</c:v>
                </c:pt>
                <c:pt idx="15">
                  <c:v>1</c:v>
                </c:pt>
                <c:pt idx="16">
                  <c:v>7</c:v>
                </c:pt>
                <c:pt idx="17">
                  <c:v>2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8-473C-8D3C-15C661043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51725103"/>
        <c:axId val="2051726543"/>
      </c:barChart>
      <c:catAx>
        <c:axId val="2051725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1726543"/>
        <c:crosses val="autoZero"/>
        <c:auto val="1"/>
        <c:lblAlgn val="ctr"/>
        <c:lblOffset val="100"/>
        <c:noMultiLvlLbl val="0"/>
      </c:catAx>
      <c:valAx>
        <c:axId val="205172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172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Edad y puntuaje de los estudiantes.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'Tema 1 y 2'!$B$1</c:f>
              <c:strCache>
                <c:ptCount val="1"/>
                <c:pt idx="0">
                  <c:v>Edad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'Tema 1 y 2'!$B$2:$B$20</c:f>
              <c:numCache>
                <c:formatCode>0</c:formatCode>
                <c:ptCount val="19"/>
                <c:pt idx="0">
                  <c:v>18</c:v>
                </c:pt>
                <c:pt idx="1">
                  <c:v>25</c:v>
                </c:pt>
                <c:pt idx="2">
                  <c:v>18</c:v>
                </c:pt>
                <c:pt idx="3">
                  <c:v>25</c:v>
                </c:pt>
                <c:pt idx="4">
                  <c:v>30</c:v>
                </c:pt>
                <c:pt idx="5">
                  <c:v>25</c:v>
                </c:pt>
                <c:pt idx="6">
                  <c:v>18</c:v>
                </c:pt>
                <c:pt idx="7">
                  <c:v>30</c:v>
                </c:pt>
                <c:pt idx="8">
                  <c:v>18</c:v>
                </c:pt>
                <c:pt idx="9">
                  <c:v>20</c:v>
                </c:pt>
                <c:pt idx="10">
                  <c:v>18</c:v>
                </c:pt>
                <c:pt idx="11">
                  <c:v>20</c:v>
                </c:pt>
                <c:pt idx="12">
                  <c:v>30</c:v>
                </c:pt>
                <c:pt idx="13">
                  <c:v>25</c:v>
                </c:pt>
                <c:pt idx="14">
                  <c:v>25</c:v>
                </c:pt>
                <c:pt idx="15">
                  <c:v>30</c:v>
                </c:pt>
                <c:pt idx="16">
                  <c:v>20</c:v>
                </c:pt>
                <c:pt idx="17">
                  <c:v>20</c:v>
                </c:pt>
                <c:pt idx="1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7-4BDC-B599-031DA9C9C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23583"/>
        <c:axId val="92602463"/>
      </c:barChart>
      <c:lineChart>
        <c:grouping val="standard"/>
        <c:varyColors val="0"/>
        <c:ser>
          <c:idx val="1"/>
          <c:order val="1"/>
          <c:tx>
            <c:strRef>
              <c:f>'Tema 1 y 2'!$C$1</c:f>
              <c:strCache>
                <c:ptCount val="1"/>
                <c:pt idx="0">
                  <c:v>Puntuaje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'Tema 1 y 2'!$C$2:$C$20</c:f>
              <c:numCache>
                <c:formatCode>0</c:formatCode>
                <c:ptCount val="19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9</c:v>
                </c:pt>
                <c:pt idx="8">
                  <c:v>5</c:v>
                </c:pt>
                <c:pt idx="9">
                  <c:v>4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10</c:v>
                </c:pt>
                <c:pt idx="14">
                  <c:v>6</c:v>
                </c:pt>
                <c:pt idx="15">
                  <c:v>1</c:v>
                </c:pt>
                <c:pt idx="16">
                  <c:v>7</c:v>
                </c:pt>
                <c:pt idx="17">
                  <c:v>2</c:v>
                </c:pt>
                <c:pt idx="1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F7-4BDC-B599-031DA9C9C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07263"/>
        <c:axId val="92598623"/>
      </c:lineChart>
      <c:catAx>
        <c:axId val="92607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598623"/>
        <c:crosses val="autoZero"/>
        <c:auto val="1"/>
        <c:lblAlgn val="ctr"/>
        <c:lblOffset val="100"/>
        <c:noMultiLvlLbl val="0"/>
      </c:catAx>
      <c:valAx>
        <c:axId val="9259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607263"/>
        <c:crosses val="autoZero"/>
        <c:crossBetween val="between"/>
      </c:valAx>
      <c:valAx>
        <c:axId val="92602463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623583"/>
        <c:crosses val="max"/>
        <c:crossBetween val="between"/>
      </c:valAx>
      <c:catAx>
        <c:axId val="92623583"/>
        <c:scaling>
          <c:orientation val="minMax"/>
        </c:scaling>
        <c:delete val="1"/>
        <c:axPos val="b"/>
        <c:majorTickMark val="out"/>
        <c:minorTickMark val="none"/>
        <c:tickLblPos val="nextTo"/>
        <c:crossAx val="92602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238124</xdr:rowOff>
    </xdr:from>
    <xdr:to>
      <xdr:col>17</xdr:col>
      <xdr:colOff>466725</xdr:colOff>
      <xdr:row>12</xdr:row>
      <xdr:rowOff>19049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71DB60C-901A-B6E9-B57A-AEC13679D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</xdr:colOff>
      <xdr:row>9</xdr:row>
      <xdr:rowOff>14286</xdr:rowOff>
    </xdr:from>
    <xdr:to>
      <xdr:col>11</xdr:col>
      <xdr:colOff>19050</xdr:colOff>
      <xdr:row>27</xdr:row>
      <xdr:rowOff>123825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CAC1A35-F996-00F3-B224-DF9016C04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752474</xdr:colOff>
      <xdr:row>13</xdr:row>
      <xdr:rowOff>19050</xdr:rowOff>
    </xdr:from>
    <xdr:to>
      <xdr:col>17</xdr:col>
      <xdr:colOff>514350</xdr:colOff>
      <xdr:row>25</xdr:row>
      <xdr:rowOff>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E5FA3F8-8286-8B57-C60F-6C0DD5875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Valladares Roldán" refreshedDate="45366.566193171297" createdVersion="8" refreshedVersion="8" minRefreshableVersion="3" recordCount="19" xr:uid="{47D2BE8E-3E34-4A4C-AD7F-79EDF4DDD62B}">
  <cacheSource type="worksheet">
    <worksheetSource ref="A1:E20" sheet="Tema 1 y 2"/>
  </cacheSource>
  <cacheFields count="5">
    <cacheField name="Nombre" numFmtId="0">
      <sharedItems count="19">
        <s v="Carmen Roldán"/>
        <s v="Carolina Rubio"/>
        <s v="Celia Boza"/>
        <s v="Clara Cuenca"/>
        <s v="Claudia Velázquez"/>
        <s v="Fernando Álvarez"/>
        <s v="Helio Murillo"/>
        <s v="Jorge Roble"/>
        <s v="José Molino"/>
        <s v="Juan José Campos"/>
        <s v="Julio Hidalgo"/>
        <s v="Lucía Pérez"/>
        <s v="Manuela Castillo"/>
        <s v="Marcos Hernández"/>
        <s v="Marina Herrera"/>
        <s v="Mario Moreno"/>
        <s v="Marta Caballero"/>
        <s v="Noelia Juarez"/>
        <s v="Zoila Reinoso"/>
      </sharedItems>
    </cacheField>
    <cacheField name="Edad" numFmtId="1">
      <sharedItems containsSemiMixedTypes="0" containsString="0" containsNumber="1" containsInteger="1" minValue="18" maxValue="30" count="4">
        <n v="18"/>
        <n v="25"/>
        <n v="30"/>
        <n v="20"/>
      </sharedItems>
    </cacheField>
    <cacheField name="Puntuaje" numFmtId="1">
      <sharedItems containsSemiMixedTypes="0" containsString="0" containsNumber="1" containsInteger="1" minValue="1" maxValue="10"/>
    </cacheField>
    <cacheField name="Pago examen" numFmtId="1">
      <sharedItems containsMixedTypes="1" containsNumber="1" containsInteger="1" minValue="10" maxValue="20" count="3">
        <n v="20"/>
        <n v="10"/>
        <e v="#NAME?"/>
      </sharedItems>
    </cacheField>
    <cacheField name="Estado del pago" numFmtId="1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n v="7"/>
    <x v="0"/>
    <s v="Pagado"/>
  </r>
  <r>
    <x v="1"/>
    <x v="1"/>
    <n v="4"/>
    <x v="0"/>
    <s v="Pagado"/>
  </r>
  <r>
    <x v="2"/>
    <x v="0"/>
    <n v="5"/>
    <x v="1"/>
    <s v="No pagado"/>
  </r>
  <r>
    <x v="3"/>
    <x v="1"/>
    <n v="7"/>
    <x v="0"/>
    <s v="Pagado"/>
  </r>
  <r>
    <x v="4"/>
    <x v="2"/>
    <n v="9"/>
    <x v="0"/>
    <s v="Pagado"/>
  </r>
  <r>
    <x v="5"/>
    <x v="1"/>
    <n v="5"/>
    <x v="0"/>
    <s v="Pagado"/>
  </r>
  <r>
    <x v="6"/>
    <x v="0"/>
    <n v="4"/>
    <x v="0"/>
    <s v="Pagado"/>
  </r>
  <r>
    <x v="7"/>
    <x v="2"/>
    <n v="9"/>
    <x v="0"/>
    <s v="Pagado"/>
  </r>
  <r>
    <x v="8"/>
    <x v="0"/>
    <n v="5"/>
    <x v="2"/>
    <s v="Error en pago"/>
  </r>
  <r>
    <x v="9"/>
    <x v="3"/>
    <n v="4"/>
    <x v="0"/>
    <s v="Pagado"/>
  </r>
  <r>
    <x v="10"/>
    <x v="0"/>
    <n v="7"/>
    <x v="0"/>
    <s v="Pagado"/>
  </r>
  <r>
    <x v="11"/>
    <x v="3"/>
    <n v="7"/>
    <x v="0"/>
    <s v="Pagado"/>
  </r>
  <r>
    <x v="12"/>
    <x v="2"/>
    <n v="6"/>
    <x v="0"/>
    <s v="Pagado"/>
  </r>
  <r>
    <x v="13"/>
    <x v="1"/>
    <n v="10"/>
    <x v="0"/>
    <s v="Pagado"/>
  </r>
  <r>
    <x v="14"/>
    <x v="1"/>
    <n v="6"/>
    <x v="0"/>
    <s v="Pagado"/>
  </r>
  <r>
    <x v="15"/>
    <x v="2"/>
    <n v="1"/>
    <x v="0"/>
    <s v="Pagado"/>
  </r>
  <r>
    <x v="16"/>
    <x v="3"/>
    <n v="7"/>
    <x v="0"/>
    <s v="Pagado"/>
  </r>
  <r>
    <x v="17"/>
    <x v="3"/>
    <n v="2"/>
    <x v="0"/>
    <s v="Pagado"/>
  </r>
  <r>
    <x v="18"/>
    <x v="0"/>
    <n v="9"/>
    <x v="0"/>
    <s v="Pagad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1826E-565C-400F-B461-64A27BA00C7C}" name="TablaDinámica9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Nombre">
  <location ref="A3:C8" firstHeaderRow="0" firstDataRow="1" firstDataCol="1" rowPageCount="1" colPageCount="1"/>
  <pivotFields count="5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Page" dataField="1" numFmtId="1" showAll="0">
      <items count="5">
        <item x="0"/>
        <item x="3"/>
        <item x="1"/>
        <item x="2"/>
        <item t="default"/>
      </items>
    </pivotField>
    <pivotField dataField="1" numFmtId="1" showAll="0"/>
    <pivotField showAll="0">
      <items count="4">
        <item x="1"/>
        <item x="0"/>
        <item x="2"/>
        <item t="default"/>
      </items>
    </pivotField>
    <pivotField showAll="0"/>
  </pivotFields>
  <rowFields count="1">
    <field x="0"/>
  </rowFields>
  <rowItems count="5">
    <i>
      <x v="9"/>
    </i>
    <i>
      <x v="11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Suma de Edad" fld="1" baseField="0" baseItem="0"/>
    <dataField name="Suma de Puntuaj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F66D-3F6C-47F0-ABAF-166245755521}">
  <dimension ref="A1:K20"/>
  <sheetViews>
    <sheetView tabSelected="1" workbookViewId="0">
      <selection activeCell="J5" sqref="J5"/>
    </sheetView>
  </sheetViews>
  <sheetFormatPr baseColWidth="10" defaultRowHeight="15" x14ac:dyDescent="0.25"/>
  <cols>
    <col min="1" max="1" width="22.140625" customWidth="1"/>
    <col min="2" max="2" width="14.28515625" customWidth="1"/>
    <col min="3" max="3" width="13.28515625" customWidth="1"/>
    <col min="4" max="4" width="16.42578125" bestFit="1" customWidth="1"/>
    <col min="5" max="5" width="19.140625" bestFit="1" customWidth="1"/>
    <col min="8" max="8" width="27.7109375" bestFit="1" customWidth="1"/>
    <col min="9" max="9" width="13.5703125" bestFit="1" customWidth="1"/>
    <col min="10" max="10" width="23" bestFit="1" customWidth="1"/>
  </cols>
  <sheetData>
    <row r="1" spans="1:11" ht="18.75" x14ac:dyDescent="0.3">
      <c r="A1" s="2" t="s">
        <v>2</v>
      </c>
      <c r="B1" s="3" t="s">
        <v>1</v>
      </c>
      <c r="C1" s="4" t="s">
        <v>0</v>
      </c>
      <c r="D1" s="4" t="s">
        <v>34</v>
      </c>
      <c r="E1" s="4" t="s">
        <v>36</v>
      </c>
      <c r="G1" s="7" t="s">
        <v>26</v>
      </c>
      <c r="H1" s="3" t="s">
        <v>25</v>
      </c>
      <c r="I1" s="4" t="s">
        <v>22</v>
      </c>
      <c r="J1" s="2" t="s">
        <v>23</v>
      </c>
      <c r="K1" s="3" t="s">
        <v>24</v>
      </c>
    </row>
    <row r="2" spans="1:11" ht="18.75" x14ac:dyDescent="0.3">
      <c r="A2" s="1" t="s">
        <v>10</v>
      </c>
      <c r="B2" s="8">
        <v>18</v>
      </c>
      <c r="C2" s="8">
        <v>7</v>
      </c>
      <c r="D2" s="15">
        <v>20</v>
      </c>
      <c r="E2" s="9" t="str">
        <f>IF(D2=20, "Pagado", "No pagado")</f>
        <v>Pagado</v>
      </c>
      <c r="H2" s="5">
        <f>SUM(C2:C20)</f>
        <v>114</v>
      </c>
      <c r="I2" s="5">
        <f>AVERAGE(C2:C20)</f>
        <v>6</v>
      </c>
      <c r="J2" s="5">
        <f>MAX(C2:C20)</f>
        <v>10</v>
      </c>
      <c r="K2" s="5">
        <f>MIN(C2:C20)</f>
        <v>1</v>
      </c>
    </row>
    <row r="3" spans="1:11" ht="18.75" x14ac:dyDescent="0.3">
      <c r="A3" s="1" t="s">
        <v>6</v>
      </c>
      <c r="B3" s="8">
        <v>25</v>
      </c>
      <c r="C3" s="8">
        <v>4</v>
      </c>
      <c r="D3" s="8">
        <v>20</v>
      </c>
      <c r="E3" s="9" t="str">
        <f>IF(D3=20, "Pagado", "No pagado")</f>
        <v>Pagado</v>
      </c>
    </row>
    <row r="4" spans="1:11" ht="18.75" x14ac:dyDescent="0.3">
      <c r="A4" s="1" t="s">
        <v>14</v>
      </c>
      <c r="B4" s="8">
        <v>18</v>
      </c>
      <c r="C4" s="8">
        <v>5</v>
      </c>
      <c r="D4" s="8">
        <v>10</v>
      </c>
      <c r="E4" s="9" t="str">
        <f t="shared" ref="E4:E9" si="0">IF(D4=20, "Pagado", "No pagado")</f>
        <v>No pagado</v>
      </c>
      <c r="G4" s="7" t="s">
        <v>27</v>
      </c>
      <c r="H4" s="3" t="s">
        <v>29</v>
      </c>
      <c r="I4" s="7" t="s">
        <v>28</v>
      </c>
      <c r="J4" s="3" t="s">
        <v>35</v>
      </c>
    </row>
    <row r="5" spans="1:11" ht="18.75" x14ac:dyDescent="0.3">
      <c r="A5" s="1" t="s">
        <v>19</v>
      </c>
      <c r="B5" s="8">
        <v>25</v>
      </c>
      <c r="C5" s="8">
        <v>7</v>
      </c>
      <c r="D5" s="8">
        <v>20</v>
      </c>
      <c r="E5" s="9" t="str">
        <f t="shared" si="0"/>
        <v>Pagado</v>
      </c>
      <c r="F5" s="16"/>
      <c r="H5" s="5">
        <f>COUNT(B2:B20)</f>
        <v>19</v>
      </c>
      <c r="I5" s="5">
        <f>COUNTIF(C2:C20,"&gt;4")</f>
        <v>14</v>
      </c>
      <c r="J5" s="5">
        <f ca="1">COUNTIF(E2:E20,"Pagado")</f>
        <v>17</v>
      </c>
    </row>
    <row r="6" spans="1:11" ht="18.75" x14ac:dyDescent="0.3">
      <c r="A6" s="1" t="s">
        <v>3</v>
      </c>
      <c r="B6" s="8">
        <v>30</v>
      </c>
      <c r="C6" s="8">
        <v>9</v>
      </c>
      <c r="D6" s="8">
        <v>20</v>
      </c>
      <c r="E6" s="9" t="str">
        <f t="shared" si="0"/>
        <v>Pagado</v>
      </c>
    </row>
    <row r="7" spans="1:11" ht="18.75" x14ac:dyDescent="0.3">
      <c r="A7" s="1" t="s">
        <v>12</v>
      </c>
      <c r="B7" s="8">
        <v>25</v>
      </c>
      <c r="C7" s="8">
        <v>5</v>
      </c>
      <c r="D7" s="8">
        <v>20</v>
      </c>
      <c r="E7" s="9" t="str">
        <f t="shared" si="0"/>
        <v>Pagado</v>
      </c>
    </row>
    <row r="8" spans="1:11" ht="18.75" x14ac:dyDescent="0.3">
      <c r="A8" s="1" t="s">
        <v>13</v>
      </c>
      <c r="B8" s="8">
        <v>18</v>
      </c>
      <c r="C8" s="8">
        <v>4</v>
      </c>
      <c r="D8" s="8">
        <v>20</v>
      </c>
      <c r="E8" s="9" t="str">
        <f t="shared" si="0"/>
        <v>Pagado</v>
      </c>
    </row>
    <row r="9" spans="1:11" ht="18.75" x14ac:dyDescent="0.3">
      <c r="A9" s="1" t="s">
        <v>20</v>
      </c>
      <c r="B9" s="8">
        <v>30</v>
      </c>
      <c r="C9" s="8">
        <v>9</v>
      </c>
      <c r="D9" s="8">
        <v>20</v>
      </c>
      <c r="E9" s="9" t="str">
        <f t="shared" si="0"/>
        <v>Pagado</v>
      </c>
    </row>
    <row r="10" spans="1:11" ht="18.75" x14ac:dyDescent="0.3">
      <c r="A10" s="1" t="s">
        <v>7</v>
      </c>
      <c r="B10" s="8">
        <v>18</v>
      </c>
      <c r="C10" s="8">
        <v>5</v>
      </c>
      <c r="D10" s="8" t="e" cm="1">
        <f t="array" aca="1" ref="D10" ca="1">DIV(0/0)</f>
        <v>#NAME?</v>
      </c>
      <c r="E10" s="9" t="str">
        <f ca="1">IFERROR(D10,"Error en pago")</f>
        <v>Error en pago</v>
      </c>
    </row>
    <row r="11" spans="1:11" ht="18.75" x14ac:dyDescent="0.3">
      <c r="A11" s="1" t="s">
        <v>15</v>
      </c>
      <c r="B11" s="8">
        <v>20</v>
      </c>
      <c r="C11" s="8">
        <v>4</v>
      </c>
      <c r="D11" s="8">
        <v>20</v>
      </c>
      <c r="E11" s="9" t="str">
        <f>IF(D11=20, "Pagado", "No pagado")</f>
        <v>Pagado</v>
      </c>
    </row>
    <row r="12" spans="1:11" ht="18.75" x14ac:dyDescent="0.3">
      <c r="A12" s="1" t="s">
        <v>4</v>
      </c>
      <c r="B12" s="8">
        <v>18</v>
      </c>
      <c r="C12" s="8">
        <v>7</v>
      </c>
      <c r="D12" s="8">
        <v>20</v>
      </c>
      <c r="E12" s="9" t="str">
        <f t="shared" ref="E12:E20" si="1">IF(D12=20, "Pagado", "No pagado")</f>
        <v>Pagado</v>
      </c>
    </row>
    <row r="13" spans="1:11" ht="18.75" x14ac:dyDescent="0.3">
      <c r="A13" s="1" t="s">
        <v>9</v>
      </c>
      <c r="B13" s="8">
        <v>20</v>
      </c>
      <c r="C13" s="8">
        <v>7</v>
      </c>
      <c r="D13" s="8">
        <v>20</v>
      </c>
      <c r="E13" s="9" t="str">
        <f t="shared" si="1"/>
        <v>Pagado</v>
      </c>
    </row>
    <row r="14" spans="1:11" ht="18.75" x14ac:dyDescent="0.3">
      <c r="A14" s="1" t="s">
        <v>8</v>
      </c>
      <c r="B14" s="8">
        <v>30</v>
      </c>
      <c r="C14" s="8">
        <v>6</v>
      </c>
      <c r="D14" s="8">
        <v>20</v>
      </c>
      <c r="E14" s="9" t="str">
        <f t="shared" si="1"/>
        <v>Pagado</v>
      </c>
    </row>
    <row r="15" spans="1:11" ht="18.75" x14ac:dyDescent="0.3">
      <c r="A15" s="1" t="s">
        <v>21</v>
      </c>
      <c r="B15" s="8">
        <v>25</v>
      </c>
      <c r="C15" s="8">
        <v>10</v>
      </c>
      <c r="D15" s="8">
        <v>20</v>
      </c>
      <c r="E15" s="9" t="str">
        <f t="shared" si="1"/>
        <v>Pagado</v>
      </c>
    </row>
    <row r="16" spans="1:11" ht="18.75" x14ac:dyDescent="0.3">
      <c r="A16" s="1" t="s">
        <v>5</v>
      </c>
      <c r="B16" s="8">
        <v>25</v>
      </c>
      <c r="C16" s="8">
        <v>6</v>
      </c>
      <c r="D16" s="8">
        <v>20</v>
      </c>
      <c r="E16" s="9" t="str">
        <f t="shared" si="1"/>
        <v>Pagado</v>
      </c>
    </row>
    <row r="17" spans="1:5" ht="18.75" x14ac:dyDescent="0.3">
      <c r="A17" s="1" t="s">
        <v>18</v>
      </c>
      <c r="B17" s="8">
        <v>30</v>
      </c>
      <c r="C17" s="8">
        <v>1</v>
      </c>
      <c r="D17" s="8">
        <v>20</v>
      </c>
      <c r="E17" s="9" t="str">
        <f t="shared" si="1"/>
        <v>Pagado</v>
      </c>
    </row>
    <row r="18" spans="1:5" ht="18.75" x14ac:dyDescent="0.3">
      <c r="A18" s="1" t="s">
        <v>16</v>
      </c>
      <c r="B18" s="8">
        <v>20</v>
      </c>
      <c r="C18" s="8">
        <v>7</v>
      </c>
      <c r="D18" s="8">
        <v>20</v>
      </c>
      <c r="E18" s="9" t="str">
        <f t="shared" si="1"/>
        <v>Pagado</v>
      </c>
    </row>
    <row r="19" spans="1:5" ht="18.75" x14ac:dyDescent="0.3">
      <c r="A19" s="1" t="s">
        <v>17</v>
      </c>
      <c r="B19" s="8">
        <v>20</v>
      </c>
      <c r="C19" s="8">
        <v>2</v>
      </c>
      <c r="D19" s="8">
        <v>20</v>
      </c>
      <c r="E19" s="9" t="str">
        <f t="shared" si="1"/>
        <v>Pagado</v>
      </c>
    </row>
    <row r="20" spans="1:5" ht="18.75" x14ac:dyDescent="0.3">
      <c r="A20" s="6" t="s">
        <v>11</v>
      </c>
      <c r="B20" s="10">
        <v>18</v>
      </c>
      <c r="C20" s="11">
        <v>9</v>
      </c>
      <c r="D20" s="10">
        <v>20</v>
      </c>
      <c r="E20" s="11" t="str">
        <f t="shared" si="1"/>
        <v>Pagado</v>
      </c>
    </row>
  </sheetData>
  <conditionalFormatting sqref="C2:C20">
    <cfRule type="cellIs" dxfId="1" priority="2" operator="greaterThan">
      <formula>4</formula>
    </cfRule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44D5-8440-42DC-9B48-E229C184CB22}">
  <dimension ref="A1:E8"/>
  <sheetViews>
    <sheetView workbookViewId="0">
      <selection activeCell="A3" sqref="A3"/>
    </sheetView>
  </sheetViews>
  <sheetFormatPr baseColWidth="10" defaultRowHeight="15" x14ac:dyDescent="0.25"/>
  <cols>
    <col min="1" max="1" width="16.85546875" bestFit="1" customWidth="1"/>
    <col min="2" max="2" width="13.28515625" bestFit="1" customWidth="1"/>
    <col min="3" max="3" width="17.140625" bestFit="1" customWidth="1"/>
    <col min="5" max="5" width="24.7109375" bestFit="1" customWidth="1"/>
  </cols>
  <sheetData>
    <row r="1" spans="1:5" x14ac:dyDescent="0.25">
      <c r="A1" s="12" t="s">
        <v>1</v>
      </c>
      <c r="B1" s="14">
        <v>20</v>
      </c>
      <c r="E1" t="s">
        <v>33</v>
      </c>
    </row>
    <row r="3" spans="1:5" x14ac:dyDescent="0.25">
      <c r="A3" s="12" t="s">
        <v>2</v>
      </c>
      <c r="B3" t="s">
        <v>31</v>
      </c>
      <c r="C3" t="s">
        <v>32</v>
      </c>
    </row>
    <row r="4" spans="1:5" x14ac:dyDescent="0.25">
      <c r="A4" s="13" t="s">
        <v>15</v>
      </c>
      <c r="B4" s="17">
        <v>20</v>
      </c>
      <c r="C4" s="17">
        <v>4</v>
      </c>
    </row>
    <row r="5" spans="1:5" x14ac:dyDescent="0.25">
      <c r="A5" s="13" t="s">
        <v>9</v>
      </c>
      <c r="B5" s="17">
        <v>20</v>
      </c>
      <c r="C5" s="17">
        <v>7</v>
      </c>
    </row>
    <row r="6" spans="1:5" x14ac:dyDescent="0.25">
      <c r="A6" s="13" t="s">
        <v>16</v>
      </c>
      <c r="B6" s="17">
        <v>20</v>
      </c>
      <c r="C6" s="17">
        <v>7</v>
      </c>
    </row>
    <row r="7" spans="1:5" x14ac:dyDescent="0.25">
      <c r="A7" s="13" t="s">
        <v>17</v>
      </c>
      <c r="B7" s="17">
        <v>20</v>
      </c>
      <c r="C7" s="17">
        <v>2</v>
      </c>
    </row>
    <row r="8" spans="1:5" x14ac:dyDescent="0.25">
      <c r="A8" s="13" t="s">
        <v>30</v>
      </c>
      <c r="B8" s="17">
        <v>80</v>
      </c>
      <c r="C8" s="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 1 y 2</vt:lpstr>
      <vt:lpstr>Tema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Valladares Roldán</dc:creator>
  <cp:lastModifiedBy>Laura Valladares Roldán</cp:lastModifiedBy>
  <dcterms:created xsi:type="dcterms:W3CDTF">2024-03-14T19:25:39Z</dcterms:created>
  <dcterms:modified xsi:type="dcterms:W3CDTF">2024-03-15T12:36:25Z</dcterms:modified>
</cp:coreProperties>
</file>