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\Desktop\DKS\"/>
    </mc:Choice>
  </mc:AlternateContent>
  <xr:revisionPtr revIDLastSave="0" documentId="13_ncr:1_{D6D5AAAE-F196-42E5-B949-A7DAF8433883}" xr6:coauthVersionLast="47" xr6:coauthVersionMax="47" xr10:uidLastSave="{00000000-0000-0000-0000-000000000000}"/>
  <bookViews>
    <workbookView xWindow="1905" yWindow="1905" windowWidth="18900" windowHeight="11055" activeTab="2" xr2:uid="{00000000-000D-0000-FFFF-FFFF00000000}"/>
  </bookViews>
  <sheets>
    <sheet name="Dec-Jan" sheetId="1" r:id="rId1"/>
    <sheet name="Feb" sheetId="2" r:id="rId2"/>
    <sheet name="März-Apr" sheetId="3" r:id="rId3"/>
    <sheet name="Mai-Jun" sheetId="5" r:id="rId4"/>
  </sheets>
  <definedNames>
    <definedName name="Arbeitswochenstunden" localSheetId="1">Feb!$B$6</definedName>
    <definedName name="Arbeitswochenstunden" localSheetId="3">'Mai-Jun'!$B$6</definedName>
    <definedName name="Arbeitswochenstunden" localSheetId="2">'März-Apr'!$B$6</definedName>
    <definedName name="Arbeitswochenstunden">'Dec-Jan'!$B$6</definedName>
    <definedName name="_xlnm.Print_Titles" localSheetId="0">'Dec-Jan'!$7:$7</definedName>
    <definedName name="_xlnm.Print_Titles" localSheetId="1">Feb!$7:$7</definedName>
    <definedName name="_xlnm.Print_Titles" localSheetId="3">'Mai-Jun'!$7:$7</definedName>
    <definedName name="_xlnm.Print_Titles" localSheetId="2">'März-Apr'!$7:$7</definedName>
    <definedName name="Spaltentitel1" localSheetId="1">Arbeitszeittabelle3[[#Headers],[Datumsangaben]]</definedName>
    <definedName name="Spaltentitel1" localSheetId="3">Arbeitszeittabelle34[[#Headers],[Datumsangaben]]</definedName>
    <definedName name="Spaltentitel1" localSheetId="2">Arbeitszeittabelle34[[#Headers],[Datumsangaben]]</definedName>
    <definedName name="Spaltentitel1">Arbeitszeittabelle[[#Headers],[Datumsangaben]]</definedName>
    <definedName name="Spaltentitelbereich1..E6.1" localSheetId="1">Feb!$B$5</definedName>
    <definedName name="Spaltentitelbereich1..E6.1" localSheetId="3">'Mai-Jun'!$B$5</definedName>
    <definedName name="Spaltentitelbereich1..E6.1" localSheetId="2">'März-Apr'!$B$5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5" l="1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C6" i="5"/>
  <c r="B6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B6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C6" i="3" l="1"/>
  <c r="D6" i="3" s="1"/>
  <c r="D6" i="5"/>
  <c r="C6" i="2"/>
  <c r="E6" i="2" s="1"/>
  <c r="C6" i="1"/>
  <c r="E6" i="3" l="1"/>
  <c r="E6" i="5" s="1"/>
  <c r="D6" i="2"/>
  <c r="D6" i="1"/>
  <c r="E6" i="1"/>
</calcChain>
</file>

<file path=xl/sharedStrings.xml><?xml version="1.0" encoding="utf-8"?>
<sst xmlns="http://schemas.openxmlformats.org/spreadsheetml/2006/main" count="96" uniqueCount="51">
  <si>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</si>
  <si>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</si>
  <si>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</si>
  <si>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</si>
  <si>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</si>
  <si>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</si>
  <si>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</si>
  <si>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</si>
  <si>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</si>
  <si>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</si>
  <si>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</si>
  <si>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</si>
  <si>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</si>
  <si>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</si>
  <si>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</si>
  <si>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</si>
  <si>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</si>
  <si>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</si>
  <si>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</si>
  <si>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</si>
  <si>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</si>
  <si>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</si>
  <si>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</si>
  <si>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</si>
  <si>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</si>
  <si>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</si>
  <si>
    <t>Raeliced error in constellation diagram. Talked about downsampling and signal edge estimation. Found new literature on it.</t>
  </si>
  <si>
    <t>Arbeit insgesamt 
Stunden (4 Wochen)</t>
  </si>
  <si>
    <t>Bis zum: 29.01.25</t>
  </si>
  <si>
    <t>Vom 03.02.2025</t>
  </si>
  <si>
    <t>Bis zum: 28.01.2025</t>
  </si>
  <si>
    <t>Vom 03.03.2025</t>
  </si>
  <si>
    <t>Bis zum: 25.04.2025</t>
  </si>
  <si>
    <t>Vom 28.04.2025</t>
  </si>
  <si>
    <t>Bis zum: 27.06.2025</t>
  </si>
  <si>
    <t>Arbeit insgesamt 
Stunden (9 Wochen)</t>
  </si>
  <si>
    <t>We tried sending and receiving with PLUTO but got same power at any direction, still need to do more tests.</t>
  </si>
  <si>
    <t>Made algorithm to find zero crossing and peaks in signal. Spoke about leaving that project aside for a while and introduced RIS. Installed drivers and learnt how to configure it.</t>
  </si>
  <si>
    <t>Read about SDRs and Python</t>
  </si>
  <si>
    <t>-1 hour delay Aymen</t>
  </si>
  <si>
    <t>Did some early hours to optimize code and get visualization ready</t>
  </si>
  <si>
    <t>Worked with Aymen on visualization for RIS detection</t>
  </si>
  <si>
    <t xml:space="preserve">Explained code to Aymen </t>
  </si>
  <si>
    <t>17/3/25</t>
  </si>
  <si>
    <t>18/3/25</t>
  </si>
  <si>
    <t>19/3/25</t>
  </si>
  <si>
    <t>20/3/25</t>
  </si>
  <si>
    <t>Trying to do sync between sdrs</t>
  </si>
  <si>
    <t>24/3/25</t>
  </si>
  <si>
    <t>26/3/25</t>
  </si>
  <si>
    <t>27/3/25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</si>
</sst>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19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  <xf numFmtId="170" fontId="0" fillId="0" borderId="0" xfId="8" quotePrefix="1" applyFont="1" applyAlignment="1">
      <alignment horizontal="left" vertical="top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2" builtinId="3" customBuiltin="1"/>
    <cellStyle name="Comma [0]" xfId="13" builtinId="6" customBuiltin="1"/>
    <cellStyle name="Currency" xfId="14" builtinId="4" customBuiltin="1"/>
    <cellStyle name="Currency [0]" xfId="15" builtinId="7" customBuiltin="1"/>
    <cellStyle name="Datum" xfId="6" xr:uid="{00000000-0005-0000-0000-000000000000}"/>
    <cellStyle name="Explanatory Text" xfId="27" builtinId="53" customBuiltin="1"/>
    <cellStyle name="Followed Hyperlink" xfId="11" builtinId="9" customBuiltin="1"/>
    <cellStyle name="Good" xfId="17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customBuiltin="1"/>
    <cellStyle name="Percent" xfId="16" builtinId="5" customBuiltin="1"/>
    <cellStyle name="Stunden" xfId="7" xr:uid="{00000000-0005-0000-0000-000006000000}"/>
    <cellStyle name="Telefon" xfId="9" xr:uid="{00000000-0005-0000-0000-000009000000}"/>
    <cellStyle name="Title" xfId="1" builtinId="15" customBuiltin="1"/>
    <cellStyle name="Total" xfId="28" builtinId="25" customBuiltin="1"/>
    <cellStyle name="Uhrzeit" xfId="8" xr:uid="{00000000-0005-0000-0000-00000A000000}"/>
    <cellStyle name="Warning Text" xfId="25" builtinId="11" customBuiltin="1"/>
  </cellStyles>
  <dxfs count="8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PivotStyle="PivotStyleLight16">
    <tableStyle name="Arbeitszeittabelle" pivot="0" count="4" xr9:uid="{00000000-0011-0000-FFFF-FFFF00000000}">
      <tableStyleElement type="wholeTable" dxfId="7"/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3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2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C0D46-9FC3-4AC3-9C45-26E9DE397AED}" name="Arbeitszeittabelle34" displayName="Arbeitszeittabelle34" ref="B7:H26" totalsRowShown="0">
  <autoFilter ref="B7:H26" xr:uid="{00000000-0009-0000-0100-000001000000}"/>
  <tableColumns count="7">
    <tableColumn id="1" xr3:uid="{5D61E1F0-99B8-4BDB-BCFD-A1ED5DC74287}" name="Datumsangaben" dataCellStyle="Datum"/>
    <tableColumn id="2" xr3:uid="{D946B745-1701-449B-B9F1-66D73FF52DF6}" name="Einstempelzeit" dataCellStyle="Uhrzeit"/>
    <tableColumn id="3" xr3:uid="{6502D56D-CCF6-49A2-A2BC-F35302AB2D54}" name="Beginn der Mittagspause" dataCellStyle="Uhrzeit"/>
    <tableColumn id="4" xr3:uid="{AED5D554-7518-47ED-8DF4-4D065A0DCCEC}" name="Ende der Mittagspause" dataCellStyle="Uhrzeit"/>
    <tableColumn id="5" xr3:uid="{CF9BA0AC-9DBB-4CCD-A128-EF4428081075}" name="Ausstempelzeit" dataCellStyle="Uhrzeit"/>
    <tableColumn id="6" xr3:uid="{5629D262-F8A8-4B94-A3DD-B19FCDF5C001}" name="Arbeitsstunden" dataCellStyle="Stunden">
      <calculatedColumnFormula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calculatedColumnFormula>
    </tableColumn>
    <tableColumn id="7" xr3:uid="{5C4F58A5-4267-4341-BD29-DEF9F575D42E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B3FC3-E8D5-4146-B2D6-82AEC5B00C01}" name="Arbeitszeittabelle345" displayName="Arbeitszeittabelle345" ref="B7:H26" totalsRowShown="0">
  <autoFilter ref="B7:H26" xr:uid="{00000000-0009-0000-0100-000001000000}"/>
  <tableColumns count="7">
    <tableColumn id="1" xr3:uid="{B1B4DE99-A545-4878-8B4B-FD1984E8CB0B}" name="Datumsangaben" dataCellStyle="Datum"/>
    <tableColumn id="2" xr3:uid="{1EBF056C-F863-4A43-A64F-EDBE8145B1E1}" name="Einstempelzeit" dataCellStyle="Uhrzeit"/>
    <tableColumn id="3" xr3:uid="{4FC50386-78CB-46B7-8D8C-43ED6C8561FB}" name="Beginn der Mittagspause" dataCellStyle="Uhrzeit"/>
    <tableColumn id="4" xr3:uid="{AEF2ADC8-BA3A-4E3E-A4B2-24326643105C}" name="Ende der Mittagspause" dataCellStyle="Uhrzeit"/>
    <tableColumn id="5" xr3:uid="{A41C0C39-956A-4E00-B600-24F5364E37F7}" name="Ausstempelzeit" dataCellStyle="Uhrzeit"/>
    <tableColumn id="6" xr3:uid="{BC7F2F1E-6213-4EA1-914A-CE51FC741A13}" name="Arbeitsstunden" dataCellStyle="Stunden">
      <calculatedColumnFormula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calculatedColumnFormula>
    </tableColumn>
    <tableColumn id="7" xr3:uid="{AD564D9A-C5FA-4654-932B-BFAF08155396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opLeftCell="A16" zoomScaleNormal="100" workbookViewId="0">
      <selection activeCell="C5" sqref="C5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28</v>
      </c>
    </row>
    <row r="5" spans="2:8" ht="45" customHeight="1" x14ac:dyDescent="0.2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63</v>
      </c>
      <c r="C6" s="3">
        <f>SUBTOTAL(109,Arbeitszeittabelle[Arbeitsstunden])</f>
        <v>62.666666666666664</v>
      </c>
      <c r="D6" s="3">
        <f>IFERROR(IF(C6&lt;=Arbeitswochenstunden,C6,Arbeitswochenstunden),"")</f>
        <v>62.666666666666664</v>
      </c>
      <c r="E6" s="3">
        <f>IFERROR(C6-B6, "")</f>
        <v>-0.3333333333333357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00000000000001" customHeight="1" x14ac:dyDescent="0.2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00000000000001" customHeight="1" x14ac:dyDescent="0.2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00000000000001" customHeight="1" x14ac:dyDescent="0.2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00000000000001" customHeight="1" x14ac:dyDescent="0.2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00000000000001" customHeight="1" x14ac:dyDescent="0.2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00000000000001" customHeight="1" x14ac:dyDescent="0.2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16</v>
      </c>
    </row>
    <row r="15" spans="2:8" ht="20.100000000000001" customHeight="1" x14ac:dyDescent="0.2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00000000000001" customHeight="1" x14ac:dyDescent="0.2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17</v>
      </c>
    </row>
    <row r="17" spans="2:8" ht="20.100000000000001" customHeight="1" x14ac:dyDescent="0.2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18</v>
      </c>
    </row>
    <row r="18" spans="2:8" ht="20.100000000000001" customHeight="1" x14ac:dyDescent="0.2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00000000000001" customHeight="1" x14ac:dyDescent="0.2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19</v>
      </c>
    </row>
    <row r="20" spans="2:8" ht="20.100000000000001" customHeight="1" x14ac:dyDescent="0.2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20</v>
      </c>
    </row>
    <row r="21" spans="2:8" ht="20.100000000000001" customHeight="1" x14ac:dyDescent="0.2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23</v>
      </c>
    </row>
    <row r="22" spans="2:8" ht="20.100000000000001" customHeight="1" x14ac:dyDescent="0.2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24</v>
      </c>
    </row>
    <row r="23" spans="2:8" ht="20.100000000000001" customHeight="1" x14ac:dyDescent="0.2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25</v>
      </c>
    </row>
    <row r="24" spans="2:8" ht="20.100000000000001" customHeight="1" x14ac:dyDescent="0.2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00000000000001" customHeight="1" x14ac:dyDescent="0.25">
      <c r="B25" s="7">
        <v>45685</v>
      </c>
      <c r="C25" s="8">
        <v>0.37013888888888891</v>
      </c>
      <c r="D25" s="8"/>
      <c r="E25" s="8"/>
      <c r="F25" s="8">
        <v>0.52083333333333337</v>
      </c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3.6166666666666671</v>
      </c>
      <c r="H25" s="13" t="s">
        <v>26</v>
      </c>
    </row>
    <row r="26" spans="2:8" ht="20.100000000000001" customHeight="1" x14ac:dyDescent="0.2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opLeftCell="A8" zoomScaleNormal="100" workbookViewId="0">
      <selection activeCell="B17" sqref="B17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29</v>
      </c>
      <c r="C4" s="6" t="s">
        <v>30</v>
      </c>
    </row>
    <row r="5" spans="2:8" ht="45" customHeight="1" x14ac:dyDescent="0.25">
      <c r="B5" s="2" t="s">
        <v>27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4*9</f>
        <v>36</v>
      </c>
      <c r="C6" s="3">
        <f>SUBTOTAL(109,Arbeitszeittabelle3[Arbeitsstunden])</f>
        <v>43.35</v>
      </c>
      <c r="D6" s="3">
        <f>IFERROR(IF(C6&lt;=Arbeitswochenstunden,C6,Arbeitswochenstunden),"")</f>
        <v>36</v>
      </c>
      <c r="E6" s="3">
        <f>IFERROR(C6-B6+'Dec-Jan'!E6, "")</f>
        <v>7.0166666666666657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>
        <v>0.52152777777777781</v>
      </c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3.6000000000000005</v>
      </c>
      <c r="H8" s="13" t="s">
        <v>38</v>
      </c>
    </row>
    <row r="9" spans="2:8" ht="20.100000000000001" customHeight="1" x14ac:dyDescent="0.25">
      <c r="B9" s="7">
        <v>45693</v>
      </c>
      <c r="C9" s="8">
        <v>0.33333333333333331</v>
      </c>
      <c r="D9" s="8">
        <v>0.47916666666666669</v>
      </c>
      <c r="E9" s="8">
        <v>0.50694444444444442</v>
      </c>
      <c r="F9" s="8">
        <v>0.63611111111111107</v>
      </c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6.6000000000000014</v>
      </c>
      <c r="H9" s="13" t="s">
        <v>37</v>
      </c>
    </row>
    <row r="10" spans="2:8" ht="20.100000000000001" customHeight="1" x14ac:dyDescent="0.25">
      <c r="B10" s="7">
        <v>45694</v>
      </c>
      <c r="C10" s="8">
        <v>0.38541666666666669</v>
      </c>
      <c r="D10" s="8"/>
      <c r="E10" s="8"/>
      <c r="F10" s="8">
        <v>0.54166666666666663</v>
      </c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3.7499999999999987</v>
      </c>
      <c r="H10" s="13" t="s">
        <v>36</v>
      </c>
    </row>
    <row r="11" spans="2:8" ht="20.100000000000001" customHeight="1" x14ac:dyDescent="0.25">
      <c r="B11" s="7">
        <v>45700</v>
      </c>
      <c r="C11" s="8">
        <v>0.5625</v>
      </c>
      <c r="D11" s="8"/>
      <c r="E11" s="8"/>
      <c r="F11" s="8">
        <v>0.78055555555555556</v>
      </c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5.2333333333333334</v>
      </c>
      <c r="H11" s="13"/>
    </row>
    <row r="12" spans="2:8" ht="20.100000000000001" customHeight="1" x14ac:dyDescent="0.25">
      <c r="B12" s="7">
        <v>45701</v>
      </c>
      <c r="C12" s="8">
        <v>0.4201388888888889</v>
      </c>
      <c r="D12" s="8"/>
      <c r="E12" s="8"/>
      <c r="F12" s="8">
        <v>0.58194444444444449</v>
      </c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3.8833333333333342</v>
      </c>
      <c r="H12" s="13"/>
    </row>
    <row r="13" spans="2:8" ht="20.100000000000001" customHeight="1" x14ac:dyDescent="0.25">
      <c r="B13" s="7">
        <v>45706</v>
      </c>
      <c r="C13" s="8">
        <v>0.54166666666666663</v>
      </c>
      <c r="D13" s="8"/>
      <c r="E13" s="8"/>
      <c r="F13" s="8">
        <v>0.77222222222222225</v>
      </c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5.533333333333335</v>
      </c>
      <c r="H13" s="18" t="s">
        <v>39</v>
      </c>
    </row>
    <row r="14" spans="2:8" ht="20.100000000000001" customHeight="1" x14ac:dyDescent="0.25">
      <c r="B14" s="7">
        <v>45707</v>
      </c>
      <c r="C14" s="8">
        <v>0.69444444444444442</v>
      </c>
      <c r="D14" s="8"/>
      <c r="E14" s="8"/>
      <c r="F14" s="8">
        <v>0.86458333333333337</v>
      </c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4.0833333333333348</v>
      </c>
      <c r="H14" s="13"/>
    </row>
    <row r="15" spans="2:8" ht="20.100000000000001" customHeight="1" x14ac:dyDescent="0.25">
      <c r="B15" s="7">
        <v>45712</v>
      </c>
      <c r="C15" s="8">
        <v>0.5625</v>
      </c>
      <c r="D15" s="8"/>
      <c r="E15" s="8"/>
      <c r="F15" s="8">
        <v>0.77777777777777779</v>
      </c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5.166666666666667</v>
      </c>
      <c r="H15" s="13"/>
    </row>
    <row r="16" spans="2:8" ht="20.100000000000001" customHeight="1" x14ac:dyDescent="0.25">
      <c r="B16" s="7">
        <v>45713</v>
      </c>
      <c r="C16" s="8">
        <v>0.58333333333333337</v>
      </c>
      <c r="D16" s="8"/>
      <c r="E16" s="8"/>
      <c r="F16" s="8">
        <v>0.8125</v>
      </c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5.4999999999999991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F4E-5C3A-495A-9B88-26D3AE3ADE68}">
  <sheetPr>
    <tabColor theme="4"/>
    <pageSetUpPr fitToPage="1"/>
  </sheetPr>
  <dimension ref="B1:H26"/>
  <sheetViews>
    <sheetView showGridLines="0" tabSelected="1" topLeftCell="A9" zoomScaleNormal="100" workbookViewId="0">
      <selection activeCell="C21" sqref="C21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31</v>
      </c>
      <c r="C4" s="6" t="s">
        <v>32</v>
      </c>
    </row>
    <row r="5" spans="2:8" ht="45" customHeight="1" x14ac:dyDescent="0.25">
      <c r="B5" s="2" t="s">
        <v>21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8*19</f>
        <v>152</v>
      </c>
      <c r="C6" s="3">
        <f>SUBTOTAL(109,Arbeitszeittabelle34[Arbeitsstunden])</f>
        <v>58.216666666666661</v>
      </c>
      <c r="D6" s="3">
        <f>IFERROR(IF(C6&lt;=Arbeitswochenstunden,C6,Arbeitswochenstunden),"")</f>
        <v>58.216666666666661</v>
      </c>
      <c r="E6" s="3">
        <f>IFERROR(C6-B6+Feb!E6, "")</f>
        <v>-86.766666666666666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0.46875</v>
      </c>
      <c r="D8" s="8">
        <v>0.52083333333333337</v>
      </c>
      <c r="E8" s="8">
        <v>0.5625</v>
      </c>
      <c r="F8" s="8">
        <v>0.77430555555555558</v>
      </c>
      <c r="G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6.3333333333333348</v>
      </c>
      <c r="H8" s="13"/>
    </row>
    <row r="9" spans="2:8" ht="20.100000000000001" customHeight="1" x14ac:dyDescent="0.25">
      <c r="B9" s="7">
        <v>45720</v>
      </c>
      <c r="C9" s="8">
        <v>0.46875</v>
      </c>
      <c r="D9" s="8">
        <v>0.52500000000000002</v>
      </c>
      <c r="E9" s="8">
        <v>0.5625</v>
      </c>
      <c r="F9" s="8">
        <v>0.72916666666666663</v>
      </c>
      <c r="G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5.35</v>
      </c>
      <c r="H9" s="13"/>
    </row>
    <row r="10" spans="2:8" ht="20.100000000000001" customHeight="1" x14ac:dyDescent="0.25">
      <c r="B10" s="7">
        <v>45721</v>
      </c>
      <c r="C10" s="8">
        <v>0.44791666666666669</v>
      </c>
      <c r="D10" s="8"/>
      <c r="E10" s="8"/>
      <c r="F10" s="8">
        <v>0.48958333333333331</v>
      </c>
      <c r="G1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0.99999999999999911</v>
      </c>
      <c r="H10" s="13" t="s">
        <v>42</v>
      </c>
    </row>
    <row r="11" spans="2:8" ht="20.100000000000001" customHeight="1" x14ac:dyDescent="0.25">
      <c r="B11" s="7">
        <v>45722</v>
      </c>
      <c r="C11" s="8">
        <v>0.48958333333333331</v>
      </c>
      <c r="D11" s="8">
        <v>0.52083333333333337</v>
      </c>
      <c r="E11" s="8">
        <v>0.5625</v>
      </c>
      <c r="F11" s="8">
        <v>0.75694444444444442</v>
      </c>
      <c r="G1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5.4166666666666679</v>
      </c>
      <c r="H11" s="13" t="s">
        <v>41</v>
      </c>
    </row>
    <row r="12" spans="2:8" ht="20.100000000000001" customHeight="1" x14ac:dyDescent="0.25">
      <c r="B12" s="7">
        <v>45723</v>
      </c>
      <c r="C12" s="8">
        <v>0.31944444444444442</v>
      </c>
      <c r="D12" s="8">
        <v>0.3888888888888889</v>
      </c>
      <c r="E12" s="8">
        <v>0.45833333333333331</v>
      </c>
      <c r="F12" s="8">
        <v>0.62986111111111109</v>
      </c>
      <c r="G1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5.7833333333333341</v>
      </c>
      <c r="H12" s="13" t="s">
        <v>40</v>
      </c>
    </row>
    <row r="13" spans="2:8" ht="20.100000000000001" customHeight="1" x14ac:dyDescent="0.25">
      <c r="B13" s="7">
        <v>45727</v>
      </c>
      <c r="C13" s="8">
        <v>0.44791666666666669</v>
      </c>
      <c r="D13" s="8">
        <v>0.52430555555555558</v>
      </c>
      <c r="E13" s="8">
        <v>0.5625</v>
      </c>
      <c r="F13" s="8">
        <v>0.60416666666666663</v>
      </c>
      <c r="G1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2.8333333333333326</v>
      </c>
      <c r="H13" s="13"/>
    </row>
    <row r="14" spans="2:8" ht="20.100000000000001" customHeight="1" x14ac:dyDescent="0.25">
      <c r="B14" s="7" t="s">
        <v>43</v>
      </c>
      <c r="C14" s="8">
        <v>0.47916666666666669</v>
      </c>
      <c r="D14" s="8">
        <v>0.57638888888888884</v>
      </c>
      <c r="E14" s="8">
        <v>0.61111111111111116</v>
      </c>
      <c r="F14" s="8">
        <v>0.76041666666666663</v>
      </c>
      <c r="G1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5.9166666666666625</v>
      </c>
      <c r="H14" s="13"/>
    </row>
    <row r="15" spans="2:8" ht="20.100000000000001" customHeight="1" x14ac:dyDescent="0.25">
      <c r="B15" s="7" t="s">
        <v>44</v>
      </c>
      <c r="C15" s="8">
        <v>0.45833333333333331</v>
      </c>
      <c r="D15" s="8">
        <v>0.52777777777777779</v>
      </c>
      <c r="E15" s="8">
        <v>0.61111111111111116</v>
      </c>
      <c r="F15" s="8">
        <v>0.76041666666666663</v>
      </c>
      <c r="G1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5.2499999999999982</v>
      </c>
      <c r="H15" s="13"/>
    </row>
    <row r="16" spans="2:8" ht="20.100000000000001" customHeight="1" x14ac:dyDescent="0.25">
      <c r="B16" s="7" t="s">
        <v>45</v>
      </c>
      <c r="C16" s="8">
        <v>0.36805555555555558</v>
      </c>
      <c r="D16" s="8">
        <v>0.46527777777777779</v>
      </c>
      <c r="E16" s="8">
        <v>0.55208333333333337</v>
      </c>
      <c r="F16" s="8">
        <v>0.66666666666666663</v>
      </c>
      <c r="G16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5.0833333333333313</v>
      </c>
      <c r="H16" s="13"/>
    </row>
    <row r="17" spans="2:8" ht="20.100000000000001" customHeight="1" x14ac:dyDescent="0.25">
      <c r="B17" s="7" t="s">
        <v>46</v>
      </c>
      <c r="C17" s="8">
        <v>0.44791666666666669</v>
      </c>
      <c r="D17" s="8">
        <v>0.52430555555555558</v>
      </c>
      <c r="E17" s="8">
        <v>0.5625</v>
      </c>
      <c r="F17" s="8">
        <v>0.76041666666666663</v>
      </c>
      <c r="G17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6.5833333333333321</v>
      </c>
      <c r="H17" s="13" t="s">
        <v>47</v>
      </c>
    </row>
    <row r="18" spans="2:8" ht="20.100000000000001" customHeight="1" x14ac:dyDescent="0.25">
      <c r="B18" s="7" t="s">
        <v>48</v>
      </c>
      <c r="C18" s="8">
        <v>0.57291666666666663</v>
      </c>
      <c r="D18" s="8"/>
      <c r="E18" s="8"/>
      <c r="F18" s="8">
        <v>0.77083333333333337</v>
      </c>
      <c r="G1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4.7500000000000018</v>
      </c>
      <c r="H18" s="13"/>
    </row>
    <row r="19" spans="2:8" ht="20.100000000000001" customHeight="1" x14ac:dyDescent="0.25">
      <c r="B19" s="7" t="s">
        <v>49</v>
      </c>
      <c r="C19" s="8">
        <v>0.59375</v>
      </c>
      <c r="D19" s="8"/>
      <c r="E19" s="8"/>
      <c r="F19" s="8">
        <v>0.75694444444444442</v>
      </c>
      <c r="G1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3.9166666666666661</v>
      </c>
      <c r="H19" s="13"/>
    </row>
    <row r="20" spans="2:8" ht="20.100000000000001" customHeight="1" x14ac:dyDescent="0.25">
      <c r="B20" s="7" t="s">
        <v>50</v>
      </c>
      <c r="C20" s="8">
        <v>0.5</v>
      </c>
      <c r="D20" s="8"/>
      <c r="E20" s="8"/>
      <c r="F20" s="8"/>
      <c r="G2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6B610A65-F9A6-45D1-B900-743AF24D6786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8735D079-08ED-45F5-97D0-9E7ED7CB32B1}"/>
    <dataValidation allowBlank="1" showInputMessage="1" showErrorMessage="1" prompt="Der Titel des Arbeitsblatts befindet sich in dieser Zelle. Geben Sie in den Zellen unten Details zum Mitarbeiter und zum Vorgesetzten ein." sqref="B1" xr:uid="{D7350DB0-AED6-44E6-8F3E-FC733058C63D}"/>
    <dataValidation allowBlank="1" showInputMessage="1" showErrorMessage="1" prompt="Geben Sie in der Zelle rechts den Namen, die E-Mail-Adresse und die Telefonnummer des Mitarbeiters ein." sqref="B2" xr:uid="{5346A716-5363-4085-98BD-CB017B09C2FE}"/>
    <dataValidation allowBlank="1" showInputMessage="1" showErrorMessage="1" prompt="Geben Sie in dieser Zelle den Namen des Mitarbeiters ein." sqref="C2" xr:uid="{2006C7A8-F6BC-4150-B930-390CE8B20577}"/>
    <dataValidation allowBlank="1" showInputMessage="1" showErrorMessage="1" prompt="Geben Sie in dieser Zelle die E-Mail-Adresse des Mitarbeiters ein." sqref="D2" xr:uid="{DCAE42AE-FB36-4541-81C9-57FDAB4E94DB}"/>
    <dataValidation allowBlank="1" showInputMessage="1" showErrorMessage="1" prompt="Geben Sie in dieser Zelle die Telefonnummer des Mitarbeiters ein." sqref="E2" xr:uid="{FAA01AEA-4AC5-47CB-A1C9-02BD9627A6A0}"/>
    <dataValidation allowBlank="1" showInputMessage="1" showErrorMessage="1" prompt="Geben Sie den Namen des Vorgesetzten in der Zelle rechts ein." sqref="B3" xr:uid="{43FA2ED7-6C7C-48E4-A935-5B6C52D0250A}"/>
    <dataValidation allowBlank="1" showInputMessage="1" showErrorMessage="1" prompt="Geben Sie in dieser Zelle den Namen des Vorgesetzten ein." sqref="C3" xr:uid="{3ADF0663-8D42-4FD2-8CA6-BD7F5BBDB970}"/>
    <dataValidation allowBlank="1" showInputMessage="1" showErrorMessage="1" prompt="Geben Sie den Anfang des Zeitraums in dieser Zelle ein." sqref="B4" xr:uid="{948357C3-0D3D-4AB4-B0FF-E58C3C573592}"/>
    <dataValidation allowBlank="1" showInputMessage="1" showErrorMessage="1" prompt="Geben Sie das Ende des Zeitraums in dieser Zelle ein." sqref="C4" xr:uid="{0C5FF084-B08C-41FB-8C79-D0764F301C73}"/>
    <dataValidation allowBlank="1" showInputMessage="1" showErrorMessage="1" prompt="Geben Sie in der Zelle unten die Gesamtzahl der Arbeitswochenstunden ein." sqref="B5" xr:uid="{1D385325-7FC4-4F7A-A9FA-E206C0B87B49}"/>
    <dataValidation allowBlank="1" showInputMessage="1" showErrorMessage="1" prompt="Die Summe der geleisteten Arbeitsstunden wird in der Zelle unten automatisch berechnet." sqref="C5" xr:uid="{10836041-F186-4292-82E8-433DF5DC1EE0}"/>
    <dataValidation allowBlank="1" showInputMessage="1" showErrorMessage="1" prompt="Die Summe der regulären Arbeitsstunden wird in der Zelle unten automatisch berechnet." sqref="D5" xr:uid="{83C5B048-AFC2-47B3-937A-6840C0A95CD4}"/>
    <dataValidation allowBlank="1" showInputMessage="1" showErrorMessage="1" prompt="Überstunden werden in der Zelle unten automatisch berechnet." sqref="E5" xr:uid="{6A9074D3-7160-4C9E-838E-C31B92336FBB}"/>
    <dataValidation allowBlank="1" showInputMessage="1" showErrorMessage="1" prompt="Geben Sie in dieser Zelle die Gesamtzahl der Arbeitswochenstunden ein." sqref="B6" xr:uid="{E28224C3-7110-4B99-9B97-03DB48AB432A}"/>
    <dataValidation allowBlank="1" showInputMessage="1" showErrorMessage="1" prompt="Die Summe der geleisteten Arbeitsstunden wird in dieser Zelle automatisch berechnet." sqref="C6" xr:uid="{E8169C1F-B3B2-4A50-B6BC-929F04DA5EF8}"/>
    <dataValidation allowBlank="1" showInputMessage="1" showErrorMessage="1" prompt="Die Summe der regulären Arbeitsstunden wird in dieser Zelle automatisch berechnet." sqref="D6" xr:uid="{2232AB4F-0139-4A20-A7C7-1144EB88F029}"/>
    <dataValidation allowBlank="1" showInputMessage="1" showErrorMessage="1" prompt="Die Überstunden werden in dieser Zelle automatisch berechnet." sqref="E6" xr:uid="{5215B101-FFE4-4639-95F4-C3758BC6F6D9}"/>
    <dataValidation allowBlank="1" showInputMessage="1" showErrorMessage="1" prompt="Geben Sie in dieser Spalte unter dieser Überschrift das Datum ein. Verwenden Sie Überschriftsfilter, um bestimmte Einträge zu finden." sqref="B7" xr:uid="{FBFDD03D-6066-4C03-9F30-5D6CBCB12BC8}"/>
    <dataValidation allowBlank="1" showInputMessage="1" showErrorMessage="1" prompt="Geben Sie in dieser Spalte unter dieser Überschrift die Einstempelzeit ein." sqref="C7" xr:uid="{357E5F8D-B01A-458F-91AD-5CC3D7EC0BF7}"/>
    <dataValidation allowBlank="1" showInputMessage="1" showErrorMessage="1" prompt="Geben Sie in dieser Spalte unter dieser Überschrift den Beginn der Mittagspause ein." sqref="D7" xr:uid="{110A0A84-48FB-414F-B43E-5B25102DF2D6}"/>
    <dataValidation allowBlank="1" showInputMessage="1" showErrorMessage="1" prompt="Geben Sie in dieser Spalte unter dieser Überschrift das Ende der Mittagspause ein." sqref="E7" xr:uid="{1A7BFC59-C357-4A23-8019-6981D8B5C129}"/>
    <dataValidation allowBlank="1" showInputMessage="1" showErrorMessage="1" prompt="Geben Sie in dieser Spalte unter dieser Überschrift die Ausstempelzeitzeit ein." sqref="F7" xr:uid="{D32C8F53-5A81-4617-A3D7-9090CDE0BCA6}"/>
    <dataValidation allowBlank="1" showInputMessage="1" showErrorMessage="1" prompt="Die geleisteten Arbeitsstunden werden in dieser Spalte unter dieser Überschrift automatisch berechnet." sqref="G7" xr:uid="{8425DFB0-B412-489C-9D89-025158C09426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1930-7DDC-4A2A-ADD8-CA8EC9D44878}">
  <sheetPr>
    <tabColor theme="4"/>
    <pageSetUpPr fitToPage="1"/>
  </sheetPr>
  <dimension ref="B1:H26"/>
  <sheetViews>
    <sheetView showGridLines="0" zoomScaleNormal="100" workbookViewId="0">
      <selection activeCell="E6" sqref="E6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33</v>
      </c>
      <c r="C4" s="6" t="s">
        <v>34</v>
      </c>
    </row>
    <row r="5" spans="2:8" ht="45" customHeight="1" x14ac:dyDescent="0.25">
      <c r="B5" s="2" t="s">
        <v>35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9*19</f>
        <v>171</v>
      </c>
      <c r="C6" s="3">
        <f>SUBTOTAL(109,Arbeitszeittabelle345[Arbeitsstunden])</f>
        <v>0</v>
      </c>
      <c r="D6" s="3">
        <f>IFERROR(IF(C6&lt;=Arbeitswochenstunden,C6,Arbeitswochenstunden),"")</f>
        <v>0</v>
      </c>
      <c r="E6" s="3">
        <f>IFERROR(C6-B6+'März-Apr'!E6, "")</f>
        <v>-257.76666666666665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/>
      <c r="G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8" s="13"/>
    </row>
    <row r="9" spans="2:8" ht="20.100000000000001" customHeight="1" x14ac:dyDescent="0.25">
      <c r="B9" s="7"/>
      <c r="C9" s="8"/>
      <c r="D9" s="8"/>
      <c r="E9" s="8"/>
      <c r="F9" s="8"/>
      <c r="G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B9B8D752-413D-45DD-A598-4DBCAD0F16DE}"/>
    <dataValidation allowBlank="1" showInputMessage="1" showErrorMessage="1" prompt="Geben Sie in dieser Spalte unter dieser Überschrift die Ausstempelzeitzeit ein." sqref="F7" xr:uid="{21E20B4B-E322-4E98-8A67-2F62D88CA845}"/>
    <dataValidation allowBlank="1" showInputMessage="1" showErrorMessage="1" prompt="Geben Sie in dieser Spalte unter dieser Überschrift das Ende der Mittagspause ein." sqref="E7" xr:uid="{A76B6CA2-1D1D-4ADA-A161-09BFF7B242AE}"/>
    <dataValidation allowBlank="1" showInputMessage="1" showErrorMessage="1" prompt="Geben Sie in dieser Spalte unter dieser Überschrift den Beginn der Mittagspause ein." sqref="D7" xr:uid="{3FB914C9-38BB-4704-AFEA-0E4F76E765A6}"/>
    <dataValidation allowBlank="1" showInputMessage="1" showErrorMessage="1" prompt="Geben Sie in dieser Spalte unter dieser Überschrift die Einstempelzeit ein." sqref="C7" xr:uid="{29B7E595-C550-4D43-B4DE-B7934BD973FB}"/>
    <dataValidation allowBlank="1" showInputMessage="1" showErrorMessage="1" prompt="Geben Sie in dieser Spalte unter dieser Überschrift das Datum ein. Verwenden Sie Überschriftsfilter, um bestimmte Einträge zu finden." sqref="B7" xr:uid="{38E04F3B-4CEF-4F74-9FDC-48B157359426}"/>
    <dataValidation allowBlank="1" showInputMessage="1" showErrorMessage="1" prompt="Die Überstunden werden in dieser Zelle automatisch berechnet." sqref="E6" xr:uid="{55206A72-ED2C-4A79-A549-C4B286D23FD1}"/>
    <dataValidation allowBlank="1" showInputMessage="1" showErrorMessage="1" prompt="Die Summe der regulären Arbeitsstunden wird in dieser Zelle automatisch berechnet." sqref="D6" xr:uid="{2A5A1220-47A5-4467-9BDA-B42C14E8012F}"/>
    <dataValidation allowBlank="1" showInputMessage="1" showErrorMessage="1" prompt="Die Summe der geleisteten Arbeitsstunden wird in dieser Zelle automatisch berechnet." sqref="C6" xr:uid="{0B80A509-193B-4E7D-9A2A-AD218F4B144D}"/>
    <dataValidation allowBlank="1" showInputMessage="1" showErrorMessage="1" prompt="Geben Sie in dieser Zelle die Gesamtzahl der Arbeitswochenstunden ein." sqref="B6" xr:uid="{52CA6FDB-AAF1-4239-8920-1EA1BEF277B0}"/>
    <dataValidation allowBlank="1" showInputMessage="1" showErrorMessage="1" prompt="Überstunden werden in der Zelle unten automatisch berechnet." sqref="E5" xr:uid="{F4B04329-BA9D-4D8B-83B2-2511D01CBD99}"/>
    <dataValidation allowBlank="1" showInputMessage="1" showErrorMessage="1" prompt="Die Summe der regulären Arbeitsstunden wird in der Zelle unten automatisch berechnet." sqref="D5" xr:uid="{25CD521E-7CFC-4994-99B4-DA2D81362D22}"/>
    <dataValidation allowBlank="1" showInputMessage="1" showErrorMessage="1" prompt="Die Summe der geleisteten Arbeitsstunden wird in der Zelle unten automatisch berechnet." sqref="C5" xr:uid="{312DB9E6-7386-43B2-934B-F614C7E43549}"/>
    <dataValidation allowBlank="1" showInputMessage="1" showErrorMessage="1" prompt="Geben Sie in der Zelle unten die Gesamtzahl der Arbeitswochenstunden ein." sqref="B5" xr:uid="{7C0DEFB4-D548-4DEE-B09A-2AFF6E15FDCA}"/>
    <dataValidation allowBlank="1" showInputMessage="1" showErrorMessage="1" prompt="Geben Sie das Ende des Zeitraums in dieser Zelle ein." sqref="C4" xr:uid="{0FBE502A-8FEA-47F6-88ED-82A74DAA90A2}"/>
    <dataValidation allowBlank="1" showInputMessage="1" showErrorMessage="1" prompt="Geben Sie den Anfang des Zeitraums in dieser Zelle ein." sqref="B4" xr:uid="{E5094096-28EE-4A1E-B751-8EFDFF8C14FF}"/>
    <dataValidation allowBlank="1" showInputMessage="1" showErrorMessage="1" prompt="Geben Sie in dieser Zelle den Namen des Vorgesetzten ein." sqref="C3" xr:uid="{56FE92F9-125D-4D6D-9D14-6E3F41AFAAED}"/>
    <dataValidation allowBlank="1" showInputMessage="1" showErrorMessage="1" prompt="Geben Sie den Namen des Vorgesetzten in der Zelle rechts ein." sqref="B3" xr:uid="{601DCA56-8337-4CBC-9600-0859C287B0A7}"/>
    <dataValidation allowBlank="1" showInputMessage="1" showErrorMessage="1" prompt="Geben Sie in dieser Zelle die Telefonnummer des Mitarbeiters ein." sqref="E2" xr:uid="{0A068FD0-B8C1-42B3-907D-3952A60059B4}"/>
    <dataValidation allowBlank="1" showInputMessage="1" showErrorMessage="1" prompt="Geben Sie in dieser Zelle die E-Mail-Adresse des Mitarbeiters ein." sqref="D2" xr:uid="{B2882C4F-D1C6-40F2-A871-AABD5C6A2424}"/>
    <dataValidation allowBlank="1" showInputMessage="1" showErrorMessage="1" prompt="Geben Sie in dieser Zelle den Namen des Mitarbeiters ein." sqref="C2" xr:uid="{15DB0A2E-18B9-4692-A432-8ACA3FB4485D}"/>
    <dataValidation allowBlank="1" showInputMessage="1" showErrorMessage="1" prompt="Geben Sie in der Zelle rechts den Namen, die E-Mail-Adresse und die Telefonnummer des Mitarbeiters ein." sqref="B2" xr:uid="{D9F871D8-203A-4F04-B40F-5F22B706D8BC}"/>
    <dataValidation allowBlank="1" showInputMessage="1" showErrorMessage="1" prompt="Der Titel des Arbeitsblatts befindet sich in dieser Zelle. Geben Sie in den Zellen unten Details zum Mitarbeiter und zum Vorgesetzten ein." sqref="B1" xr:uid="{A18F4C84-97A5-4F96-AE04-1050620DBDDA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B92A36C2-8123-43B9-B833-A8EA9A1E80B1}"/>
    <dataValidation allowBlank="1" showErrorMessage="1" sqref="C1:E1 D3:E4 F1:G6 H1:XFD1048576 A2:A1048576 B8:G1048576" xr:uid="{DEAAE3DE-751B-44E5-BB8C-59C4EC6DFB9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Dec-Jan</vt:lpstr>
      <vt:lpstr>Feb</vt:lpstr>
      <vt:lpstr>März-Apr</vt:lpstr>
      <vt:lpstr>Mai-Jun</vt:lpstr>
      <vt:lpstr>Feb!Arbeitswochenstunden</vt:lpstr>
      <vt:lpstr>'Mai-Jun'!Arbeitswochenstunden</vt:lpstr>
      <vt:lpstr>'März-Apr'!Arbeitswochenstunden</vt:lpstr>
      <vt:lpstr>Arbeitswochenstunden</vt:lpstr>
      <vt:lpstr>'Dec-Jan'!Print_Titles</vt:lpstr>
      <vt:lpstr>Feb!Print_Titles</vt:lpstr>
      <vt:lpstr>'Mai-Jun'!Print_Titles</vt:lpstr>
      <vt:lpstr>'März-Apr'!Print_Titles</vt:lpstr>
      <vt:lpstr>Feb!Spaltentitel1</vt:lpstr>
      <vt:lpstr>'Mai-Jun'!Spaltentitel1</vt:lpstr>
      <vt:lpstr>'März-Apr'!Spaltentitel1</vt:lpstr>
      <vt:lpstr>Spaltentitel1</vt:lpstr>
      <vt:lpstr>Feb!Spaltentitelbereich1..E6.1</vt:lpstr>
      <vt:lpstr>'Mai-Jun'!Spaltentitelbereich1..E6.1</vt:lpstr>
      <vt:lpstr>'März-Apr'!Spaltentitelbereich1..E6.1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2017-02-03T07:21:43Z</dcterms:created>
  <dcterms:modified xsi:type="dcterms:W3CDTF">2025-03-27T14:44:44Z</dcterms:modified>
</cp:coreProperties>
</file>