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z\SkyDrive\documents\amateur radio\SDR\aries_ATU\documentation\"/>
    </mc:Choice>
  </mc:AlternateContent>
  <bookViews>
    <workbookView xWindow="0" yWindow="0" windowWidth="13875" windowHeight="9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H13" i="1" s="1"/>
  <c r="C4" i="1"/>
  <c r="G12" i="1" s="1"/>
  <c r="H12" i="1" s="1"/>
  <c r="C3" i="1"/>
  <c r="C14" i="1" s="1"/>
  <c r="D14" i="1" s="1"/>
  <c r="G14" i="1" l="1"/>
  <c r="H14" i="1" s="1"/>
  <c r="G9" i="1"/>
  <c r="H9" i="1" s="1"/>
  <c r="G10" i="1"/>
  <c r="H10" i="1" s="1"/>
  <c r="G11" i="1"/>
  <c r="H11" i="1" s="1"/>
  <c r="G15" i="1"/>
  <c r="H15" i="1" s="1"/>
  <c r="G8" i="1"/>
  <c r="H8" i="1" s="1"/>
  <c r="C11" i="1"/>
  <c r="D11" i="1" s="1"/>
  <c r="C15" i="1"/>
  <c r="D15" i="1" s="1"/>
  <c r="C8" i="1"/>
  <c r="D8" i="1" s="1"/>
  <c r="C12" i="1"/>
  <c r="D12" i="1" s="1"/>
  <c r="C9" i="1"/>
  <c r="D9" i="1" s="1"/>
  <c r="C13" i="1"/>
  <c r="D13" i="1" s="1"/>
  <c r="C10" i="1"/>
  <c r="D10" i="1" s="1"/>
  <c r="H16" i="1" l="1"/>
  <c r="D4" i="1" s="1"/>
  <c r="D16" i="1"/>
  <c r="D3" i="1" s="1"/>
</calcChain>
</file>

<file path=xl/sharedStrings.xml><?xml version="1.0" encoding="utf-8"?>
<sst xmlns="http://schemas.openxmlformats.org/spreadsheetml/2006/main" count="20" uniqueCount="17">
  <si>
    <t>Antenna Tuner Calculator</t>
  </si>
  <si>
    <t>L</t>
  </si>
  <si>
    <t>C</t>
  </si>
  <si>
    <t>L value</t>
  </si>
  <si>
    <t>C value</t>
  </si>
  <si>
    <t>uH</t>
  </si>
  <si>
    <t>pF</t>
  </si>
  <si>
    <t>calculated</t>
  </si>
  <si>
    <t>bit inductance</t>
  </si>
  <si>
    <t>bit capacitance</t>
  </si>
  <si>
    <t>selected inductance</t>
  </si>
  <si>
    <t>selected capacitance</t>
  </si>
  <si>
    <t>binary</t>
  </si>
  <si>
    <t>bit</t>
  </si>
  <si>
    <t xml:space="preserve">decimal </t>
  </si>
  <si>
    <t>inductance</t>
  </si>
  <si>
    <t>capacitance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</si>
</sst>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L7" sqref="L7:M16"/>
    </sheetView>
  </sheetViews>
  <sheetFormatPr defaultRowHeight="15" x14ac:dyDescent="0.25"/>
  <cols>
    <col min="2" max="2" width="11.28515625" customWidth="1"/>
    <col min="3" max="3" width="11" customWidth="1"/>
    <col min="4" max="4" width="11.7109375" customWidth="1"/>
    <col min="6" max="6" width="11.7109375" customWidth="1"/>
    <col min="7" max="7" width="12.140625" customWidth="1"/>
    <col min="8" max="8" width="13.7109375" customWidth="1"/>
  </cols>
  <sheetData>
    <row r="1" spans="1:9" x14ac:dyDescent="0.25">
      <c r="A1" s="1" t="s">
        <v>0</v>
      </c>
    </row>
    <row r="2" spans="1:9" x14ac:dyDescent="0.25">
      <c r="A2" s="1"/>
      <c r="B2" t="s">
        <v>14</v>
      </c>
      <c r="C2" t="s">
        <v>12</v>
      </c>
      <c r="D2" t="s">
        <v>7</v>
      </c>
    </row>
    <row r="3" spans="1:9" x14ac:dyDescent="0.25">
      <c r="A3" s="1" t="s">
        <v>1</v>
      </c>
      <c r="B3" s="4">
        <v>255</v>
      </c>
      <c r="C3" t="str">
        <f>DEC2BIN(B3,8)</f>
        <v>11111111</v>
      </c>
      <c r="D3">
        <f>D16</f>
        <v>20.399999999999999</v>
      </c>
      <c r="E3" t="s">
        <v>5</v>
      </c>
    </row>
    <row r="4" spans="1:9" x14ac:dyDescent="0.25">
      <c r="A4" s="1" t="s">
        <v>2</v>
      </c>
      <c r="B4" s="4">
        <v>255</v>
      </c>
      <c r="C4" t="str">
        <f>DEC2BIN(B4,8)</f>
        <v>11111111</v>
      </c>
      <c r="D4">
        <f>H16</f>
        <v>2671</v>
      </c>
      <c r="E4" t="s">
        <v>6</v>
      </c>
    </row>
    <row r="5" spans="1:9" x14ac:dyDescent="0.25">
      <c r="A5" s="1"/>
    </row>
    <row r="7" spans="1:9" s="3" customFormat="1" ht="30" x14ac:dyDescent="0.25">
      <c r="A7" s="2" t="s">
        <v>3</v>
      </c>
      <c r="B7" s="3" t="s">
        <v>8</v>
      </c>
      <c r="C7" s="3" t="s">
        <v>13</v>
      </c>
      <c r="D7" s="3" t="s">
        <v>10</v>
      </c>
      <c r="E7" s="3" t="s">
        <v>4</v>
      </c>
      <c r="F7" s="3" t="s">
        <v>9</v>
      </c>
      <c r="G7" s="3" t="s">
        <v>13</v>
      </c>
      <c r="H7" s="3" t="s">
        <v>11</v>
      </c>
    </row>
    <row r="8" spans="1:9" x14ac:dyDescent="0.25">
      <c r="A8">
        <v>0</v>
      </c>
      <c r="B8">
        <v>0.08</v>
      </c>
      <c r="C8" t="str">
        <f>MID(C$3,8,1)</f>
        <v>1</v>
      </c>
      <c r="D8">
        <f>B8*C8</f>
        <v>0.08</v>
      </c>
      <c r="E8">
        <v>0</v>
      </c>
      <c r="F8">
        <v>10</v>
      </c>
      <c r="G8" t="str">
        <f>MID(C$4,8,1)</f>
        <v>1</v>
      </c>
      <c r="H8">
        <f>G8*F8</f>
        <v>10</v>
      </c>
    </row>
    <row r="9" spans="1:9" x14ac:dyDescent="0.25">
      <c r="A9">
        <v>1</v>
      </c>
      <c r="B9">
        <v>0.16</v>
      </c>
      <c r="C9" t="str">
        <f>MID(C$3,7,1)</f>
        <v>1</v>
      </c>
      <c r="D9">
        <f t="shared" ref="D9:D15" si="0">B9*C9</f>
        <v>0.16</v>
      </c>
      <c r="E9">
        <v>1</v>
      </c>
      <c r="F9">
        <v>20</v>
      </c>
      <c r="G9" t="str">
        <f>MID(C$4,7,1)</f>
        <v>1</v>
      </c>
      <c r="H9">
        <f t="shared" ref="H9:H15" si="1">G9*F9</f>
        <v>20</v>
      </c>
    </row>
    <row r="10" spans="1:9" x14ac:dyDescent="0.25">
      <c r="A10">
        <v>2</v>
      </c>
      <c r="B10">
        <v>0.32</v>
      </c>
      <c r="C10" t="str">
        <f>MID(C$3,6,1)</f>
        <v>1</v>
      </c>
      <c r="D10">
        <f t="shared" si="0"/>
        <v>0.32</v>
      </c>
      <c r="E10">
        <v>2</v>
      </c>
      <c r="F10">
        <v>39</v>
      </c>
      <c r="G10" t="str">
        <f>MID(C$4,6,1)</f>
        <v>1</v>
      </c>
      <c r="H10">
        <f t="shared" si="1"/>
        <v>39</v>
      </c>
    </row>
    <row r="11" spans="1:9" x14ac:dyDescent="0.25">
      <c r="A11">
        <v>3</v>
      </c>
      <c r="B11">
        <v>0.64</v>
      </c>
      <c r="C11" t="str">
        <f>MID(C$3,5,1)</f>
        <v>1</v>
      </c>
      <c r="D11">
        <f t="shared" si="0"/>
        <v>0.64</v>
      </c>
      <c r="E11">
        <v>3</v>
      </c>
      <c r="F11">
        <v>82</v>
      </c>
      <c r="G11" t="str">
        <f>MID(C$4,5,1)</f>
        <v>1</v>
      </c>
      <c r="H11">
        <f t="shared" si="1"/>
        <v>82</v>
      </c>
    </row>
    <row r="12" spans="1:9" x14ac:dyDescent="0.25">
      <c r="A12">
        <v>4</v>
      </c>
      <c r="B12">
        <v>1.28</v>
      </c>
      <c r="C12" t="str">
        <f>MID(C$3,4,1)</f>
        <v>1</v>
      </c>
      <c r="D12">
        <f t="shared" si="0"/>
        <v>1.28</v>
      </c>
      <c r="E12">
        <v>4</v>
      </c>
      <c r="F12">
        <v>150</v>
      </c>
      <c r="G12" t="str">
        <f>MID(C$4,4,1)</f>
        <v>1</v>
      </c>
      <c r="H12">
        <f t="shared" si="1"/>
        <v>150</v>
      </c>
    </row>
    <row r="13" spans="1:9" x14ac:dyDescent="0.25">
      <c r="A13">
        <v>5</v>
      </c>
      <c r="B13">
        <v>2.56</v>
      </c>
      <c r="C13" t="str">
        <f>MID(C$3,3,1)</f>
        <v>1</v>
      </c>
      <c r="D13">
        <f t="shared" si="0"/>
        <v>2.56</v>
      </c>
      <c r="E13">
        <v>5</v>
      </c>
      <c r="F13">
        <v>330</v>
      </c>
      <c r="G13" t="str">
        <f>MID(C$4,3,1)</f>
        <v>1</v>
      </c>
      <c r="H13">
        <f t="shared" si="1"/>
        <v>330</v>
      </c>
    </row>
    <row r="14" spans="1:9" x14ac:dyDescent="0.25">
      <c r="A14">
        <v>6</v>
      </c>
      <c r="B14">
        <v>5.12</v>
      </c>
      <c r="C14" t="str">
        <f>MID(C$3,2,1)</f>
        <v>1</v>
      </c>
      <c r="D14">
        <f t="shared" si="0"/>
        <v>5.12</v>
      </c>
      <c r="E14">
        <v>6</v>
      </c>
      <c r="F14">
        <v>680</v>
      </c>
      <c r="G14" t="str">
        <f>MID(C$4,2,1)</f>
        <v>1</v>
      </c>
      <c r="H14">
        <f t="shared" si="1"/>
        <v>680</v>
      </c>
    </row>
    <row r="15" spans="1:9" x14ac:dyDescent="0.25">
      <c r="A15">
        <v>7</v>
      </c>
      <c r="B15">
        <v>10.24</v>
      </c>
      <c r="C15" t="str">
        <f>MID(C$3,1,1)</f>
        <v>1</v>
      </c>
      <c r="D15">
        <f t="shared" si="0"/>
        <v>10.24</v>
      </c>
      <c r="E15">
        <v>7</v>
      </c>
      <c r="F15">
        <v>1360</v>
      </c>
      <c r="G15" t="str">
        <f>MID(C$4,1,1)</f>
        <v>1</v>
      </c>
      <c r="H15">
        <f t="shared" si="1"/>
        <v>1360</v>
      </c>
    </row>
    <row r="16" spans="1:9" x14ac:dyDescent="0.25">
      <c r="C16" s="1" t="s">
        <v>15</v>
      </c>
      <c r="D16" s="1">
        <f>SUM(D8:D15)</f>
        <v>20.399999999999999</v>
      </c>
      <c r="E16" s="1" t="s">
        <v>5</v>
      </c>
      <c r="F16" s="1"/>
      <c r="G16" s="1" t="s">
        <v>16</v>
      </c>
      <c r="H16" s="1">
        <f>SUM(H8:H15)</f>
        <v>2671</v>
      </c>
      <c r="I1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</dc:creator>
  <cp:lastModifiedBy>Loz</cp:lastModifiedBy>
  <dcterms:created xsi:type="dcterms:W3CDTF">2019-10-13T12:08:10Z</dcterms:created>
  <dcterms:modified xsi:type="dcterms:W3CDTF">2019-10-13T15:45:48Z</dcterms:modified>
</cp:coreProperties>
</file>