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z\SkyDrive\documents\amateur radio\SDR\Aries-ATU\documentation\"/>
    </mc:Choice>
  </mc:AlternateContent>
  <bookViews>
    <workbookView xWindow="0" yWindow="0" windowWidth="21570" windowHeight="11385" activeTab="1"/>
  </bookViews>
  <sheets>
    <sheet name="1st prototype" sheetId="1" r:id="rId1"/>
    <sheet name="Revis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C33" i="2"/>
  <c r="C32" i="2"/>
  <c r="C31" i="2"/>
  <c r="C30" i="2"/>
  <c r="C29" i="2"/>
  <c r="C28" i="2"/>
  <c r="C27" i="2"/>
  <c r="C33" i="1" l="1"/>
  <c r="C34" i="1"/>
  <c r="C35" i="1"/>
  <c r="C36" i="1"/>
  <c r="C37" i="1"/>
  <c r="C38" i="1"/>
  <c r="C32" i="1"/>
  <c r="C31" i="1"/>
  <c r="C5" i="2" l="1"/>
  <c r="D5" i="2" s="1"/>
  <c r="C6" i="2"/>
  <c r="D6" i="2" s="1"/>
  <c r="C7" i="2"/>
  <c r="F7" i="2" s="1"/>
  <c r="C8" i="2"/>
  <c r="D8" i="2" s="1"/>
  <c r="C9" i="2"/>
  <c r="D9" i="2" s="1"/>
  <c r="C10" i="2"/>
  <c r="D10" i="2" s="1"/>
  <c r="C11" i="2"/>
  <c r="F11" i="2" s="1"/>
  <c r="C4" i="2"/>
  <c r="F4" i="2" s="1"/>
  <c r="F5" i="2"/>
  <c r="F6" i="2"/>
  <c r="D11" i="2" l="1"/>
  <c r="F10" i="2"/>
  <c r="F9" i="2"/>
  <c r="F8" i="2"/>
  <c r="D7" i="2"/>
  <c r="D4" i="2"/>
</calcChain>
</file>

<file path=xl/sharedStrings.xml><?xml version="1.0" encoding="utf-8"?>
<sst xmlns="http://schemas.openxmlformats.org/spreadsheetml/2006/main" count="82" uniqueCount="44">
  <si>
    <t>target inductance</t>
  </si>
  <si>
    <t>power handling?</t>
  </si>
  <si>
    <t>T80-6</t>
  </si>
  <si>
    <t>T80-10</t>
  </si>
  <si>
    <t>turns</t>
  </si>
  <si>
    <t>actual</t>
  </si>
  <si>
    <t>T80-2</t>
  </si>
  <si>
    <t>T106-2</t>
  </si>
  <si>
    <t>AT11 values</t>
  </si>
  <si>
    <t>www.changpuak.ch</t>
  </si>
  <si>
    <t>T68-2</t>
  </si>
  <si>
    <t>T68-6</t>
  </si>
  <si>
    <t>Toroid</t>
  </si>
  <si>
    <t>Al</t>
  </si>
  <si>
    <t>Achieved inductance uH</t>
  </si>
  <si>
    <t>target inductance uH</t>
  </si>
  <si>
    <t>T106-6</t>
  </si>
  <si>
    <t>Calc Turns</t>
  </si>
  <si>
    <t>Actual turns</t>
  </si>
  <si>
    <t>Measured inductance uH</t>
  </si>
  <si>
    <t>Capacitors</t>
  </si>
  <si>
    <t>L1</t>
  </si>
  <si>
    <t>L2</t>
  </si>
  <si>
    <t>L3</t>
  </si>
  <si>
    <t>L4</t>
  </si>
  <si>
    <t>L5</t>
  </si>
  <si>
    <t>L6</t>
  </si>
  <si>
    <t>L7</t>
  </si>
  <si>
    <t>L8</t>
  </si>
  <si>
    <t>C33, C34</t>
  </si>
  <si>
    <t>C35, C36</t>
  </si>
  <si>
    <t>C38, C38</t>
  </si>
  <si>
    <t>C39, C40</t>
  </si>
  <si>
    <t>C41, C42</t>
  </si>
  <si>
    <t>C43, C44</t>
  </si>
  <si>
    <t>C45, C56</t>
  </si>
  <si>
    <t>C57, C58</t>
  </si>
  <si>
    <t>comp</t>
  </si>
  <si>
    <t>value (pF)</t>
  </si>
  <si>
    <t>total value (pF)</t>
  </si>
  <si>
    <t>T50-2</t>
  </si>
  <si>
    <t>T50-6</t>
  </si>
  <si>
    <t>T94-2</t>
  </si>
  <si>
    <t>T94-6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</si>
</sst>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ngpuak.c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0" workbookViewId="0">
      <selection activeCell="A29" sqref="A29:C38"/>
    </sheetView>
  </sheetViews>
  <sheetFormatPr defaultRowHeight="15" x14ac:dyDescent="0.25"/>
  <cols>
    <col min="2" max="2" width="21.7109375" customWidth="1"/>
  </cols>
  <sheetData>
    <row r="1" spans="1:12" x14ac:dyDescent="0.25">
      <c r="B1" s="1"/>
      <c r="C1" s="10" t="s">
        <v>2</v>
      </c>
      <c r="D1" s="10"/>
      <c r="E1" s="10" t="s">
        <v>3</v>
      </c>
      <c r="F1" s="10"/>
      <c r="G1" s="10" t="s">
        <v>6</v>
      </c>
      <c r="H1" s="10"/>
      <c r="I1" s="10" t="s">
        <v>10</v>
      </c>
      <c r="J1" s="10"/>
      <c r="K1" s="10" t="s">
        <v>11</v>
      </c>
      <c r="L1" s="10"/>
    </row>
    <row r="2" spans="1:12" x14ac:dyDescent="0.25">
      <c r="A2" s="1"/>
      <c r="B2" s="1" t="s">
        <v>0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  <c r="I2" s="1" t="s">
        <v>4</v>
      </c>
      <c r="J2" s="1" t="s">
        <v>5</v>
      </c>
      <c r="K2" s="1" t="s">
        <v>4</v>
      </c>
      <c r="L2" s="1" t="s">
        <v>5</v>
      </c>
    </row>
    <row r="3" spans="1:12" x14ac:dyDescent="0.25">
      <c r="A3" s="1" t="s">
        <v>21</v>
      </c>
      <c r="B3" s="1">
        <v>0.04</v>
      </c>
      <c r="C3" s="1">
        <v>3</v>
      </c>
      <c r="D3" s="1">
        <v>0.04</v>
      </c>
      <c r="E3" s="1">
        <v>4</v>
      </c>
      <c r="F3" s="1">
        <v>0.05</v>
      </c>
      <c r="G3" s="1">
        <v>3</v>
      </c>
      <c r="H3" s="1">
        <v>0.05</v>
      </c>
      <c r="I3" s="1"/>
      <c r="J3" s="1"/>
      <c r="K3" s="1">
        <v>3</v>
      </c>
      <c r="L3" s="1">
        <v>0.04</v>
      </c>
    </row>
    <row r="4" spans="1:12" x14ac:dyDescent="0.25">
      <c r="A4" s="1" t="s">
        <v>22</v>
      </c>
      <c r="B4" s="1">
        <v>0.08</v>
      </c>
      <c r="C4" s="1">
        <v>4</v>
      </c>
      <c r="D4" s="1">
        <v>7.0000000000000007E-2</v>
      </c>
      <c r="E4" s="1">
        <v>5</v>
      </c>
      <c r="F4" s="1">
        <v>0.08</v>
      </c>
      <c r="G4" s="1">
        <v>4</v>
      </c>
      <c r="H4" s="1">
        <v>0.09</v>
      </c>
      <c r="I4" s="1"/>
      <c r="J4" s="1"/>
      <c r="K4" s="1">
        <v>4</v>
      </c>
      <c r="L4" s="1">
        <v>0.08</v>
      </c>
    </row>
    <row r="5" spans="1:12" x14ac:dyDescent="0.25">
      <c r="A5" s="1" t="s">
        <v>23</v>
      </c>
      <c r="B5" s="1">
        <v>0.16</v>
      </c>
      <c r="C5" s="1">
        <v>6</v>
      </c>
      <c r="D5" s="1">
        <v>0.16</v>
      </c>
      <c r="E5" s="1">
        <v>7</v>
      </c>
      <c r="F5" s="1">
        <v>0.16</v>
      </c>
      <c r="G5" s="1">
        <v>0.14000000000000001</v>
      </c>
      <c r="H5" s="1">
        <v>5</v>
      </c>
      <c r="I5" s="1"/>
      <c r="J5" s="1"/>
      <c r="K5" s="1">
        <v>6</v>
      </c>
      <c r="L5" s="1">
        <v>0.17</v>
      </c>
    </row>
    <row r="6" spans="1:12" x14ac:dyDescent="0.25">
      <c r="A6" s="1" t="s">
        <v>24</v>
      </c>
      <c r="B6" s="1">
        <v>0.32</v>
      </c>
      <c r="C6" s="1">
        <v>8</v>
      </c>
      <c r="D6" s="1">
        <v>0.28999999999999998</v>
      </c>
      <c r="E6" s="1">
        <v>10</v>
      </c>
      <c r="F6" s="1">
        <v>0.32</v>
      </c>
      <c r="G6" s="1">
        <v>0.35</v>
      </c>
      <c r="H6" s="1">
        <v>8</v>
      </c>
      <c r="I6" s="1"/>
      <c r="J6" s="1"/>
      <c r="K6" s="1">
        <v>8</v>
      </c>
      <c r="L6" s="1">
        <v>0.3</v>
      </c>
    </row>
    <row r="7" spans="1:12" x14ac:dyDescent="0.25">
      <c r="A7" s="1" t="s">
        <v>25</v>
      </c>
      <c r="B7" s="1">
        <v>0.64</v>
      </c>
      <c r="C7" s="1">
        <v>12</v>
      </c>
      <c r="D7" s="1">
        <v>0.65</v>
      </c>
      <c r="E7" s="1">
        <v>14</v>
      </c>
      <c r="F7" s="1">
        <v>0.63</v>
      </c>
      <c r="G7" s="1">
        <v>0.67</v>
      </c>
      <c r="H7" s="1">
        <v>11</v>
      </c>
      <c r="I7" s="1"/>
      <c r="J7" s="1"/>
      <c r="K7" s="1">
        <v>12</v>
      </c>
      <c r="L7" s="1">
        <v>0.68</v>
      </c>
    </row>
    <row r="8" spans="1:12" x14ac:dyDescent="0.25">
      <c r="A8" s="1" t="s">
        <v>26</v>
      </c>
      <c r="B8" s="1">
        <v>1.28</v>
      </c>
      <c r="C8" s="1">
        <v>17</v>
      </c>
      <c r="D8" s="1">
        <v>1.3</v>
      </c>
      <c r="E8" s="1">
        <v>20</v>
      </c>
      <c r="F8" s="1">
        <v>1.28</v>
      </c>
      <c r="G8" s="1">
        <v>1.24</v>
      </c>
      <c r="H8" s="1">
        <v>15</v>
      </c>
      <c r="I8" s="1">
        <v>15</v>
      </c>
      <c r="J8" s="1">
        <v>1.28</v>
      </c>
      <c r="K8" s="1"/>
      <c r="L8" s="1"/>
    </row>
    <row r="9" spans="1:12" x14ac:dyDescent="0.25">
      <c r="A9" s="1" t="s">
        <v>27</v>
      </c>
      <c r="B9" s="1">
        <v>2.56</v>
      </c>
      <c r="C9" s="1">
        <v>24</v>
      </c>
      <c r="D9" s="1">
        <v>2.59</v>
      </c>
      <c r="E9" s="1">
        <v>28</v>
      </c>
      <c r="F9" s="1">
        <v>2.5099999999999998</v>
      </c>
      <c r="G9" s="1">
        <v>2.66</v>
      </c>
      <c r="H9" s="1">
        <v>22</v>
      </c>
      <c r="I9" s="1">
        <v>21</v>
      </c>
      <c r="J9" s="1">
        <v>2.5099999999999998</v>
      </c>
      <c r="K9" s="1"/>
      <c r="L9" s="1"/>
    </row>
    <row r="10" spans="1:12" x14ac:dyDescent="0.25">
      <c r="A10" s="1" t="s">
        <v>28</v>
      </c>
      <c r="B10" s="1">
        <v>5.12</v>
      </c>
      <c r="C10" s="1">
        <v>34</v>
      </c>
      <c r="D10" s="1">
        <v>5.2</v>
      </c>
      <c r="E10" s="1">
        <v>40</v>
      </c>
      <c r="F10" s="1">
        <v>5.12</v>
      </c>
      <c r="G10" s="1">
        <v>5.29</v>
      </c>
      <c r="H10" s="1">
        <v>31</v>
      </c>
      <c r="I10" s="1">
        <v>30</v>
      </c>
      <c r="J10" s="1">
        <v>5.13</v>
      </c>
      <c r="K10" s="1"/>
      <c r="L10" s="1"/>
    </row>
    <row r="13" spans="1:12" x14ac:dyDescent="0.25">
      <c r="B13" t="s">
        <v>1</v>
      </c>
    </row>
    <row r="15" spans="1:12" x14ac:dyDescent="0.25">
      <c r="B15" s="1" t="s">
        <v>8</v>
      </c>
      <c r="C15" s="10" t="s">
        <v>7</v>
      </c>
      <c r="D15" s="10"/>
    </row>
    <row r="16" spans="1:12" x14ac:dyDescent="0.25">
      <c r="B16" s="1" t="s">
        <v>0</v>
      </c>
      <c r="C16" s="1" t="s">
        <v>4</v>
      </c>
      <c r="D16" s="1" t="s">
        <v>5</v>
      </c>
    </row>
    <row r="17" spans="1:4" x14ac:dyDescent="0.25">
      <c r="B17" s="1">
        <v>0.08</v>
      </c>
      <c r="C17" s="1">
        <v>1</v>
      </c>
      <c r="D17" s="1">
        <v>0.01</v>
      </c>
    </row>
    <row r="18" spans="1:4" x14ac:dyDescent="0.25">
      <c r="B18" s="1">
        <v>0.16</v>
      </c>
      <c r="C18" s="1">
        <v>2</v>
      </c>
      <c r="D18" s="1">
        <v>0.05</v>
      </c>
    </row>
    <row r="19" spans="1:4" x14ac:dyDescent="0.25">
      <c r="B19" s="1">
        <v>0.31</v>
      </c>
      <c r="C19" s="1">
        <v>3</v>
      </c>
      <c r="D19" s="1">
        <v>0.12</v>
      </c>
    </row>
    <row r="20" spans="1:4" x14ac:dyDescent="0.25">
      <c r="B20" s="1">
        <v>0.62</v>
      </c>
      <c r="C20" s="1">
        <v>4</v>
      </c>
      <c r="D20" s="1">
        <v>0.22</v>
      </c>
    </row>
    <row r="21" spans="1:4" x14ac:dyDescent="0.25">
      <c r="B21" s="1">
        <v>1.25</v>
      </c>
      <c r="C21" s="1">
        <v>7</v>
      </c>
      <c r="D21" s="1">
        <v>0.66</v>
      </c>
    </row>
    <row r="22" spans="1:4" x14ac:dyDescent="0.25">
      <c r="B22" s="1">
        <v>2.5</v>
      </c>
      <c r="C22" s="1">
        <v>11</v>
      </c>
      <c r="D22" s="1">
        <v>1.63</v>
      </c>
    </row>
    <row r="23" spans="1:4" x14ac:dyDescent="0.25">
      <c r="B23" s="1">
        <v>5</v>
      </c>
      <c r="C23" s="1">
        <v>17</v>
      </c>
      <c r="D23" s="1">
        <v>3.9</v>
      </c>
    </row>
    <row r="24" spans="1:4" x14ac:dyDescent="0.25">
      <c r="B24" s="1">
        <v>10</v>
      </c>
      <c r="C24" s="1">
        <v>25</v>
      </c>
      <c r="D24" s="1">
        <v>8.44</v>
      </c>
    </row>
    <row r="27" spans="1:4" x14ac:dyDescent="0.25">
      <c r="B27" s="2" t="s">
        <v>9</v>
      </c>
    </row>
    <row r="29" spans="1:4" x14ac:dyDescent="0.25">
      <c r="A29" s="9" t="s">
        <v>20</v>
      </c>
    </row>
    <row r="30" spans="1:4" s="5" customFormat="1" ht="45" x14ac:dyDescent="0.25">
      <c r="A30" s="5" t="s">
        <v>37</v>
      </c>
      <c r="B30" s="5" t="s">
        <v>38</v>
      </c>
      <c r="C30" s="5" t="s">
        <v>39</v>
      </c>
    </row>
    <row r="31" spans="1:4" x14ac:dyDescent="0.25">
      <c r="A31" t="s">
        <v>29</v>
      </c>
      <c r="B31">
        <v>18</v>
      </c>
      <c r="C31">
        <f>B31/2</f>
        <v>9</v>
      </c>
    </row>
    <row r="32" spans="1:4" x14ac:dyDescent="0.25">
      <c r="A32" t="s">
        <v>30</v>
      </c>
      <c r="B32">
        <v>39</v>
      </c>
      <c r="C32">
        <f>B32/2</f>
        <v>19.5</v>
      </c>
    </row>
    <row r="33" spans="1:3" x14ac:dyDescent="0.25">
      <c r="A33" t="s">
        <v>31</v>
      </c>
      <c r="B33">
        <v>82</v>
      </c>
      <c r="C33">
        <f t="shared" ref="C33:C38" si="0">B33/2</f>
        <v>41</v>
      </c>
    </row>
    <row r="34" spans="1:3" x14ac:dyDescent="0.25">
      <c r="A34" t="s">
        <v>32</v>
      </c>
      <c r="B34">
        <v>150</v>
      </c>
      <c r="C34">
        <f t="shared" si="0"/>
        <v>75</v>
      </c>
    </row>
    <row r="35" spans="1:3" x14ac:dyDescent="0.25">
      <c r="A35" t="s">
        <v>33</v>
      </c>
      <c r="B35">
        <v>330</v>
      </c>
      <c r="C35">
        <f t="shared" si="0"/>
        <v>165</v>
      </c>
    </row>
    <row r="36" spans="1:3" x14ac:dyDescent="0.25">
      <c r="A36" t="s">
        <v>34</v>
      </c>
      <c r="B36">
        <v>680</v>
      </c>
      <c r="C36">
        <f t="shared" si="0"/>
        <v>340</v>
      </c>
    </row>
    <row r="37" spans="1:3" x14ac:dyDescent="0.25">
      <c r="A37" t="s">
        <v>35</v>
      </c>
      <c r="B37">
        <v>1500</v>
      </c>
      <c r="C37">
        <f t="shared" si="0"/>
        <v>750</v>
      </c>
    </row>
    <row r="38" spans="1:3" x14ac:dyDescent="0.25">
      <c r="A38" t="s">
        <v>36</v>
      </c>
      <c r="B38">
        <v>3300</v>
      </c>
      <c r="C38">
        <f t="shared" si="0"/>
        <v>1650</v>
      </c>
    </row>
  </sheetData>
  <mergeCells count="6">
    <mergeCell ref="K1:L1"/>
    <mergeCell ref="C1:D1"/>
    <mergeCell ref="E1:F1"/>
    <mergeCell ref="G1:H1"/>
    <mergeCell ref="C15:D15"/>
    <mergeCell ref="I1:J1"/>
  </mergeCells>
  <hyperlinks>
    <hyperlink ref="B27" r:id="rId1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4"/>
  <sheetViews>
    <sheetView tabSelected="1" workbookViewId="0"/>
  </sheetViews>
  <sheetFormatPr defaultRowHeight="15" x14ac:dyDescent="0.25"/>
  <cols>
    <col min="1" max="1" width="13.7109375" customWidth="1"/>
    <col min="6" max="6" width="15" customWidth="1"/>
    <col min="7" max="7" width="14.42578125" customWidth="1"/>
  </cols>
  <sheetData>
    <row r="3" spans="1:7" s="5" customFormat="1" ht="60" x14ac:dyDescent="0.25">
      <c r="A3" s="4" t="s">
        <v>15</v>
      </c>
      <c r="B3" s="4" t="s">
        <v>12</v>
      </c>
      <c r="C3" s="4" t="s">
        <v>13</v>
      </c>
      <c r="D3" s="4" t="s">
        <v>17</v>
      </c>
      <c r="E3" s="4" t="s">
        <v>18</v>
      </c>
      <c r="F3" s="4" t="s">
        <v>14</v>
      </c>
      <c r="G3" s="4" t="s">
        <v>19</v>
      </c>
    </row>
    <row r="4" spans="1:7" x14ac:dyDescent="0.25">
      <c r="A4" s="1">
        <v>0.04</v>
      </c>
      <c r="B4" s="1" t="s">
        <v>10</v>
      </c>
      <c r="C4" s="1">
        <f>VLOOKUP(B4,A$14:B$23,2,FALSE)</f>
        <v>57</v>
      </c>
      <c r="D4" s="7">
        <f>SQRT(A4*10000/C4)</f>
        <v>2.6490647141300876</v>
      </c>
      <c r="E4" s="1">
        <v>1</v>
      </c>
      <c r="F4" s="8">
        <f>C4*E4*E4/10000</f>
        <v>5.7000000000000002E-3</v>
      </c>
      <c r="G4" s="1"/>
    </row>
    <row r="5" spans="1:7" x14ac:dyDescent="0.25">
      <c r="A5" s="1">
        <v>0.08</v>
      </c>
      <c r="B5" s="1" t="s">
        <v>10</v>
      </c>
      <c r="C5" s="1">
        <f t="shared" ref="C5:C11" si="0">VLOOKUP(B5,A$14:B$23,2,FALSE)</f>
        <v>57</v>
      </c>
      <c r="D5" s="7">
        <f t="shared" ref="D5:D11" si="1">SQRT(A5*10000/C5)</f>
        <v>3.7463432463267758</v>
      </c>
      <c r="E5" s="1">
        <v>2</v>
      </c>
      <c r="F5" s="6">
        <f t="shared" ref="F5:F11" si="2">C5*E5*E5/10000</f>
        <v>2.2800000000000001E-2</v>
      </c>
      <c r="G5" s="1"/>
    </row>
    <row r="6" spans="1:7" x14ac:dyDescent="0.25">
      <c r="A6" s="1">
        <v>0.18</v>
      </c>
      <c r="B6" s="1" t="s">
        <v>10</v>
      </c>
      <c r="C6" s="1">
        <f t="shared" si="0"/>
        <v>57</v>
      </c>
      <c r="D6" s="7">
        <f t="shared" si="1"/>
        <v>5.619514869490164</v>
      </c>
      <c r="E6" s="1">
        <v>4</v>
      </c>
      <c r="F6" s="6">
        <f t="shared" si="2"/>
        <v>9.1200000000000003E-2</v>
      </c>
      <c r="G6" s="1"/>
    </row>
    <row r="7" spans="1:7" x14ac:dyDescent="0.25">
      <c r="A7" s="1">
        <v>0.312</v>
      </c>
      <c r="B7" s="1" t="s">
        <v>7</v>
      </c>
      <c r="C7" s="1">
        <f t="shared" si="0"/>
        <v>135</v>
      </c>
      <c r="D7" s="7">
        <f t="shared" si="1"/>
        <v>4.8074017006186525</v>
      </c>
      <c r="E7" s="1">
        <v>4</v>
      </c>
      <c r="F7" s="6">
        <f t="shared" si="2"/>
        <v>0.216</v>
      </c>
      <c r="G7" s="1"/>
    </row>
    <row r="8" spans="1:7" x14ac:dyDescent="0.25">
      <c r="A8" s="1">
        <v>0.625</v>
      </c>
      <c r="B8" s="1" t="s">
        <v>7</v>
      </c>
      <c r="C8" s="1">
        <f t="shared" si="0"/>
        <v>135</v>
      </c>
      <c r="D8" s="7">
        <f t="shared" si="1"/>
        <v>6.8041381743977167</v>
      </c>
      <c r="E8" s="1">
        <v>6</v>
      </c>
      <c r="F8" s="6">
        <f t="shared" si="2"/>
        <v>0.48599999999999999</v>
      </c>
      <c r="G8" s="1"/>
    </row>
    <row r="9" spans="1:7" x14ac:dyDescent="0.25">
      <c r="A9" s="1">
        <v>1.25</v>
      </c>
      <c r="B9" s="1" t="s">
        <v>7</v>
      </c>
      <c r="C9" s="1">
        <f t="shared" si="0"/>
        <v>135</v>
      </c>
      <c r="D9" s="7">
        <f t="shared" si="1"/>
        <v>9.6225044864937637</v>
      </c>
      <c r="E9" s="1">
        <v>9</v>
      </c>
      <c r="F9" s="6">
        <f t="shared" si="2"/>
        <v>1.0934999999999999</v>
      </c>
      <c r="G9" s="1"/>
    </row>
    <row r="10" spans="1:7" x14ac:dyDescent="0.25">
      <c r="A10" s="1">
        <v>2.5</v>
      </c>
      <c r="B10" s="1" t="s">
        <v>7</v>
      </c>
      <c r="C10" s="1">
        <f t="shared" si="0"/>
        <v>135</v>
      </c>
      <c r="D10" s="7">
        <f t="shared" si="1"/>
        <v>13.608276348795433</v>
      </c>
      <c r="E10" s="1">
        <v>13</v>
      </c>
      <c r="F10" s="6">
        <f t="shared" si="2"/>
        <v>2.2814999999999999</v>
      </c>
      <c r="G10" s="1"/>
    </row>
    <row r="11" spans="1:7" x14ac:dyDescent="0.25">
      <c r="A11" s="1">
        <v>5</v>
      </c>
      <c r="B11" s="1" t="s">
        <v>7</v>
      </c>
      <c r="C11" s="1">
        <f t="shared" si="0"/>
        <v>135</v>
      </c>
      <c r="D11" s="7">
        <f t="shared" si="1"/>
        <v>19.245008972987527</v>
      </c>
      <c r="E11" s="1">
        <v>19</v>
      </c>
      <c r="F11" s="6">
        <f t="shared" si="2"/>
        <v>4.8734999999999999</v>
      </c>
      <c r="G11" s="1"/>
    </row>
    <row r="12" spans="1:7" x14ac:dyDescent="0.25">
      <c r="A12" s="3"/>
    </row>
    <row r="13" spans="1:7" x14ac:dyDescent="0.25">
      <c r="A13" s="1" t="s">
        <v>12</v>
      </c>
      <c r="B13" s="1" t="s">
        <v>13</v>
      </c>
    </row>
    <row r="14" spans="1:7" x14ac:dyDescent="0.25">
      <c r="A14" s="1" t="s">
        <v>40</v>
      </c>
      <c r="B14" s="1">
        <v>49</v>
      </c>
    </row>
    <row r="15" spans="1:7" x14ac:dyDescent="0.25">
      <c r="A15" s="1" t="s">
        <v>41</v>
      </c>
      <c r="B15" s="1">
        <v>40</v>
      </c>
    </row>
    <row r="16" spans="1:7" x14ac:dyDescent="0.25">
      <c r="A16" s="1" t="s">
        <v>10</v>
      </c>
      <c r="B16" s="1">
        <v>57</v>
      </c>
    </row>
    <row r="17" spans="1:3" x14ac:dyDescent="0.25">
      <c r="A17" s="1" t="s">
        <v>11</v>
      </c>
      <c r="B17" s="1">
        <v>47</v>
      </c>
    </row>
    <row r="18" spans="1:3" x14ac:dyDescent="0.25">
      <c r="A18" s="1" t="s">
        <v>6</v>
      </c>
      <c r="B18" s="1">
        <v>55</v>
      </c>
    </row>
    <row r="19" spans="1:3" x14ac:dyDescent="0.25">
      <c r="A19" s="1" t="s">
        <v>2</v>
      </c>
      <c r="B19" s="1">
        <v>45</v>
      </c>
    </row>
    <row r="20" spans="1:3" x14ac:dyDescent="0.25">
      <c r="A20" s="1" t="s">
        <v>42</v>
      </c>
      <c r="B20" s="1">
        <v>84</v>
      </c>
    </row>
    <row r="21" spans="1:3" x14ac:dyDescent="0.25">
      <c r="A21" s="1" t="s">
        <v>43</v>
      </c>
      <c r="B21" s="1">
        <v>70</v>
      </c>
    </row>
    <row r="22" spans="1:3" x14ac:dyDescent="0.25">
      <c r="A22" s="1" t="s">
        <v>7</v>
      </c>
      <c r="B22" s="1">
        <v>135</v>
      </c>
    </row>
    <row r="23" spans="1:3" x14ac:dyDescent="0.25">
      <c r="A23" s="1" t="s">
        <v>16</v>
      </c>
      <c r="B23" s="1">
        <v>116</v>
      </c>
    </row>
    <row r="25" spans="1:3" x14ac:dyDescent="0.25">
      <c r="A25" s="9" t="s">
        <v>20</v>
      </c>
    </row>
    <row r="26" spans="1:3" ht="45" x14ac:dyDescent="0.25">
      <c r="A26" s="5" t="s">
        <v>37</v>
      </c>
      <c r="B26" s="5" t="s">
        <v>38</v>
      </c>
      <c r="C26" s="5" t="s">
        <v>39</v>
      </c>
    </row>
    <row r="27" spans="1:3" x14ac:dyDescent="0.25">
      <c r="A27" t="s">
        <v>29</v>
      </c>
      <c r="B27">
        <v>18</v>
      </c>
      <c r="C27">
        <f>B27/2</f>
        <v>9</v>
      </c>
    </row>
    <row r="28" spans="1:3" x14ac:dyDescent="0.25">
      <c r="A28" t="s">
        <v>30</v>
      </c>
      <c r="B28">
        <v>39</v>
      </c>
      <c r="C28">
        <f>B28/2</f>
        <v>19.5</v>
      </c>
    </row>
    <row r="29" spans="1:3" x14ac:dyDescent="0.25">
      <c r="A29" t="s">
        <v>31</v>
      </c>
      <c r="B29">
        <v>82</v>
      </c>
      <c r="C29">
        <f t="shared" ref="C29:C34" si="3">B29/2</f>
        <v>41</v>
      </c>
    </row>
    <row r="30" spans="1:3" x14ac:dyDescent="0.25">
      <c r="A30" t="s">
        <v>32</v>
      </c>
      <c r="B30">
        <v>150</v>
      </c>
      <c r="C30">
        <f t="shared" si="3"/>
        <v>75</v>
      </c>
    </row>
    <row r="31" spans="1:3" x14ac:dyDescent="0.25">
      <c r="A31" t="s">
        <v>33</v>
      </c>
      <c r="B31">
        <v>330</v>
      </c>
      <c r="C31">
        <f t="shared" si="3"/>
        <v>165</v>
      </c>
    </row>
    <row r="32" spans="1:3" x14ac:dyDescent="0.25">
      <c r="A32" t="s">
        <v>34</v>
      </c>
      <c r="B32">
        <v>680</v>
      </c>
      <c r="C32">
        <f t="shared" si="3"/>
        <v>340</v>
      </c>
    </row>
    <row r="33" spans="1:3" x14ac:dyDescent="0.25">
      <c r="A33" t="s">
        <v>35</v>
      </c>
      <c r="B33">
        <v>1500</v>
      </c>
      <c r="C33">
        <f t="shared" si="3"/>
        <v>750</v>
      </c>
    </row>
    <row r="34" spans="1:3" x14ac:dyDescent="0.25">
      <c r="A34" t="s">
        <v>36</v>
      </c>
      <c r="B34">
        <v>3300</v>
      </c>
      <c r="C34">
        <f t="shared" si="3"/>
        <v>1650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prototype</vt:lpstr>
      <vt:lpstr>Revised</vt:lpstr>
    </vt:vector>
  </TitlesOfParts>
  <Company>Authorised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 Laurence V</dc:creator>
  <cp:lastModifiedBy>Loz</cp:lastModifiedBy>
  <cp:lastPrinted>2020-04-09T08:43:34Z</cp:lastPrinted>
  <dcterms:created xsi:type="dcterms:W3CDTF">2019-10-07T11:01:18Z</dcterms:created>
  <dcterms:modified xsi:type="dcterms:W3CDTF">2020-04-09T08:44:16Z</dcterms:modified>
</cp:coreProperties>
</file>