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amplifier protection\documentation\"/>
    </mc:Choice>
  </mc:AlternateContent>
  <bookViews>
    <workbookView xWindow="0" yWindow="0" windowWidth="28800" windowHeight="12435" activeTab="1"/>
  </bookViews>
  <sheets>
    <sheet name="temp sensor" sheetId="1" r:id="rId1"/>
    <sheet name="threshol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1" i="2"/>
  <c r="B7" i="2"/>
  <c r="B3" i="2"/>
  <c r="B17" i="2"/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3" i="1"/>
</calcChain>
</file>

<file path=xl/sharedStrings.xml><?xml version="1.0" encoding="utf-8"?>
<sst xmlns="http://schemas.openxmlformats.org/spreadsheetml/2006/main" count="36" uniqueCount="35">
  <si>
    <t>500W amplifier current sensing</t>
  </si>
  <si>
    <t>Temp sense circuit:</t>
  </si>
  <si>
    <t>+5V</t>
  </si>
  <si>
    <t>0V</t>
  </si>
  <si>
    <t>Vtemp</t>
  </si>
  <si>
    <t>VTemp</t>
  </si>
  <si>
    <t>2K7</t>
  </si>
  <si>
    <t>10K therm-istor</t>
  </si>
  <si>
    <t>Thermistor: digikey</t>
  </si>
  <si>
    <t>495-2163-ND</t>
  </si>
  <si>
    <t>thermistor characteristic</t>
  </si>
  <si>
    <t>Temp</t>
  </si>
  <si>
    <r>
      <t>R/R</t>
    </r>
    <r>
      <rPr>
        <vertAlign val="subscript"/>
        <sz val="11"/>
        <color theme="1"/>
        <rFont val="Calibri"/>
        <family val="2"/>
        <scheme val="minor"/>
      </rPr>
      <t>25</t>
    </r>
  </si>
  <si>
    <t>R</t>
  </si>
  <si>
    <t xml:space="preserve">nominal </t>
  </si>
  <si>
    <t>ohms</t>
  </si>
  <si>
    <t>suppy</t>
  </si>
  <si>
    <t>V</t>
  </si>
  <si>
    <t>divider resistor</t>
  </si>
  <si>
    <t>ADC</t>
  </si>
  <si>
    <t>voltage</t>
  </si>
  <si>
    <t>current</t>
  </si>
  <si>
    <t>fwd, rev power</t>
  </si>
  <si>
    <t>temperature</t>
  </si>
  <si>
    <t>assume full scale=120C, 0v = 0C</t>
  </si>
  <si>
    <t>temp scale</t>
  </si>
  <si>
    <t>20A full scale</t>
  </si>
  <si>
    <t xml:space="preserve">current scale </t>
  </si>
  <si>
    <t>60V full scale</t>
  </si>
  <si>
    <t>voltage scale</t>
  </si>
  <si>
    <t>full scale power</t>
  </si>
  <si>
    <t>W</t>
  </si>
  <si>
    <t>V full power</t>
  </si>
  <si>
    <t>V scale = 200V</t>
  </si>
  <si>
    <t>V scale for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</si>
</sst>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2" xfId="0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sensor'!$A$23:$A$43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'temp sensor'!$D$23:$D$43</c:f>
              <c:numCache>
                <c:formatCode>0.00</c:formatCode>
                <c:ptCount val="21"/>
                <c:pt idx="0">
                  <c:v>0.38889208964682837</c:v>
                </c:pt>
                <c:pt idx="1">
                  <c:v>0.4871711594673595</c:v>
                </c:pt>
                <c:pt idx="2">
                  <c:v>0.60292081639944617</c:v>
                </c:pt>
                <c:pt idx="3">
                  <c:v>0.73698001965280058</c:v>
                </c:pt>
                <c:pt idx="4">
                  <c:v>0.88967971530249113</c:v>
                </c:pt>
                <c:pt idx="5">
                  <c:v>1.0629921259842521</c:v>
                </c:pt>
                <c:pt idx="6">
                  <c:v>1.2523191094619666</c:v>
                </c:pt>
                <c:pt idx="7">
                  <c:v>1.4564677958787355</c:v>
                </c:pt>
                <c:pt idx="8">
                  <c:v>1.6724479682854312</c:v>
                </c:pt>
                <c:pt idx="9">
                  <c:v>1.8951358180669615</c:v>
                </c:pt>
                <c:pt idx="10">
                  <c:v>2.1223078132369126</c:v>
                </c:pt>
                <c:pt idx="11">
                  <c:v>2.3522032303591032</c:v>
                </c:pt>
                <c:pt idx="12">
                  <c:v>2.5783532916977028</c:v>
                </c:pt>
                <c:pt idx="13">
                  <c:v>2.7960151606155379</c:v>
                </c:pt>
                <c:pt idx="14">
                  <c:v>3.0038716568021004</c:v>
                </c:pt>
                <c:pt idx="15">
                  <c:v>3.2003413697461061</c:v>
                </c:pt>
                <c:pt idx="16">
                  <c:v>3.3833738502794413</c:v>
                </c:pt>
                <c:pt idx="17">
                  <c:v>3.5524446081785173</c:v>
                </c:pt>
                <c:pt idx="18">
                  <c:v>3.7069682765892598</c:v>
                </c:pt>
                <c:pt idx="19">
                  <c:v>3.8472937850531213</c:v>
                </c:pt>
                <c:pt idx="20">
                  <c:v>3.973837431782457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63200"/>
        <c:axId val="787360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'temp sensor'!$A$23:$A$43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'temp sensor'!$B$23:$B$43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3.2014</c:v>
                      </c:pt>
                      <c:pt idx="1">
                        <c:v>2.5011000000000001</c:v>
                      </c:pt>
                      <c:pt idx="2">
                        <c:v>1.9691000000000001</c:v>
                      </c:pt>
                      <c:pt idx="3">
                        <c:v>1.5618000000000001</c:v>
                      </c:pt>
                      <c:pt idx="4">
                        <c:v>1.2474000000000001</c:v>
                      </c:pt>
                      <c:pt idx="5">
                        <c:v>1</c:v>
                      </c:pt>
                      <c:pt idx="6">
                        <c:v>0.80800000000000005</c:v>
                      </c:pt>
                      <c:pt idx="7">
                        <c:v>0.65690000000000004</c:v>
                      </c:pt>
                      <c:pt idx="8">
                        <c:v>0.53720000000000001</c:v>
                      </c:pt>
                      <c:pt idx="9">
                        <c:v>0.44235000000000002</c:v>
                      </c:pt>
                      <c:pt idx="10">
                        <c:v>0.36609999999999998</c:v>
                      </c:pt>
                      <c:pt idx="11">
                        <c:v>0.30392999999999998</c:v>
                      </c:pt>
                      <c:pt idx="12">
                        <c:v>0.25358999999999998</c:v>
                      </c:pt>
                      <c:pt idx="13">
                        <c:v>0.21282999999999999</c:v>
                      </c:pt>
                      <c:pt idx="14">
                        <c:v>0.17942</c:v>
                      </c:pt>
                      <c:pt idx="15">
                        <c:v>0.15182999999999999</c:v>
                      </c:pt>
                      <c:pt idx="16">
                        <c:v>0.12901000000000001</c:v>
                      </c:pt>
                      <c:pt idx="17">
                        <c:v>0.11002000000000001</c:v>
                      </c:pt>
                      <c:pt idx="18">
                        <c:v>9.4178999999999999E-2</c:v>
                      </c:pt>
                      <c:pt idx="19">
                        <c:v>8.0895999999999996E-2</c:v>
                      </c:pt>
                      <c:pt idx="20">
                        <c:v>6.9722000000000006E-2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sensor'!$A$23:$A$43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sensor'!$C$23:$C$43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32014</c:v>
                      </c:pt>
                      <c:pt idx="1">
                        <c:v>25011</c:v>
                      </c:pt>
                      <c:pt idx="2">
                        <c:v>19691</c:v>
                      </c:pt>
                      <c:pt idx="3">
                        <c:v>15618</c:v>
                      </c:pt>
                      <c:pt idx="4">
                        <c:v>12474</c:v>
                      </c:pt>
                      <c:pt idx="5">
                        <c:v>10000</c:v>
                      </c:pt>
                      <c:pt idx="6">
                        <c:v>8080.0000000000009</c:v>
                      </c:pt>
                      <c:pt idx="7">
                        <c:v>6569</c:v>
                      </c:pt>
                      <c:pt idx="8">
                        <c:v>5372</c:v>
                      </c:pt>
                      <c:pt idx="9">
                        <c:v>4423.5</c:v>
                      </c:pt>
                      <c:pt idx="10">
                        <c:v>3661</c:v>
                      </c:pt>
                      <c:pt idx="11">
                        <c:v>3039.2999999999997</c:v>
                      </c:pt>
                      <c:pt idx="12">
                        <c:v>2535.8999999999996</c:v>
                      </c:pt>
                      <c:pt idx="13">
                        <c:v>2128.2999999999997</c:v>
                      </c:pt>
                      <c:pt idx="14">
                        <c:v>1794.2</c:v>
                      </c:pt>
                      <c:pt idx="15">
                        <c:v>1518.3</c:v>
                      </c:pt>
                      <c:pt idx="16">
                        <c:v>1290.1000000000001</c:v>
                      </c:pt>
                      <c:pt idx="17">
                        <c:v>1100.2</c:v>
                      </c:pt>
                      <c:pt idx="18">
                        <c:v>941.79</c:v>
                      </c:pt>
                      <c:pt idx="19">
                        <c:v>808.95999999999992</c:v>
                      </c:pt>
                      <c:pt idx="20">
                        <c:v>697.22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sensor'!$A$23:$A$43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sensor'!$D$23:$D$43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0.38889208964682837</c:v>
                      </c:pt>
                      <c:pt idx="1">
                        <c:v>0.4871711594673595</c:v>
                      </c:pt>
                      <c:pt idx="2">
                        <c:v>0.60292081639944617</c:v>
                      </c:pt>
                      <c:pt idx="3">
                        <c:v>0.73698001965280058</c:v>
                      </c:pt>
                      <c:pt idx="4">
                        <c:v>0.88967971530249113</c:v>
                      </c:pt>
                      <c:pt idx="5">
                        <c:v>1.0629921259842521</c:v>
                      </c:pt>
                      <c:pt idx="6">
                        <c:v>1.2523191094619666</c:v>
                      </c:pt>
                      <c:pt idx="7">
                        <c:v>1.4564677958787355</c:v>
                      </c:pt>
                      <c:pt idx="8">
                        <c:v>1.6724479682854312</c:v>
                      </c:pt>
                      <c:pt idx="9">
                        <c:v>1.8951358180669615</c:v>
                      </c:pt>
                      <c:pt idx="10">
                        <c:v>2.1223078132369126</c:v>
                      </c:pt>
                      <c:pt idx="11">
                        <c:v>2.3522032303591032</c:v>
                      </c:pt>
                      <c:pt idx="12">
                        <c:v>2.5783532916977028</c:v>
                      </c:pt>
                      <c:pt idx="13">
                        <c:v>2.7960151606155379</c:v>
                      </c:pt>
                      <c:pt idx="14">
                        <c:v>3.0038716568021004</c:v>
                      </c:pt>
                      <c:pt idx="15">
                        <c:v>3.2003413697461061</c:v>
                      </c:pt>
                      <c:pt idx="16">
                        <c:v>3.3833738502794413</c:v>
                      </c:pt>
                      <c:pt idx="17">
                        <c:v>3.5524446081785173</c:v>
                      </c:pt>
                      <c:pt idx="18">
                        <c:v>3.7069682765892598</c:v>
                      </c:pt>
                      <c:pt idx="19">
                        <c:v>3.8472937850531213</c:v>
                      </c:pt>
                      <c:pt idx="20">
                        <c:v>3.973837431782457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873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  <a:r>
                  <a:rPr lang="en-GB" baseline="0"/>
                  <a:t> (C)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0480"/>
        <c:crosses val="autoZero"/>
        <c:auto val="1"/>
        <c:lblAlgn val="ctr"/>
        <c:lblOffset val="100"/>
        <c:noMultiLvlLbl val="0"/>
      </c:catAx>
      <c:valAx>
        <c:axId val="787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9525</xdr:rowOff>
    </xdr:from>
    <xdr:to>
      <xdr:col>3</xdr:col>
      <xdr:colOff>323850</xdr:colOff>
      <xdr:row>3</xdr:row>
      <xdr:rowOff>9525</xdr:rowOff>
    </xdr:to>
    <xdr:cxnSp macro="">
      <xdr:nvCxnSpPr>
        <xdr:cNvPr id="3" name="Straight Connector 2"/>
        <xdr:cNvCxnSpPr/>
      </xdr:nvCxnSpPr>
      <xdr:spPr>
        <a:xfrm>
          <a:off x="2114550" y="3905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0</xdr:rowOff>
    </xdr:from>
    <xdr:to>
      <xdr:col>3</xdr:col>
      <xdr:colOff>295275</xdr:colOff>
      <xdr:row>9</xdr:row>
      <xdr:rowOff>0</xdr:rowOff>
    </xdr:to>
    <xdr:cxnSp macro="">
      <xdr:nvCxnSpPr>
        <xdr:cNvPr id="5" name="Straight Connector 4"/>
        <xdr:cNvCxnSpPr/>
      </xdr:nvCxnSpPr>
      <xdr:spPr>
        <a:xfrm>
          <a:off x="2085975" y="1352550"/>
          <a:ext cx="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13</xdr:row>
      <xdr:rowOff>0</xdr:rowOff>
    </xdr:from>
    <xdr:to>
      <xdr:col>3</xdr:col>
      <xdr:colOff>323850</xdr:colOff>
      <xdr:row>14</xdr:row>
      <xdr:rowOff>9525</xdr:rowOff>
    </xdr:to>
    <xdr:cxnSp macro="">
      <xdr:nvCxnSpPr>
        <xdr:cNvPr id="7" name="Straight Connector 6"/>
        <xdr:cNvCxnSpPr/>
      </xdr:nvCxnSpPr>
      <xdr:spPr>
        <a:xfrm>
          <a:off x="2105025" y="2514600"/>
          <a:ext cx="952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8</xdr:row>
      <xdr:rowOff>0</xdr:rowOff>
    </xdr:from>
    <xdr:to>
      <xdr:col>5</xdr:col>
      <xdr:colOff>9525</xdr:colOff>
      <xdr:row>8</xdr:row>
      <xdr:rowOff>9525</xdr:rowOff>
    </xdr:to>
    <xdr:cxnSp macro="">
      <xdr:nvCxnSpPr>
        <xdr:cNvPr id="9" name="Straight Connector 8"/>
        <xdr:cNvCxnSpPr/>
      </xdr:nvCxnSpPr>
      <xdr:spPr>
        <a:xfrm flipV="1">
          <a:off x="2076450" y="1543050"/>
          <a:ext cx="9429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18</xdr:row>
      <xdr:rowOff>14287</xdr:rowOff>
    </xdr:from>
    <xdr:to>
      <xdr:col>14</xdr:col>
      <xdr:colOff>352425</xdr:colOff>
      <xdr:row>32</xdr:row>
      <xdr:rowOff>52387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8" workbookViewId="0">
      <selection activeCell="O30" sqref="O30"/>
    </sheetView>
  </sheetViews>
  <sheetFormatPr defaultRowHeight="15" x14ac:dyDescent="0.25"/>
  <cols>
    <col min="1" max="1" width="8.5703125" customWidth="1"/>
    <col min="4" max="4" width="15.28515625" customWidth="1"/>
  </cols>
  <sheetData>
    <row r="1" spans="1:6" x14ac:dyDescent="0.25">
      <c r="A1" s="1" t="s">
        <v>0</v>
      </c>
    </row>
    <row r="2" spans="1:6" x14ac:dyDescent="0.25">
      <c r="D2" s="5" t="s">
        <v>2</v>
      </c>
    </row>
    <row r="3" spans="1:6" ht="15.75" thickBot="1" x14ac:dyDescent="0.3">
      <c r="A3" t="s">
        <v>1</v>
      </c>
    </row>
    <row r="4" spans="1:6" x14ac:dyDescent="0.25">
      <c r="D4" s="2"/>
    </row>
    <row r="5" spans="1:6" ht="45" x14ac:dyDescent="0.25">
      <c r="D5" s="6" t="s">
        <v>7</v>
      </c>
    </row>
    <row r="6" spans="1:6" x14ac:dyDescent="0.25">
      <c r="D6" s="3"/>
    </row>
    <row r="7" spans="1:6" ht="15.75" thickBot="1" x14ac:dyDescent="0.3">
      <c r="D7" s="4"/>
    </row>
    <row r="8" spans="1:6" x14ac:dyDescent="0.25">
      <c r="F8" s="5" t="s">
        <v>5</v>
      </c>
    </row>
    <row r="9" spans="1:6" ht="15.75" thickBot="1" x14ac:dyDescent="0.3"/>
    <row r="10" spans="1:6" x14ac:dyDescent="0.25">
      <c r="D10" s="2"/>
    </row>
    <row r="11" spans="1:6" x14ac:dyDescent="0.25">
      <c r="D11" s="3" t="s">
        <v>6</v>
      </c>
    </row>
    <row r="12" spans="1:6" x14ac:dyDescent="0.25">
      <c r="D12" s="3"/>
    </row>
    <row r="13" spans="1:6" ht="15.75" thickBot="1" x14ac:dyDescent="0.3">
      <c r="D13" s="4"/>
    </row>
    <row r="15" spans="1:6" x14ac:dyDescent="0.25">
      <c r="D15" s="5" t="s">
        <v>3</v>
      </c>
    </row>
    <row r="16" spans="1:6" x14ac:dyDescent="0.25">
      <c r="A16" t="s">
        <v>8</v>
      </c>
      <c r="C16" t="s">
        <v>9</v>
      </c>
    </row>
    <row r="18" spans="1:6" x14ac:dyDescent="0.25">
      <c r="D18" t="s">
        <v>18</v>
      </c>
      <c r="E18">
        <v>2700</v>
      </c>
      <c r="F18" t="s">
        <v>15</v>
      </c>
    </row>
    <row r="19" spans="1:6" x14ac:dyDescent="0.25">
      <c r="A19" t="s">
        <v>10</v>
      </c>
      <c r="D19" t="s">
        <v>14</v>
      </c>
      <c r="E19">
        <v>10000</v>
      </c>
      <c r="F19" t="s">
        <v>15</v>
      </c>
    </row>
    <row r="20" spans="1:6" x14ac:dyDescent="0.25">
      <c r="D20" t="s">
        <v>16</v>
      </c>
      <c r="E20">
        <v>5</v>
      </c>
      <c r="F20" t="s">
        <v>17</v>
      </c>
    </row>
    <row r="22" spans="1:6" ht="18" x14ac:dyDescent="0.35">
      <c r="A22" t="s">
        <v>11</v>
      </c>
      <c r="B22" t="s">
        <v>12</v>
      </c>
      <c r="C22" t="s">
        <v>13</v>
      </c>
      <c r="D22" t="s">
        <v>4</v>
      </c>
      <c r="E22" t="s">
        <v>19</v>
      </c>
    </row>
    <row r="23" spans="1:6" x14ac:dyDescent="0.25">
      <c r="A23">
        <v>0</v>
      </c>
      <c r="B23">
        <v>3.2014</v>
      </c>
      <c r="C23">
        <f>B23*$E$19</f>
        <v>32014</v>
      </c>
      <c r="D23" s="7">
        <f>$E$20*$E$18/($E$18+C23)</f>
        <v>0.38889208964682837</v>
      </c>
      <c r="E23" s="8">
        <f>(D23/E$20)*1024</f>
        <v>79.645099959670446</v>
      </c>
    </row>
    <row r="24" spans="1:6" x14ac:dyDescent="0.25">
      <c r="A24">
        <v>5</v>
      </c>
      <c r="B24">
        <v>2.5011000000000001</v>
      </c>
      <c r="C24">
        <f t="shared" ref="C24:C43" si="0">B24*$E$19</f>
        <v>25011</v>
      </c>
      <c r="D24" s="7">
        <f t="shared" ref="D24:D43" si="1">$E$20*$E$18/($E$18+C24)</f>
        <v>0.4871711594673595</v>
      </c>
      <c r="E24" s="8">
        <f t="shared" ref="E24:E43" si="2">(D24/E$20)*1024</f>
        <v>99.772653458915229</v>
      </c>
    </row>
    <row r="25" spans="1:6" x14ac:dyDescent="0.25">
      <c r="A25">
        <v>10</v>
      </c>
      <c r="B25">
        <v>1.9691000000000001</v>
      </c>
      <c r="C25">
        <f t="shared" si="0"/>
        <v>19691</v>
      </c>
      <c r="D25" s="7">
        <f t="shared" si="1"/>
        <v>0.60292081639944617</v>
      </c>
      <c r="E25" s="8">
        <f t="shared" si="2"/>
        <v>123.47818319860657</v>
      </c>
    </row>
    <row r="26" spans="1:6" x14ac:dyDescent="0.25">
      <c r="A26">
        <v>15</v>
      </c>
      <c r="B26">
        <v>1.5618000000000001</v>
      </c>
      <c r="C26">
        <f t="shared" si="0"/>
        <v>15618</v>
      </c>
      <c r="D26" s="7">
        <f t="shared" si="1"/>
        <v>0.73698001965280058</v>
      </c>
      <c r="E26" s="8">
        <f t="shared" si="2"/>
        <v>150.93350802489357</v>
      </c>
    </row>
    <row r="27" spans="1:6" x14ac:dyDescent="0.25">
      <c r="A27">
        <v>20</v>
      </c>
      <c r="B27">
        <v>1.2474000000000001</v>
      </c>
      <c r="C27">
        <f t="shared" si="0"/>
        <v>12474</v>
      </c>
      <c r="D27" s="7">
        <f t="shared" si="1"/>
        <v>0.88967971530249113</v>
      </c>
      <c r="E27" s="8">
        <f t="shared" si="2"/>
        <v>182.20640569395019</v>
      </c>
    </row>
    <row r="28" spans="1:6" x14ac:dyDescent="0.25">
      <c r="A28">
        <v>25</v>
      </c>
      <c r="B28">
        <v>1</v>
      </c>
      <c r="C28">
        <f t="shared" si="0"/>
        <v>10000</v>
      </c>
      <c r="D28" s="7">
        <f t="shared" si="1"/>
        <v>1.0629921259842521</v>
      </c>
      <c r="E28" s="8">
        <f t="shared" si="2"/>
        <v>217.70078740157481</v>
      </c>
    </row>
    <row r="29" spans="1:6" x14ac:dyDescent="0.25">
      <c r="A29">
        <v>30</v>
      </c>
      <c r="B29">
        <v>0.80800000000000005</v>
      </c>
      <c r="C29">
        <f t="shared" si="0"/>
        <v>8080.0000000000009</v>
      </c>
      <c r="D29" s="7">
        <f t="shared" si="1"/>
        <v>1.2523191094619666</v>
      </c>
      <c r="E29" s="8">
        <f t="shared" si="2"/>
        <v>256.47495361781074</v>
      </c>
    </row>
    <row r="30" spans="1:6" x14ac:dyDescent="0.25">
      <c r="A30">
        <v>35</v>
      </c>
      <c r="B30">
        <v>0.65690000000000004</v>
      </c>
      <c r="C30">
        <f t="shared" si="0"/>
        <v>6569</v>
      </c>
      <c r="D30" s="7">
        <f t="shared" si="1"/>
        <v>1.4564677958787355</v>
      </c>
      <c r="E30" s="8">
        <f t="shared" si="2"/>
        <v>298.28460459596505</v>
      </c>
    </row>
    <row r="31" spans="1:6" x14ac:dyDescent="0.25">
      <c r="A31">
        <v>40</v>
      </c>
      <c r="B31">
        <v>0.53720000000000001</v>
      </c>
      <c r="C31">
        <f t="shared" si="0"/>
        <v>5372</v>
      </c>
      <c r="D31" s="7">
        <f t="shared" si="1"/>
        <v>1.6724479682854312</v>
      </c>
      <c r="E31" s="8">
        <f t="shared" si="2"/>
        <v>342.51734390485632</v>
      </c>
    </row>
    <row r="32" spans="1:6" x14ac:dyDescent="0.25">
      <c r="A32">
        <v>45</v>
      </c>
      <c r="B32">
        <v>0.44235000000000002</v>
      </c>
      <c r="C32">
        <f t="shared" si="0"/>
        <v>4423.5</v>
      </c>
      <c r="D32" s="7">
        <f t="shared" si="1"/>
        <v>1.8951358180669615</v>
      </c>
      <c r="E32" s="8">
        <f t="shared" si="2"/>
        <v>388.1238155401137</v>
      </c>
    </row>
    <row r="33" spans="1:5" x14ac:dyDescent="0.25">
      <c r="A33">
        <v>50</v>
      </c>
      <c r="B33">
        <v>0.36609999999999998</v>
      </c>
      <c r="C33">
        <f t="shared" si="0"/>
        <v>3661</v>
      </c>
      <c r="D33" s="7">
        <f t="shared" si="1"/>
        <v>2.1223078132369126</v>
      </c>
      <c r="E33" s="8">
        <f t="shared" si="2"/>
        <v>434.64864015091973</v>
      </c>
    </row>
    <row r="34" spans="1:5" x14ac:dyDescent="0.25">
      <c r="A34">
        <v>55</v>
      </c>
      <c r="B34">
        <v>0.30392999999999998</v>
      </c>
      <c r="C34">
        <f t="shared" si="0"/>
        <v>3039.2999999999997</v>
      </c>
      <c r="D34" s="7">
        <f t="shared" si="1"/>
        <v>2.3522032303591032</v>
      </c>
      <c r="E34" s="8">
        <f t="shared" si="2"/>
        <v>481.73122157754432</v>
      </c>
    </row>
    <row r="35" spans="1:5" x14ac:dyDescent="0.25">
      <c r="A35">
        <v>60</v>
      </c>
      <c r="B35">
        <v>0.25358999999999998</v>
      </c>
      <c r="C35">
        <f t="shared" si="0"/>
        <v>2535.8999999999996</v>
      </c>
      <c r="D35" s="7">
        <f t="shared" si="1"/>
        <v>2.5783532916977028</v>
      </c>
      <c r="E35" s="8">
        <f t="shared" si="2"/>
        <v>528.04675413968948</v>
      </c>
    </row>
    <row r="36" spans="1:5" x14ac:dyDescent="0.25">
      <c r="A36">
        <v>65</v>
      </c>
      <c r="B36">
        <v>0.21282999999999999</v>
      </c>
      <c r="C36">
        <f t="shared" si="0"/>
        <v>2128.2999999999997</v>
      </c>
      <c r="D36" s="7">
        <f t="shared" si="1"/>
        <v>2.7960151606155379</v>
      </c>
      <c r="E36" s="8">
        <f t="shared" si="2"/>
        <v>572.62390489406221</v>
      </c>
    </row>
    <row r="37" spans="1:5" x14ac:dyDescent="0.25">
      <c r="A37">
        <v>70</v>
      </c>
      <c r="B37">
        <v>0.17942</v>
      </c>
      <c r="C37">
        <f t="shared" si="0"/>
        <v>1794.2</v>
      </c>
      <c r="D37" s="7">
        <f t="shared" si="1"/>
        <v>3.0038716568021004</v>
      </c>
      <c r="E37" s="8">
        <f t="shared" si="2"/>
        <v>615.19291531307022</v>
      </c>
    </row>
    <row r="38" spans="1:5" x14ac:dyDescent="0.25">
      <c r="A38">
        <v>75</v>
      </c>
      <c r="B38">
        <v>0.15182999999999999</v>
      </c>
      <c r="C38">
        <f t="shared" si="0"/>
        <v>1518.3</v>
      </c>
      <c r="D38" s="7">
        <f t="shared" si="1"/>
        <v>3.2003413697461061</v>
      </c>
      <c r="E38" s="8">
        <f t="shared" si="2"/>
        <v>655.42991252400248</v>
      </c>
    </row>
    <row r="39" spans="1:5" x14ac:dyDescent="0.25">
      <c r="A39">
        <v>80</v>
      </c>
      <c r="B39">
        <v>0.12901000000000001</v>
      </c>
      <c r="C39">
        <f t="shared" si="0"/>
        <v>1290.1000000000001</v>
      </c>
      <c r="D39" s="7">
        <f t="shared" si="1"/>
        <v>3.3833738502794413</v>
      </c>
      <c r="E39" s="8">
        <f t="shared" si="2"/>
        <v>692.91496453722959</v>
      </c>
    </row>
    <row r="40" spans="1:5" x14ac:dyDescent="0.25">
      <c r="A40">
        <v>85</v>
      </c>
      <c r="B40">
        <v>0.11002000000000001</v>
      </c>
      <c r="C40">
        <f t="shared" si="0"/>
        <v>1100.2</v>
      </c>
      <c r="D40" s="7">
        <f t="shared" si="1"/>
        <v>3.5524446081785173</v>
      </c>
      <c r="E40" s="8">
        <f t="shared" si="2"/>
        <v>727.54065575496031</v>
      </c>
    </row>
    <row r="41" spans="1:5" x14ac:dyDescent="0.25">
      <c r="A41">
        <v>90</v>
      </c>
      <c r="B41">
        <v>9.4178999999999999E-2</v>
      </c>
      <c r="C41">
        <f t="shared" si="0"/>
        <v>941.79</v>
      </c>
      <c r="D41" s="7">
        <f t="shared" si="1"/>
        <v>3.7069682765892598</v>
      </c>
      <c r="E41" s="8">
        <f t="shared" si="2"/>
        <v>759.1871030454804</v>
      </c>
    </row>
    <row r="42" spans="1:5" x14ac:dyDescent="0.25">
      <c r="A42">
        <v>95</v>
      </c>
      <c r="B42">
        <v>8.0895999999999996E-2</v>
      </c>
      <c r="C42">
        <f t="shared" si="0"/>
        <v>808.95999999999992</v>
      </c>
      <c r="D42" s="7">
        <f t="shared" si="1"/>
        <v>3.8472937850531213</v>
      </c>
      <c r="E42" s="8">
        <f t="shared" si="2"/>
        <v>787.92576717887925</v>
      </c>
    </row>
    <row r="43" spans="1:5" x14ac:dyDescent="0.25">
      <c r="A43">
        <v>100</v>
      </c>
      <c r="B43">
        <v>6.9722000000000006E-2</v>
      </c>
      <c r="C43">
        <f t="shared" si="0"/>
        <v>697.22</v>
      </c>
      <c r="D43" s="7">
        <f t="shared" si="1"/>
        <v>3.973837431782457</v>
      </c>
      <c r="E43" s="8">
        <f t="shared" si="2"/>
        <v>813.84190602904721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4" sqref="B14"/>
    </sheetView>
  </sheetViews>
  <sheetFormatPr defaultRowHeight="15" x14ac:dyDescent="0.25"/>
  <cols>
    <col min="1" max="1" width="23.42578125" customWidth="1"/>
  </cols>
  <sheetData>
    <row r="1" spans="1:3" x14ac:dyDescent="0.25">
      <c r="A1" s="1" t="s">
        <v>20</v>
      </c>
    </row>
    <row r="2" spans="1:3" x14ac:dyDescent="0.25">
      <c r="A2" t="s">
        <v>28</v>
      </c>
    </row>
    <row r="3" spans="1:3" x14ac:dyDescent="0.25">
      <c r="A3" t="s">
        <v>29</v>
      </c>
      <c r="B3">
        <f>60/1024</f>
        <v>5.859375E-2</v>
      </c>
    </row>
    <row r="5" spans="1:3" x14ac:dyDescent="0.25">
      <c r="A5" s="1" t="s">
        <v>21</v>
      </c>
    </row>
    <row r="6" spans="1:3" x14ac:dyDescent="0.25">
      <c r="A6" t="s">
        <v>26</v>
      </c>
    </row>
    <row r="7" spans="1:3" x14ac:dyDescent="0.25">
      <c r="A7" t="s">
        <v>27</v>
      </c>
      <c r="B7">
        <f>20/1024</f>
        <v>1.953125E-2</v>
      </c>
    </row>
    <row r="9" spans="1:3" x14ac:dyDescent="0.25">
      <c r="A9" t="s">
        <v>22</v>
      </c>
    </row>
    <row r="10" spans="1:3" x14ac:dyDescent="0.25">
      <c r="A10" t="s">
        <v>30</v>
      </c>
      <c r="B10">
        <v>1000</v>
      </c>
      <c r="C10" t="s">
        <v>31</v>
      </c>
    </row>
    <row r="11" spans="1:3" x14ac:dyDescent="0.25">
      <c r="A11" t="s">
        <v>32</v>
      </c>
      <c r="B11">
        <f>SQRT(50*B10)</f>
        <v>223.60679774997897</v>
      </c>
    </row>
    <row r="12" spans="1:3" x14ac:dyDescent="0.25">
      <c r="A12" t="s">
        <v>33</v>
      </c>
    </row>
    <row r="13" spans="1:3" x14ac:dyDescent="0.25">
      <c r="A13" t="s">
        <v>34</v>
      </c>
      <c r="B13">
        <f>200/1024</f>
        <v>0.1953125</v>
      </c>
    </row>
    <row r="15" spans="1:3" x14ac:dyDescent="0.25">
      <c r="A15" s="1" t="s">
        <v>23</v>
      </c>
    </row>
    <row r="16" spans="1:3" x14ac:dyDescent="0.25">
      <c r="A16" t="s">
        <v>24</v>
      </c>
    </row>
    <row r="17" spans="1:2" x14ac:dyDescent="0.25">
      <c r="A17" t="s">
        <v>25</v>
      </c>
      <c r="B17">
        <f>120/1024</f>
        <v>0.1171875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sensor</vt:lpstr>
      <vt:lpstr>thresholds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2019-11-05T19:55:48Z</dcterms:created>
  <dcterms:modified xsi:type="dcterms:W3CDTF">2019-11-10T16:51:26Z</dcterms:modified>
</cp:coreProperties>
</file>