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4af815773ddee8/Desktop/QTC-HMMs/TrajHMM-QTC-B/"/>
    </mc:Choice>
  </mc:AlternateContent>
  <xr:revisionPtr revIDLastSave="0" documentId="14_{B851DF8D-A1F5-4630-8FB0-81CBFD429D5B}" xr6:coauthVersionLast="41" xr6:coauthVersionMax="41" xr10:uidLastSave="{00000000-0000-0000-0000-000000000000}"/>
  <bookViews>
    <workbookView xWindow="-108" yWindow="-108" windowWidth="23256" windowHeight="12576" tabRatio="993" xr2:uid="{00000000-000D-0000-FFFF-FFFF00000000}"/>
  </bookViews>
  <sheets>
    <sheet name="Sheet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1" i="1" l="1"/>
  <c r="B111" i="1"/>
  <c r="C109" i="1"/>
  <c r="B109" i="1"/>
  <c r="D111" i="1" s="1"/>
  <c r="A109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06" i="1" s="1"/>
  <c r="D109" i="1" l="1"/>
  <c r="B103" i="1"/>
</calcChain>
</file>

<file path=xl/sharedStrings.xml><?xml version="1.0" encoding="utf-8"?>
<sst xmlns="http://schemas.openxmlformats.org/spreadsheetml/2006/main" count="66" uniqueCount="27">
  <si>
    <t>(0 - pb, 1 - ot, 2 - unmodelled)</t>
  </si>
  <si>
    <t>Trajectory Pair No.</t>
  </si>
  <si>
    <t>Manual Classification</t>
  </si>
  <si>
    <t>Model Classification</t>
  </si>
  <si>
    <t>Unmodelled class notes (if applicable)</t>
  </si>
  <si>
    <t>Model class = manual class (ignore reject class)</t>
  </si>
  <si>
    <t>h2 meets h1 -&gt; h1 leaves -&gt; parallel</t>
  </si>
  <si>
    <t>no apparent interaction</t>
  </si>
  <si>
    <t>parallel</t>
  </si>
  <si>
    <t>socialising -&gt; parallel/overtake</t>
  </si>
  <si>
    <t>path-crossing, h2 from left of h1 -&gt; pass-by</t>
  </si>
  <si>
    <t>h2 meets h1 -&gt; socialising -&gt; h2 overtakes</t>
  </si>
  <si>
    <t>path-crossing, h2 from left of h1</t>
  </si>
  <si>
    <t>parallel -&gt; path-crossing, h1 from left of h2</t>
  </si>
  <si>
    <t>path-crossing, h1 from right of h2</t>
  </si>
  <si>
    <t>Total</t>
  </si>
  <si>
    <t>Accuracy (not inc. rejection classifications)</t>
  </si>
  <si>
    <t>Rejections Total</t>
  </si>
  <si>
    <t>Rejection TPs</t>
  </si>
  <si>
    <t>Rejection FPs</t>
  </si>
  <si>
    <t>Rejection Recall</t>
  </si>
  <si>
    <t>Rejection TNs</t>
  </si>
  <si>
    <t>Rejection FNs</t>
  </si>
  <si>
    <t>Rejection Precision</t>
  </si>
  <si>
    <t>Notes</t>
  </si>
  <si>
    <t>Some pairs contain multiple classes in different segments</t>
  </si>
  <si>
    <t>Check distance in pairs which seemingly don't interact, perhaps a lower distance threshold for interaction recording may benefit model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</si>
</sst>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76320</xdr:rowOff>
    </xdr:from>
    <xdr:to>
      <xdr:col>3</xdr:col>
      <xdr:colOff>304560</xdr:colOff>
      <xdr:row>13</xdr:row>
      <xdr:rowOff>30240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467400" y="2011680"/>
          <a:ext cx="304560" cy="30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103">
  <tableColumns count="4">
    <tableColumn id="1" xr3:uid="{00000000-0010-0000-0000-000001000000}" name="Trajectory Pair No."/>
    <tableColumn id="2" xr3:uid="{00000000-0010-0000-0000-000002000000}" name="Manual Classification"/>
    <tableColumn id="3" xr3:uid="{00000000-0010-0000-0000-000003000000}" name="Model Classification"/>
    <tableColumn id="4" xr3:uid="{00000000-0010-0000-0000-000004000000}" name="Unmodelled class notes (if applicable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topLeftCell="A103" zoomScaleNormal="100" workbookViewId="0">
      <selection activeCell="E2" sqref="E2"/>
    </sheetView>
  </sheetViews>
  <sheetFormatPr defaultRowHeight="14.4" x14ac:dyDescent="0.3"/>
  <cols>
    <col min="1" max="1" width="15.44140625"/>
    <col min="2" max="2" width="36.5546875"/>
    <col min="3" max="3" width="20.77734375"/>
    <col min="4" max="4" width="19.77734375"/>
    <col min="5" max="5" width="34.77734375"/>
    <col min="6" max="1025" width="8.5546875"/>
  </cols>
  <sheetData>
    <row r="1" spans="2:8" x14ac:dyDescent="0.3">
      <c r="C1" t="s">
        <v>0</v>
      </c>
    </row>
    <row r="2" spans="2:8" x14ac:dyDescent="0.3">
      <c r="B2" s="1" t="s">
        <v>1</v>
      </c>
      <c r="C2" s="1" t="s">
        <v>2</v>
      </c>
      <c r="D2" s="1" t="s">
        <v>3</v>
      </c>
      <c r="E2" s="1" t="s">
        <v>4</v>
      </c>
      <c r="H2" t="s">
        <v>5</v>
      </c>
    </row>
    <row r="3" spans="2:8" x14ac:dyDescent="0.3">
      <c r="B3" s="2">
        <v>0</v>
      </c>
      <c r="C3" s="2">
        <v>2</v>
      </c>
      <c r="D3" s="2">
        <v>1</v>
      </c>
      <c r="E3" s="2" t="s">
        <v>6</v>
      </c>
      <c r="H3">
        <f t="shared" ref="H3:H34" si="0">IF(AND(D3=C3, NOT(OR(D3=2, C3=2))),1,IF(OR(D3=2, C3=2),-1,0))</f>
        <v>-1</v>
      </c>
    </row>
    <row r="4" spans="2:8" x14ac:dyDescent="0.3">
      <c r="B4" s="2">
        <v>1</v>
      </c>
      <c r="C4" s="2">
        <v>1</v>
      </c>
      <c r="D4" s="2">
        <v>2</v>
      </c>
      <c r="E4" s="2"/>
      <c r="H4">
        <f t="shared" si="0"/>
        <v>-1</v>
      </c>
    </row>
    <row r="5" spans="2:8" x14ac:dyDescent="0.3">
      <c r="B5" s="2">
        <v>2</v>
      </c>
      <c r="C5" s="2">
        <v>2</v>
      </c>
      <c r="D5" s="2">
        <v>1</v>
      </c>
      <c r="E5" s="2" t="s">
        <v>7</v>
      </c>
      <c r="H5">
        <f t="shared" si="0"/>
        <v>-1</v>
      </c>
    </row>
    <row r="6" spans="2:8" x14ac:dyDescent="0.3">
      <c r="B6" s="2">
        <v>3</v>
      </c>
      <c r="C6" s="2">
        <v>0</v>
      </c>
      <c r="D6" s="2">
        <v>2</v>
      </c>
      <c r="E6" s="2"/>
      <c r="H6">
        <f t="shared" si="0"/>
        <v>-1</v>
      </c>
    </row>
    <row r="7" spans="2:8" x14ac:dyDescent="0.3">
      <c r="B7" s="2">
        <v>4</v>
      </c>
      <c r="C7" s="2">
        <v>2</v>
      </c>
      <c r="D7" s="2">
        <v>2</v>
      </c>
      <c r="E7" s="2" t="s">
        <v>7</v>
      </c>
      <c r="H7">
        <f t="shared" si="0"/>
        <v>-1</v>
      </c>
    </row>
    <row r="8" spans="2:8" x14ac:dyDescent="0.3">
      <c r="B8" s="2">
        <v>5</v>
      </c>
      <c r="C8" s="2">
        <v>0</v>
      </c>
      <c r="D8" s="2">
        <v>1</v>
      </c>
      <c r="E8" s="2"/>
      <c r="H8">
        <f t="shared" si="0"/>
        <v>0</v>
      </c>
    </row>
    <row r="9" spans="2:8" x14ac:dyDescent="0.3">
      <c r="B9" s="2">
        <v>6</v>
      </c>
      <c r="C9" s="2">
        <v>0</v>
      </c>
      <c r="D9" s="2">
        <v>0</v>
      </c>
      <c r="E9" s="2"/>
      <c r="H9">
        <f t="shared" si="0"/>
        <v>1</v>
      </c>
    </row>
    <row r="10" spans="2:8" x14ac:dyDescent="0.3">
      <c r="B10" s="2">
        <v>7</v>
      </c>
      <c r="C10" s="2">
        <v>2</v>
      </c>
      <c r="D10" s="2">
        <v>1</v>
      </c>
      <c r="E10" s="2" t="s">
        <v>7</v>
      </c>
      <c r="H10">
        <f t="shared" si="0"/>
        <v>-1</v>
      </c>
    </row>
    <row r="11" spans="2:8" x14ac:dyDescent="0.3">
      <c r="B11" s="2">
        <v>8</v>
      </c>
      <c r="C11" s="2">
        <v>2</v>
      </c>
      <c r="D11" s="2">
        <v>1</v>
      </c>
      <c r="E11" s="2" t="s">
        <v>8</v>
      </c>
      <c r="H11">
        <f t="shared" si="0"/>
        <v>-1</v>
      </c>
    </row>
    <row r="12" spans="2:8" x14ac:dyDescent="0.3">
      <c r="B12" s="2">
        <v>9</v>
      </c>
      <c r="C12" s="2">
        <v>0</v>
      </c>
      <c r="D12" s="2">
        <v>0</v>
      </c>
      <c r="E12" s="2"/>
      <c r="H12">
        <f t="shared" si="0"/>
        <v>1</v>
      </c>
    </row>
    <row r="13" spans="2:8" x14ac:dyDescent="0.3">
      <c r="B13" s="2">
        <v>10</v>
      </c>
      <c r="C13" s="2">
        <v>1</v>
      </c>
      <c r="D13" s="2">
        <v>1</v>
      </c>
      <c r="E13" s="2"/>
      <c r="H13">
        <f t="shared" si="0"/>
        <v>1</v>
      </c>
    </row>
    <row r="14" spans="2:8" x14ac:dyDescent="0.3">
      <c r="B14" s="2">
        <v>11</v>
      </c>
      <c r="C14" s="2">
        <v>0</v>
      </c>
      <c r="D14" s="2">
        <v>0</v>
      </c>
      <c r="E14" s="2"/>
      <c r="H14">
        <f t="shared" si="0"/>
        <v>1</v>
      </c>
    </row>
    <row r="15" spans="2:8" x14ac:dyDescent="0.3">
      <c r="B15" s="2">
        <v>12</v>
      </c>
      <c r="C15" s="2">
        <v>0</v>
      </c>
      <c r="D15" s="2">
        <v>2</v>
      </c>
      <c r="E15" s="2"/>
      <c r="H15">
        <f t="shared" si="0"/>
        <v>-1</v>
      </c>
    </row>
    <row r="16" spans="2:8" x14ac:dyDescent="0.3">
      <c r="B16" s="2">
        <v>13</v>
      </c>
      <c r="C16" s="2">
        <v>0</v>
      </c>
      <c r="D16" s="2">
        <v>1</v>
      </c>
      <c r="E16" s="2"/>
      <c r="H16">
        <f t="shared" si="0"/>
        <v>0</v>
      </c>
    </row>
    <row r="17" spans="2:8" x14ac:dyDescent="0.3">
      <c r="B17" s="2">
        <v>14</v>
      </c>
      <c r="C17" s="2">
        <v>2</v>
      </c>
      <c r="D17" s="2">
        <v>1</v>
      </c>
      <c r="E17" s="2" t="s">
        <v>9</v>
      </c>
      <c r="H17">
        <f t="shared" si="0"/>
        <v>-1</v>
      </c>
    </row>
    <row r="18" spans="2:8" x14ac:dyDescent="0.3">
      <c r="B18" s="2">
        <v>15</v>
      </c>
      <c r="C18" s="2">
        <v>0</v>
      </c>
      <c r="D18" s="2">
        <v>0</v>
      </c>
      <c r="E18" s="2"/>
      <c r="H18">
        <f t="shared" si="0"/>
        <v>1</v>
      </c>
    </row>
    <row r="19" spans="2:8" x14ac:dyDescent="0.3">
      <c r="B19" s="2">
        <v>16</v>
      </c>
      <c r="C19" s="2">
        <v>2</v>
      </c>
      <c r="D19" s="2">
        <v>0</v>
      </c>
      <c r="E19" s="2" t="s">
        <v>7</v>
      </c>
      <c r="H19">
        <f t="shared" si="0"/>
        <v>-1</v>
      </c>
    </row>
    <row r="20" spans="2:8" x14ac:dyDescent="0.3">
      <c r="B20" s="2">
        <v>17</v>
      </c>
      <c r="C20" s="2">
        <v>2</v>
      </c>
      <c r="D20" s="2">
        <v>0</v>
      </c>
      <c r="E20" s="2" t="s">
        <v>7</v>
      </c>
      <c r="H20">
        <f t="shared" si="0"/>
        <v>-1</v>
      </c>
    </row>
    <row r="21" spans="2:8" x14ac:dyDescent="0.3">
      <c r="B21" s="2">
        <v>18</v>
      </c>
      <c r="C21" s="2">
        <v>2</v>
      </c>
      <c r="D21" s="2">
        <v>0</v>
      </c>
      <c r="E21" s="2" t="s">
        <v>10</v>
      </c>
      <c r="H21">
        <f t="shared" si="0"/>
        <v>-1</v>
      </c>
    </row>
    <row r="22" spans="2:8" x14ac:dyDescent="0.3">
      <c r="B22" s="2">
        <v>19</v>
      </c>
      <c r="C22" s="2">
        <v>2</v>
      </c>
      <c r="D22" s="2">
        <v>2</v>
      </c>
      <c r="E22" s="2" t="s">
        <v>7</v>
      </c>
      <c r="H22">
        <f t="shared" si="0"/>
        <v>-1</v>
      </c>
    </row>
    <row r="23" spans="2:8" x14ac:dyDescent="0.3">
      <c r="B23" s="2">
        <v>20</v>
      </c>
      <c r="C23" s="2">
        <v>0</v>
      </c>
      <c r="D23" s="2">
        <v>2</v>
      </c>
      <c r="E23" s="2"/>
      <c r="H23">
        <f t="shared" si="0"/>
        <v>-1</v>
      </c>
    </row>
    <row r="24" spans="2:8" x14ac:dyDescent="0.3">
      <c r="B24" s="2">
        <v>21</v>
      </c>
      <c r="C24" s="2">
        <v>0</v>
      </c>
      <c r="D24" s="2">
        <v>0</v>
      </c>
      <c r="E24" s="2"/>
      <c r="H24">
        <f t="shared" si="0"/>
        <v>1</v>
      </c>
    </row>
    <row r="25" spans="2:8" x14ac:dyDescent="0.3">
      <c r="B25" s="2">
        <v>22</v>
      </c>
      <c r="C25" s="2">
        <v>0</v>
      </c>
      <c r="D25" s="2">
        <v>0</v>
      </c>
      <c r="E25" s="2"/>
      <c r="H25">
        <f t="shared" si="0"/>
        <v>1</v>
      </c>
    </row>
    <row r="26" spans="2:8" x14ac:dyDescent="0.3">
      <c r="B26" s="2">
        <v>23</v>
      </c>
      <c r="C26" s="2">
        <v>2</v>
      </c>
      <c r="D26" s="2">
        <v>1</v>
      </c>
      <c r="E26" s="2" t="s">
        <v>7</v>
      </c>
      <c r="H26">
        <f t="shared" si="0"/>
        <v>-1</v>
      </c>
    </row>
    <row r="27" spans="2:8" x14ac:dyDescent="0.3">
      <c r="B27" s="2">
        <v>24</v>
      </c>
      <c r="C27" s="2">
        <v>2</v>
      </c>
      <c r="D27" s="2">
        <v>0</v>
      </c>
      <c r="E27" s="2" t="s">
        <v>7</v>
      </c>
      <c r="H27">
        <f t="shared" si="0"/>
        <v>-1</v>
      </c>
    </row>
    <row r="28" spans="2:8" x14ac:dyDescent="0.3">
      <c r="B28" s="2">
        <v>25</v>
      </c>
      <c r="C28" s="2">
        <v>2</v>
      </c>
      <c r="D28" s="2">
        <v>2</v>
      </c>
      <c r="E28" s="2" t="s">
        <v>7</v>
      </c>
      <c r="H28">
        <f t="shared" si="0"/>
        <v>-1</v>
      </c>
    </row>
    <row r="29" spans="2:8" x14ac:dyDescent="0.3">
      <c r="B29" s="2">
        <v>26</v>
      </c>
      <c r="C29" s="2">
        <v>0</v>
      </c>
      <c r="D29" s="2">
        <v>0</v>
      </c>
      <c r="E29" s="2"/>
      <c r="H29">
        <f t="shared" si="0"/>
        <v>1</v>
      </c>
    </row>
    <row r="30" spans="2:8" x14ac:dyDescent="0.3">
      <c r="B30" s="2">
        <v>27</v>
      </c>
      <c r="C30" s="2">
        <v>0</v>
      </c>
      <c r="D30" s="2">
        <v>0</v>
      </c>
      <c r="E30" s="2"/>
      <c r="H30">
        <f t="shared" si="0"/>
        <v>1</v>
      </c>
    </row>
    <row r="31" spans="2:8" x14ac:dyDescent="0.3">
      <c r="B31" s="2">
        <v>28</v>
      </c>
      <c r="C31" s="2">
        <v>0</v>
      </c>
      <c r="D31" s="2">
        <v>0</v>
      </c>
      <c r="E31" s="2"/>
      <c r="H31">
        <f t="shared" si="0"/>
        <v>1</v>
      </c>
    </row>
    <row r="32" spans="2:8" x14ac:dyDescent="0.3">
      <c r="B32" s="2">
        <v>29</v>
      </c>
      <c r="C32" s="2">
        <v>2</v>
      </c>
      <c r="D32" s="2">
        <v>1</v>
      </c>
      <c r="E32" s="2" t="s">
        <v>8</v>
      </c>
      <c r="H32">
        <f t="shared" si="0"/>
        <v>-1</v>
      </c>
    </row>
    <row r="33" spans="2:8" x14ac:dyDescent="0.3">
      <c r="B33" s="2">
        <v>30</v>
      </c>
      <c r="C33" s="2">
        <v>2</v>
      </c>
      <c r="D33" s="2">
        <v>1</v>
      </c>
      <c r="E33" s="2" t="s">
        <v>11</v>
      </c>
      <c r="H33">
        <f t="shared" si="0"/>
        <v>-1</v>
      </c>
    </row>
    <row r="34" spans="2:8" x14ac:dyDescent="0.3">
      <c r="B34" s="2">
        <v>31</v>
      </c>
      <c r="C34" s="2">
        <v>0</v>
      </c>
      <c r="D34" s="2">
        <v>0</v>
      </c>
      <c r="E34" s="2"/>
      <c r="H34">
        <f t="shared" si="0"/>
        <v>1</v>
      </c>
    </row>
    <row r="35" spans="2:8" x14ac:dyDescent="0.3">
      <c r="B35" s="2">
        <v>32</v>
      </c>
      <c r="C35" s="2">
        <v>2</v>
      </c>
      <c r="D35" s="2">
        <v>1</v>
      </c>
      <c r="E35" s="2" t="s">
        <v>7</v>
      </c>
      <c r="H35">
        <f t="shared" ref="H35:H66" si="1">IF(AND(D35=C35, NOT(OR(D35=2, C35=2))),1,IF(OR(D35=2, C35=2),-1,0))</f>
        <v>-1</v>
      </c>
    </row>
    <row r="36" spans="2:8" x14ac:dyDescent="0.3">
      <c r="B36" s="2">
        <v>33</v>
      </c>
      <c r="C36" s="2">
        <v>1</v>
      </c>
      <c r="D36" s="2">
        <v>1</v>
      </c>
      <c r="E36" s="2"/>
      <c r="H36">
        <f t="shared" si="1"/>
        <v>1</v>
      </c>
    </row>
    <row r="37" spans="2:8" x14ac:dyDescent="0.3">
      <c r="B37" s="2">
        <v>34</v>
      </c>
      <c r="C37" s="2">
        <v>1</v>
      </c>
      <c r="D37" s="2">
        <v>1</v>
      </c>
      <c r="E37" s="2"/>
      <c r="H37">
        <f t="shared" si="1"/>
        <v>1</v>
      </c>
    </row>
    <row r="38" spans="2:8" x14ac:dyDescent="0.3">
      <c r="B38" s="2">
        <v>35</v>
      </c>
      <c r="C38" s="2">
        <v>2</v>
      </c>
      <c r="D38" s="2">
        <v>1</v>
      </c>
      <c r="E38" s="2" t="s">
        <v>7</v>
      </c>
      <c r="H38">
        <f t="shared" si="1"/>
        <v>-1</v>
      </c>
    </row>
    <row r="39" spans="2:8" x14ac:dyDescent="0.3">
      <c r="B39" s="2">
        <v>36</v>
      </c>
      <c r="C39" s="2">
        <v>1</v>
      </c>
      <c r="D39" s="2">
        <v>1</v>
      </c>
      <c r="E39" s="2"/>
      <c r="H39">
        <f t="shared" si="1"/>
        <v>1</v>
      </c>
    </row>
    <row r="40" spans="2:8" x14ac:dyDescent="0.3">
      <c r="B40" s="2">
        <v>37</v>
      </c>
      <c r="C40" s="2">
        <v>1</v>
      </c>
      <c r="D40" s="2">
        <v>2</v>
      </c>
      <c r="E40" s="2"/>
      <c r="H40">
        <f t="shared" si="1"/>
        <v>-1</v>
      </c>
    </row>
    <row r="41" spans="2:8" x14ac:dyDescent="0.3">
      <c r="B41" s="2">
        <v>38</v>
      </c>
      <c r="C41" s="2">
        <v>1</v>
      </c>
      <c r="D41" s="2">
        <v>1</v>
      </c>
      <c r="E41" s="2"/>
      <c r="H41">
        <f t="shared" si="1"/>
        <v>1</v>
      </c>
    </row>
    <row r="42" spans="2:8" x14ac:dyDescent="0.3">
      <c r="B42" s="2">
        <v>39</v>
      </c>
      <c r="C42" s="2">
        <v>2</v>
      </c>
      <c r="D42" s="2">
        <v>1</v>
      </c>
      <c r="E42" s="2" t="s">
        <v>8</v>
      </c>
      <c r="H42">
        <f t="shared" si="1"/>
        <v>-1</v>
      </c>
    </row>
    <row r="43" spans="2:8" x14ac:dyDescent="0.3">
      <c r="B43" s="2">
        <v>40</v>
      </c>
      <c r="C43" s="2">
        <v>0</v>
      </c>
      <c r="D43" s="2">
        <v>2</v>
      </c>
      <c r="E43" s="2"/>
      <c r="H43">
        <f t="shared" si="1"/>
        <v>-1</v>
      </c>
    </row>
    <row r="44" spans="2:8" x14ac:dyDescent="0.3">
      <c r="B44" s="2">
        <v>41</v>
      </c>
      <c r="C44" s="2">
        <v>2</v>
      </c>
      <c r="D44" s="2">
        <v>2</v>
      </c>
      <c r="E44" s="2" t="s">
        <v>12</v>
      </c>
      <c r="H44">
        <f t="shared" si="1"/>
        <v>-1</v>
      </c>
    </row>
    <row r="45" spans="2:8" x14ac:dyDescent="0.3">
      <c r="B45" s="2">
        <v>42</v>
      </c>
      <c r="C45" s="2">
        <v>0</v>
      </c>
      <c r="D45" s="2">
        <v>0</v>
      </c>
      <c r="E45" s="2"/>
      <c r="H45">
        <f t="shared" si="1"/>
        <v>1</v>
      </c>
    </row>
    <row r="46" spans="2:8" x14ac:dyDescent="0.3">
      <c r="B46" s="2">
        <v>43</v>
      </c>
      <c r="C46" s="2">
        <v>2</v>
      </c>
      <c r="D46" s="2">
        <v>1</v>
      </c>
      <c r="E46" s="2" t="s">
        <v>8</v>
      </c>
      <c r="H46">
        <f t="shared" si="1"/>
        <v>-1</v>
      </c>
    </row>
    <row r="47" spans="2:8" x14ac:dyDescent="0.3">
      <c r="B47" s="2">
        <v>44</v>
      </c>
      <c r="C47" s="2">
        <v>0</v>
      </c>
      <c r="D47" s="2">
        <v>0</v>
      </c>
      <c r="E47" s="2"/>
      <c r="H47">
        <f t="shared" si="1"/>
        <v>1</v>
      </c>
    </row>
    <row r="48" spans="2:8" x14ac:dyDescent="0.3">
      <c r="B48" s="2">
        <v>45</v>
      </c>
      <c r="C48" s="2">
        <v>0</v>
      </c>
      <c r="D48" s="2">
        <v>0</v>
      </c>
      <c r="E48" s="2"/>
      <c r="H48">
        <f t="shared" si="1"/>
        <v>1</v>
      </c>
    </row>
    <row r="49" spans="2:8" x14ac:dyDescent="0.3">
      <c r="B49" s="2">
        <v>46</v>
      </c>
      <c r="C49" s="2">
        <v>2</v>
      </c>
      <c r="D49" s="2">
        <v>2</v>
      </c>
      <c r="E49" s="2" t="s">
        <v>7</v>
      </c>
      <c r="H49">
        <f t="shared" si="1"/>
        <v>-1</v>
      </c>
    </row>
    <row r="50" spans="2:8" x14ac:dyDescent="0.3">
      <c r="B50" s="2">
        <v>47</v>
      </c>
      <c r="C50" s="2">
        <v>2</v>
      </c>
      <c r="D50" s="2">
        <v>2</v>
      </c>
      <c r="E50" s="2" t="s">
        <v>7</v>
      </c>
      <c r="H50">
        <f t="shared" si="1"/>
        <v>-1</v>
      </c>
    </row>
    <row r="51" spans="2:8" x14ac:dyDescent="0.3">
      <c r="B51" s="2">
        <v>48</v>
      </c>
      <c r="C51" s="2">
        <v>0</v>
      </c>
      <c r="D51" s="2">
        <v>0</v>
      </c>
      <c r="E51" s="2"/>
      <c r="H51">
        <f t="shared" si="1"/>
        <v>1</v>
      </c>
    </row>
    <row r="52" spans="2:8" x14ac:dyDescent="0.3">
      <c r="B52" s="2">
        <v>49</v>
      </c>
      <c r="C52" s="2">
        <v>2</v>
      </c>
      <c r="D52" s="2">
        <v>2</v>
      </c>
      <c r="E52" s="2" t="s">
        <v>7</v>
      </c>
      <c r="H52">
        <f t="shared" si="1"/>
        <v>-1</v>
      </c>
    </row>
    <row r="53" spans="2:8" x14ac:dyDescent="0.3">
      <c r="B53" s="2">
        <v>50</v>
      </c>
      <c r="C53" s="2">
        <v>2</v>
      </c>
      <c r="D53" s="2">
        <v>2</v>
      </c>
      <c r="E53" s="2" t="s">
        <v>7</v>
      </c>
      <c r="H53">
        <f t="shared" si="1"/>
        <v>-1</v>
      </c>
    </row>
    <row r="54" spans="2:8" x14ac:dyDescent="0.3">
      <c r="B54" s="2">
        <v>51</v>
      </c>
      <c r="C54" s="2">
        <v>0</v>
      </c>
      <c r="D54" s="2">
        <v>0</v>
      </c>
      <c r="E54" s="2"/>
      <c r="H54">
        <f t="shared" si="1"/>
        <v>1</v>
      </c>
    </row>
    <row r="55" spans="2:8" x14ac:dyDescent="0.3">
      <c r="B55" s="2">
        <v>52</v>
      </c>
      <c r="C55" s="2">
        <v>2</v>
      </c>
      <c r="D55" s="2">
        <v>1</v>
      </c>
      <c r="E55" s="2" t="s">
        <v>7</v>
      </c>
      <c r="H55">
        <f t="shared" si="1"/>
        <v>-1</v>
      </c>
    </row>
    <row r="56" spans="2:8" x14ac:dyDescent="0.3">
      <c r="B56" s="2">
        <v>53</v>
      </c>
      <c r="C56" s="2">
        <v>0</v>
      </c>
      <c r="D56" s="2">
        <v>2</v>
      </c>
      <c r="E56" s="2"/>
      <c r="H56">
        <f t="shared" si="1"/>
        <v>-1</v>
      </c>
    </row>
    <row r="57" spans="2:8" x14ac:dyDescent="0.3">
      <c r="B57" s="2">
        <v>54</v>
      </c>
      <c r="C57" s="2">
        <v>0</v>
      </c>
      <c r="D57" s="2">
        <v>0</v>
      </c>
      <c r="E57" s="2"/>
      <c r="H57">
        <f t="shared" si="1"/>
        <v>1</v>
      </c>
    </row>
    <row r="58" spans="2:8" x14ac:dyDescent="0.3">
      <c r="B58" s="2">
        <v>55</v>
      </c>
      <c r="C58" s="2">
        <v>2</v>
      </c>
      <c r="D58" s="2">
        <v>2</v>
      </c>
      <c r="E58" s="2" t="s">
        <v>7</v>
      </c>
      <c r="H58">
        <f t="shared" si="1"/>
        <v>-1</v>
      </c>
    </row>
    <row r="59" spans="2:8" x14ac:dyDescent="0.3">
      <c r="B59" s="2">
        <v>56</v>
      </c>
      <c r="C59" s="2">
        <v>0</v>
      </c>
      <c r="D59" s="2">
        <v>0</v>
      </c>
      <c r="E59" s="2"/>
      <c r="H59">
        <f t="shared" si="1"/>
        <v>1</v>
      </c>
    </row>
    <row r="60" spans="2:8" x14ac:dyDescent="0.3">
      <c r="B60" s="2">
        <v>57</v>
      </c>
      <c r="C60" s="2">
        <v>0</v>
      </c>
      <c r="D60" s="2">
        <v>0</v>
      </c>
      <c r="E60" s="2"/>
      <c r="H60">
        <f t="shared" si="1"/>
        <v>1</v>
      </c>
    </row>
    <row r="61" spans="2:8" x14ac:dyDescent="0.3">
      <c r="B61" s="2">
        <v>58</v>
      </c>
      <c r="C61" s="2">
        <v>0</v>
      </c>
      <c r="D61" s="2">
        <v>0</v>
      </c>
      <c r="E61" s="2"/>
      <c r="H61">
        <f t="shared" si="1"/>
        <v>1</v>
      </c>
    </row>
    <row r="62" spans="2:8" x14ac:dyDescent="0.3">
      <c r="B62" s="2">
        <v>59</v>
      </c>
      <c r="C62" s="2">
        <v>2</v>
      </c>
      <c r="D62" s="2">
        <v>2</v>
      </c>
      <c r="E62" s="2" t="s">
        <v>7</v>
      </c>
      <c r="H62">
        <f t="shared" si="1"/>
        <v>-1</v>
      </c>
    </row>
    <row r="63" spans="2:8" x14ac:dyDescent="0.3">
      <c r="B63" s="2">
        <v>60</v>
      </c>
      <c r="C63" s="2">
        <v>2</v>
      </c>
      <c r="D63" s="2">
        <v>0</v>
      </c>
      <c r="E63" s="2" t="s">
        <v>7</v>
      </c>
      <c r="H63">
        <f t="shared" si="1"/>
        <v>-1</v>
      </c>
    </row>
    <row r="64" spans="2:8" x14ac:dyDescent="0.3">
      <c r="B64" s="2">
        <v>61</v>
      </c>
      <c r="C64" s="2">
        <v>0</v>
      </c>
      <c r="D64" s="2">
        <v>0</v>
      </c>
      <c r="E64" s="2"/>
      <c r="H64">
        <f t="shared" si="1"/>
        <v>1</v>
      </c>
    </row>
    <row r="65" spans="2:8" x14ac:dyDescent="0.3">
      <c r="B65" s="2">
        <v>62</v>
      </c>
      <c r="C65" s="2">
        <v>2</v>
      </c>
      <c r="D65" s="2">
        <v>1</v>
      </c>
      <c r="E65" s="2" t="s">
        <v>7</v>
      </c>
      <c r="H65">
        <f t="shared" si="1"/>
        <v>-1</v>
      </c>
    </row>
    <row r="66" spans="2:8" x14ac:dyDescent="0.3">
      <c r="B66" s="2">
        <v>63</v>
      </c>
      <c r="C66" s="2">
        <v>2</v>
      </c>
      <c r="D66" s="2">
        <v>2</v>
      </c>
      <c r="E66" s="2" t="s">
        <v>7</v>
      </c>
      <c r="H66">
        <f t="shared" si="1"/>
        <v>-1</v>
      </c>
    </row>
    <row r="67" spans="2:8" x14ac:dyDescent="0.3">
      <c r="B67" s="2">
        <v>64</v>
      </c>
      <c r="C67" s="2">
        <v>2</v>
      </c>
      <c r="D67" s="2">
        <v>0</v>
      </c>
      <c r="E67" s="2" t="s">
        <v>7</v>
      </c>
      <c r="H67">
        <f t="shared" ref="H67:H102" si="2">IF(AND(D67=C67, NOT(OR(D67=2, C67=2))),1,IF(OR(D67=2, C67=2),-1,0))</f>
        <v>-1</v>
      </c>
    </row>
    <row r="68" spans="2:8" x14ac:dyDescent="0.3">
      <c r="B68" s="2">
        <v>65</v>
      </c>
      <c r="C68" s="2">
        <v>0</v>
      </c>
      <c r="D68" s="2">
        <v>0</v>
      </c>
      <c r="E68" s="2"/>
      <c r="H68">
        <f t="shared" si="2"/>
        <v>1</v>
      </c>
    </row>
    <row r="69" spans="2:8" x14ac:dyDescent="0.3">
      <c r="B69" s="2">
        <v>66</v>
      </c>
      <c r="C69" s="2">
        <v>2</v>
      </c>
      <c r="D69" s="2">
        <v>1</v>
      </c>
      <c r="E69" s="2" t="s">
        <v>7</v>
      </c>
      <c r="H69">
        <f t="shared" si="2"/>
        <v>-1</v>
      </c>
    </row>
    <row r="70" spans="2:8" x14ac:dyDescent="0.3">
      <c r="B70" s="2">
        <v>67</v>
      </c>
      <c r="C70" s="2">
        <v>2</v>
      </c>
      <c r="D70" s="2">
        <v>1</v>
      </c>
      <c r="E70" s="2" t="s">
        <v>8</v>
      </c>
      <c r="H70">
        <f t="shared" si="2"/>
        <v>-1</v>
      </c>
    </row>
    <row r="71" spans="2:8" x14ac:dyDescent="0.3">
      <c r="B71" s="2">
        <v>68</v>
      </c>
      <c r="C71" s="2">
        <v>0</v>
      </c>
      <c r="D71" s="2">
        <v>1</v>
      </c>
      <c r="E71" s="2"/>
      <c r="H71">
        <f t="shared" si="2"/>
        <v>0</v>
      </c>
    </row>
    <row r="72" spans="2:8" x14ac:dyDescent="0.3">
      <c r="B72" s="2">
        <v>69</v>
      </c>
      <c r="C72" s="2">
        <v>0</v>
      </c>
      <c r="D72" s="2">
        <v>0</v>
      </c>
      <c r="E72" s="2"/>
      <c r="H72">
        <f t="shared" si="2"/>
        <v>1</v>
      </c>
    </row>
    <row r="73" spans="2:8" x14ac:dyDescent="0.3">
      <c r="B73" s="2">
        <v>70</v>
      </c>
      <c r="C73" s="2">
        <v>0</v>
      </c>
      <c r="D73" s="2">
        <v>1</v>
      </c>
      <c r="E73" s="2"/>
      <c r="H73">
        <f t="shared" si="2"/>
        <v>0</v>
      </c>
    </row>
    <row r="74" spans="2:8" x14ac:dyDescent="0.3">
      <c r="B74" s="2">
        <v>71</v>
      </c>
      <c r="C74" s="2">
        <v>0</v>
      </c>
      <c r="D74" s="2">
        <v>0</v>
      </c>
      <c r="E74" s="2"/>
      <c r="H74">
        <f t="shared" si="2"/>
        <v>1</v>
      </c>
    </row>
    <row r="75" spans="2:8" x14ac:dyDescent="0.3">
      <c r="B75" s="2">
        <v>72</v>
      </c>
      <c r="C75" s="2">
        <v>0</v>
      </c>
      <c r="D75" s="2">
        <v>0</v>
      </c>
      <c r="E75" s="2"/>
      <c r="H75">
        <f t="shared" si="2"/>
        <v>1</v>
      </c>
    </row>
    <row r="76" spans="2:8" x14ac:dyDescent="0.3">
      <c r="B76" s="2">
        <v>73</v>
      </c>
      <c r="C76" s="2">
        <v>2</v>
      </c>
      <c r="D76" s="2">
        <v>2</v>
      </c>
      <c r="E76" s="2" t="s">
        <v>7</v>
      </c>
      <c r="H76">
        <f t="shared" si="2"/>
        <v>-1</v>
      </c>
    </row>
    <row r="77" spans="2:8" x14ac:dyDescent="0.3">
      <c r="B77" s="2">
        <v>74</v>
      </c>
      <c r="C77" s="2">
        <v>0</v>
      </c>
      <c r="D77" s="2">
        <v>2</v>
      </c>
      <c r="E77" s="2"/>
      <c r="H77">
        <f t="shared" si="2"/>
        <v>-1</v>
      </c>
    </row>
    <row r="78" spans="2:8" x14ac:dyDescent="0.3">
      <c r="B78" s="2">
        <v>75</v>
      </c>
      <c r="C78" s="2">
        <v>1</v>
      </c>
      <c r="D78" s="2">
        <v>1</v>
      </c>
      <c r="E78" s="2"/>
      <c r="H78">
        <f t="shared" si="2"/>
        <v>1</v>
      </c>
    </row>
    <row r="79" spans="2:8" x14ac:dyDescent="0.3">
      <c r="B79" s="2">
        <v>76</v>
      </c>
      <c r="C79" s="2">
        <v>0</v>
      </c>
      <c r="D79" s="2">
        <v>0</v>
      </c>
      <c r="E79" s="2"/>
      <c r="H79">
        <f t="shared" si="2"/>
        <v>1</v>
      </c>
    </row>
    <row r="80" spans="2:8" x14ac:dyDescent="0.3">
      <c r="B80" s="2">
        <v>77</v>
      </c>
      <c r="C80" s="2">
        <v>0</v>
      </c>
      <c r="D80" s="2">
        <v>0</v>
      </c>
      <c r="E80" s="2"/>
      <c r="H80">
        <f t="shared" si="2"/>
        <v>1</v>
      </c>
    </row>
    <row r="81" spans="2:8" x14ac:dyDescent="0.3">
      <c r="B81" s="2">
        <v>78</v>
      </c>
      <c r="C81" s="2">
        <v>2</v>
      </c>
      <c r="D81" s="2">
        <v>1</v>
      </c>
      <c r="E81" s="2" t="s">
        <v>8</v>
      </c>
      <c r="H81">
        <f t="shared" si="2"/>
        <v>-1</v>
      </c>
    </row>
    <row r="82" spans="2:8" x14ac:dyDescent="0.3">
      <c r="B82" s="2">
        <v>79</v>
      </c>
      <c r="C82" s="2">
        <v>2</v>
      </c>
      <c r="D82" s="2">
        <v>1</v>
      </c>
      <c r="E82" s="2" t="s">
        <v>13</v>
      </c>
      <c r="H82">
        <f t="shared" si="2"/>
        <v>-1</v>
      </c>
    </row>
    <row r="83" spans="2:8" x14ac:dyDescent="0.3">
      <c r="B83" s="2">
        <v>80</v>
      </c>
      <c r="C83" s="2">
        <v>2</v>
      </c>
      <c r="D83" s="2">
        <v>0</v>
      </c>
      <c r="E83" s="2" t="s">
        <v>7</v>
      </c>
      <c r="H83">
        <f t="shared" si="2"/>
        <v>-1</v>
      </c>
    </row>
    <row r="84" spans="2:8" x14ac:dyDescent="0.3">
      <c r="B84" s="2">
        <v>81</v>
      </c>
      <c r="C84" s="2">
        <v>2</v>
      </c>
      <c r="D84" s="2">
        <v>2</v>
      </c>
      <c r="E84" s="2" t="s">
        <v>14</v>
      </c>
      <c r="H84">
        <f t="shared" si="2"/>
        <v>-1</v>
      </c>
    </row>
    <row r="85" spans="2:8" x14ac:dyDescent="0.3">
      <c r="B85" s="2">
        <v>82</v>
      </c>
      <c r="C85" s="2">
        <v>2</v>
      </c>
      <c r="D85" s="2">
        <v>1</v>
      </c>
      <c r="E85" s="2" t="s">
        <v>7</v>
      </c>
      <c r="H85">
        <f t="shared" si="2"/>
        <v>-1</v>
      </c>
    </row>
    <row r="86" spans="2:8" x14ac:dyDescent="0.3">
      <c r="B86" s="2">
        <v>83</v>
      </c>
      <c r="C86" s="2">
        <v>0</v>
      </c>
      <c r="D86" s="2">
        <v>2</v>
      </c>
      <c r="E86" s="2"/>
      <c r="H86">
        <f t="shared" si="2"/>
        <v>-1</v>
      </c>
    </row>
    <row r="87" spans="2:8" x14ac:dyDescent="0.3">
      <c r="B87" s="2">
        <v>84</v>
      </c>
      <c r="C87" s="2">
        <v>0</v>
      </c>
      <c r="D87" s="2">
        <v>0</v>
      </c>
      <c r="E87" s="2"/>
      <c r="H87">
        <f t="shared" si="2"/>
        <v>1</v>
      </c>
    </row>
    <row r="88" spans="2:8" x14ac:dyDescent="0.3">
      <c r="B88" s="2">
        <v>85</v>
      </c>
      <c r="C88" s="2">
        <v>2</v>
      </c>
      <c r="D88" s="2">
        <v>1</v>
      </c>
      <c r="E88" s="2" t="s">
        <v>7</v>
      </c>
      <c r="H88">
        <f t="shared" si="2"/>
        <v>-1</v>
      </c>
    </row>
    <row r="89" spans="2:8" x14ac:dyDescent="0.3">
      <c r="B89" s="2">
        <v>86</v>
      </c>
      <c r="C89" s="2">
        <v>0</v>
      </c>
      <c r="D89" s="2">
        <v>1</v>
      </c>
      <c r="E89" s="2"/>
      <c r="H89">
        <f t="shared" si="2"/>
        <v>0</v>
      </c>
    </row>
    <row r="90" spans="2:8" x14ac:dyDescent="0.3">
      <c r="B90" s="2">
        <v>87</v>
      </c>
      <c r="C90" s="2">
        <v>2</v>
      </c>
      <c r="D90" s="2">
        <v>2</v>
      </c>
      <c r="E90" s="2" t="s">
        <v>7</v>
      </c>
      <c r="H90">
        <f t="shared" si="2"/>
        <v>-1</v>
      </c>
    </row>
    <row r="91" spans="2:8" x14ac:dyDescent="0.3">
      <c r="B91" s="2">
        <v>88</v>
      </c>
      <c r="C91" s="2">
        <v>1</v>
      </c>
      <c r="D91" s="2">
        <v>1</v>
      </c>
      <c r="E91" s="2"/>
      <c r="H91">
        <f t="shared" si="2"/>
        <v>1</v>
      </c>
    </row>
    <row r="92" spans="2:8" x14ac:dyDescent="0.3">
      <c r="B92" s="2">
        <v>89</v>
      </c>
      <c r="C92" s="2">
        <v>2</v>
      </c>
      <c r="D92" s="2">
        <v>1</v>
      </c>
      <c r="E92" s="2" t="s">
        <v>9</v>
      </c>
      <c r="H92">
        <f t="shared" si="2"/>
        <v>-1</v>
      </c>
    </row>
    <row r="93" spans="2:8" x14ac:dyDescent="0.3">
      <c r="B93" s="2">
        <v>90</v>
      </c>
      <c r="C93" s="2">
        <v>0</v>
      </c>
      <c r="D93" s="2">
        <v>0</v>
      </c>
      <c r="E93" s="2"/>
      <c r="H93">
        <f t="shared" si="2"/>
        <v>1</v>
      </c>
    </row>
    <row r="94" spans="2:8" x14ac:dyDescent="0.3">
      <c r="B94" s="2">
        <v>91</v>
      </c>
      <c r="C94" s="2">
        <v>2</v>
      </c>
      <c r="D94" s="2">
        <v>1</v>
      </c>
      <c r="E94" s="2" t="s">
        <v>7</v>
      </c>
      <c r="H94">
        <f t="shared" si="2"/>
        <v>-1</v>
      </c>
    </row>
    <row r="95" spans="2:8" x14ac:dyDescent="0.3">
      <c r="B95" s="2">
        <v>92</v>
      </c>
      <c r="C95" s="2">
        <v>2</v>
      </c>
      <c r="D95" s="2">
        <v>1</v>
      </c>
      <c r="E95" s="2" t="s">
        <v>7</v>
      </c>
      <c r="H95">
        <f t="shared" si="2"/>
        <v>-1</v>
      </c>
    </row>
    <row r="96" spans="2:8" x14ac:dyDescent="0.3">
      <c r="B96" s="2">
        <v>93</v>
      </c>
      <c r="C96" s="2">
        <v>1</v>
      </c>
      <c r="D96" s="2">
        <v>1</v>
      </c>
      <c r="E96" s="2"/>
      <c r="H96">
        <f t="shared" si="2"/>
        <v>1</v>
      </c>
    </row>
    <row r="97" spans="1:8" x14ac:dyDescent="0.3">
      <c r="B97" s="2">
        <v>94</v>
      </c>
      <c r="C97" s="2">
        <v>0</v>
      </c>
      <c r="D97" s="2">
        <v>2</v>
      </c>
      <c r="E97" s="2"/>
      <c r="H97">
        <f t="shared" si="2"/>
        <v>-1</v>
      </c>
    </row>
    <row r="98" spans="1:8" x14ac:dyDescent="0.3">
      <c r="B98" s="2">
        <v>95</v>
      </c>
      <c r="C98" s="2">
        <v>2</v>
      </c>
      <c r="D98" s="2">
        <v>2</v>
      </c>
      <c r="E98" s="2" t="s">
        <v>7</v>
      </c>
      <c r="H98">
        <f t="shared" si="2"/>
        <v>-1</v>
      </c>
    </row>
    <row r="99" spans="1:8" x14ac:dyDescent="0.3">
      <c r="B99" s="2">
        <v>96</v>
      </c>
      <c r="C99" s="2">
        <v>2</v>
      </c>
      <c r="D99" s="2">
        <v>1</v>
      </c>
      <c r="E99" s="2" t="s">
        <v>7</v>
      </c>
      <c r="H99">
        <f t="shared" si="2"/>
        <v>-1</v>
      </c>
    </row>
    <row r="100" spans="1:8" x14ac:dyDescent="0.3">
      <c r="B100" s="2">
        <v>97</v>
      </c>
      <c r="C100" s="2">
        <v>2</v>
      </c>
      <c r="D100" s="2">
        <v>1</v>
      </c>
      <c r="E100" s="2" t="s">
        <v>8</v>
      </c>
      <c r="H100">
        <f t="shared" si="2"/>
        <v>-1</v>
      </c>
    </row>
    <row r="101" spans="1:8" x14ac:dyDescent="0.3">
      <c r="B101" s="2">
        <v>98</v>
      </c>
      <c r="C101" s="2">
        <v>0</v>
      </c>
      <c r="D101" s="2">
        <v>2</v>
      </c>
      <c r="E101" s="2"/>
      <c r="H101">
        <f t="shared" si="2"/>
        <v>-1</v>
      </c>
    </row>
    <row r="102" spans="1:8" x14ac:dyDescent="0.3">
      <c r="B102" s="2">
        <v>99</v>
      </c>
      <c r="C102" s="2">
        <v>2</v>
      </c>
      <c r="D102" s="2">
        <v>0</v>
      </c>
      <c r="E102" s="2" t="s">
        <v>7</v>
      </c>
      <c r="H102">
        <f t="shared" si="2"/>
        <v>-1</v>
      </c>
    </row>
    <row r="103" spans="1:8" x14ac:dyDescent="0.3">
      <c r="A103" t="s">
        <v>15</v>
      </c>
      <c r="B103">
        <f ca="1">COUNT(Table1[Trajectory Pair No.])</f>
        <v>100</v>
      </c>
    </row>
    <row r="105" spans="1:8" x14ac:dyDescent="0.3">
      <c r="B105" t="s">
        <v>16</v>
      </c>
    </row>
    <row r="106" spans="1:8" x14ac:dyDescent="0.3">
      <c r="B106" s="3">
        <f>SUMIF(H3:H102,"=1")/COUNTIF(H3:H102,"&lt;&gt;-1")</f>
        <v>0.87804878048780488</v>
      </c>
    </row>
    <row r="108" spans="1:8" x14ac:dyDescent="0.3">
      <c r="A108" t="s">
        <v>17</v>
      </c>
      <c r="B108" t="s">
        <v>18</v>
      </c>
      <c r="C108" t="s">
        <v>19</v>
      </c>
      <c r="D108" t="s">
        <v>20</v>
      </c>
    </row>
    <row r="109" spans="1:8" x14ac:dyDescent="0.3">
      <c r="A109">
        <f>COUNTIF(Table1[Model Classification],"=2")</f>
        <v>26</v>
      </c>
      <c r="B109">
        <f>COUNTIFS(D3:D102,"=2",C3:C102,"=2")</f>
        <v>15</v>
      </c>
      <c r="C109">
        <f>COUNTIFS(D3:D102,"=2",C3:C102,"&lt;&gt;2")</f>
        <v>11</v>
      </c>
      <c r="D109" s="3">
        <f>B109/(B109+C111)</f>
        <v>0.3125</v>
      </c>
    </row>
    <row r="110" spans="1:8" x14ac:dyDescent="0.3">
      <c r="B110" t="s">
        <v>21</v>
      </c>
      <c r="C110" t="s">
        <v>22</v>
      </c>
      <c r="D110" t="s">
        <v>23</v>
      </c>
    </row>
    <row r="111" spans="1:8" x14ac:dyDescent="0.3">
      <c r="B111">
        <f>COUNTIFS(D3:D102,"&lt;&gt;2",C3:C102,"&lt;&gt;2")</f>
        <v>41</v>
      </c>
      <c r="C111">
        <f>COUNTIFS(D3:D102,"&lt;&gt;2",C3:C102,"=2")</f>
        <v>33</v>
      </c>
      <c r="D111" s="3">
        <f>B109/(B109+C109)</f>
        <v>0.57692307692307687</v>
      </c>
    </row>
    <row r="113" spans="2:2" x14ac:dyDescent="0.3">
      <c r="B113" t="s">
        <v>24</v>
      </c>
    </row>
    <row r="114" spans="2:2" x14ac:dyDescent="0.3">
      <c r="B114" t="s">
        <v>25</v>
      </c>
    </row>
    <row r="115" spans="2:2" x14ac:dyDescent="0.3">
      <c r="B115" t="s">
        <v>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Laurence Elliott</dc:creator>
  <dc:description/>
  <cp:lastModifiedBy>Laurence Elliott</cp:lastModifiedBy>
  <cp:revision>1</cp:revision>
  <dcterms:created xsi:type="dcterms:W3CDTF">2019-10-30T22:50:34Z</dcterms:created>
  <dcterms:modified xsi:type="dcterms:W3CDTF">2019-11-05T14:02:18Z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